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ses1\Documents\Run Row Testing\"/>
    </mc:Choice>
  </mc:AlternateContent>
  <xr:revisionPtr revIDLastSave="0" documentId="8_{2D054274-42B9-46AF-B99C-1F95A963D2CA}" xr6:coauthVersionLast="47" xr6:coauthVersionMax="47" xr10:uidLastSave="{00000000-0000-0000-0000-000000000000}"/>
  <bookViews>
    <workbookView xWindow="-120" yWindow="-120" windowWidth="29040" windowHeight="15840" xr2:uid="{E57064B0-9F14-4C12-A935-F63A109C9316}"/>
  </bookViews>
  <sheets>
    <sheet name="Testing Calculator" sheetId="2" r:id="rId1"/>
    <sheet name="Data Tabl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1" i="2" l="1" a="1"/>
  <c r="F21" i="2" s="1"/>
  <c r="F20" i="2" a="1"/>
  <c r="F20" i="2" s="1"/>
  <c r="G19" i="2"/>
  <c r="F18" i="2"/>
  <c r="G18" i="2" s="1"/>
  <c r="G15" i="2"/>
  <c r="G11" i="2"/>
  <c r="C11" i="2"/>
  <c r="G7" i="2"/>
  <c r="C7" i="2"/>
  <c r="F5" i="2"/>
  <c r="F4" i="2"/>
  <c r="G16" i="2" s="1" a="1"/>
  <c r="G16" i="2" s="1"/>
  <c r="F3" i="2"/>
  <c r="G20" i="2" s="1" a="1"/>
  <c r="G20" i="2" s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F8" i="2" l="1" a="1"/>
  <c r="F8" i="2" s="1"/>
  <c r="G21" i="2" a="1"/>
  <c r="G21" i="2" s="1"/>
  <c r="F12" i="2" a="1"/>
  <c r="F12" i="2" s="1"/>
  <c r="F16" i="2" a="1"/>
  <c r="F16" i="2" s="1"/>
  <c r="F17" i="2" a="1"/>
  <c r="F17" i="2" s="1"/>
  <c r="G17" i="2" a="1"/>
  <c r="G17" i="2" s="1"/>
  <c r="F10" i="2" l="1"/>
  <c r="F9" i="2"/>
  <c r="C9" i="2" s="1" a="1"/>
  <c r="C9" i="2" s="1"/>
  <c r="F14" i="2"/>
  <c r="F13" i="2"/>
  <c r="C13" i="2" s="1" a="1"/>
  <c r="C1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<sst xmlns="http://schemas.openxmlformats.org/spreadsheetml/2006/main" count="10641" uniqueCount="829">
  <si>
    <t>Run Times</t>
  </si>
  <si>
    <t>Row Times</t>
  </si>
  <si>
    <t>Age Group</t>
  </si>
  <si>
    <t>Gender</t>
  </si>
  <si>
    <t>Percentile</t>
  </si>
  <si>
    <t>Time</t>
  </si>
  <si>
    <t>Weight Group</t>
  </si>
  <si>
    <t>ID</t>
  </si>
  <si>
    <t>20-24</t>
  </si>
  <si>
    <t>Female</t>
  </si>
  <si>
    <t>10:22</t>
  </si>
  <si>
    <t>under</t>
  </si>
  <si>
    <t>20-29</t>
  </si>
  <si>
    <t>Male</t>
  </si>
  <si>
    <t>1:25</t>
  </si>
  <si>
    <t>10:56</t>
  </si>
  <si>
    <t>1:26</t>
  </si>
  <si>
    <t>11:07</t>
  </si>
  <si>
    <t>1:27</t>
  </si>
  <si>
    <t>11:22</t>
  </si>
  <si>
    <t>11:36</t>
  </si>
  <si>
    <t>1:28</t>
  </si>
  <si>
    <t>11:44</t>
  </si>
  <si>
    <t>11:57</t>
  </si>
  <si>
    <t>12:07</t>
  </si>
  <si>
    <t>1:29</t>
  </si>
  <si>
    <t>12:18</t>
  </si>
  <si>
    <t>12:25</t>
  </si>
  <si>
    <t>12:33</t>
  </si>
  <si>
    <t>1:30</t>
  </si>
  <si>
    <t>12:41</t>
  </si>
  <si>
    <t>12:48</t>
  </si>
  <si>
    <t>12:54</t>
  </si>
  <si>
    <t>12:59</t>
  </si>
  <si>
    <t>1:31</t>
  </si>
  <si>
    <t>13:07</t>
  </si>
  <si>
    <t>13:12</t>
  </si>
  <si>
    <t>13:20</t>
  </si>
  <si>
    <t>13:25</t>
  </si>
  <si>
    <t>13:30</t>
  </si>
  <si>
    <t>1:32</t>
  </si>
  <si>
    <t>13:34</t>
  </si>
  <si>
    <t>13:40</t>
  </si>
  <si>
    <t>13:46</t>
  </si>
  <si>
    <t>13:50</t>
  </si>
  <si>
    <t>13:54</t>
  </si>
  <si>
    <t>13:59</t>
  </si>
  <si>
    <t>1:33</t>
  </si>
  <si>
    <t>14:04</t>
  </si>
  <si>
    <t>14:10</t>
  </si>
  <si>
    <t>14:15</t>
  </si>
  <si>
    <t>14:21</t>
  </si>
  <si>
    <t>14:27</t>
  </si>
  <si>
    <t>14:31</t>
  </si>
  <si>
    <t>14:35</t>
  </si>
  <si>
    <t>1:34</t>
  </si>
  <si>
    <t>14:38</t>
  </si>
  <si>
    <t>14:43</t>
  </si>
  <si>
    <t>14:47</t>
  </si>
  <si>
    <t>14:53</t>
  </si>
  <si>
    <t>14:57</t>
  </si>
  <si>
    <t>15:01</t>
  </si>
  <si>
    <t>15:05</t>
  </si>
  <si>
    <t>15:09</t>
  </si>
  <si>
    <t>1:35</t>
  </si>
  <si>
    <t>15:14</t>
  </si>
  <si>
    <t>15:18</t>
  </si>
  <si>
    <t>15:22</t>
  </si>
  <si>
    <t>15:28</t>
  </si>
  <si>
    <t>15:31</t>
  </si>
  <si>
    <t>15:35</t>
  </si>
  <si>
    <t>1:36</t>
  </si>
  <si>
    <t>15:40</t>
  </si>
  <si>
    <t>15:43</t>
  </si>
  <si>
    <t>15:48</t>
  </si>
  <si>
    <t>15:53</t>
  </si>
  <si>
    <t>15:58</t>
  </si>
  <si>
    <t>1:37</t>
  </si>
  <si>
    <t>16:04</t>
  </si>
  <si>
    <t>16:09</t>
  </si>
  <si>
    <t>16:13</t>
  </si>
  <si>
    <t>16:17</t>
  </si>
  <si>
    <t>16:23</t>
  </si>
  <si>
    <t>16:27</t>
  </si>
  <si>
    <t>16:32</t>
  </si>
  <si>
    <t>1:38</t>
  </si>
  <si>
    <t>16:35</t>
  </si>
  <si>
    <t>16:40</t>
  </si>
  <si>
    <t>16:43</t>
  </si>
  <si>
    <t>16:47</t>
  </si>
  <si>
    <t>16:53</t>
  </si>
  <si>
    <t>17:00</t>
  </si>
  <si>
    <t>1:39</t>
  </si>
  <si>
    <t>17:06</t>
  </si>
  <si>
    <t>17:09</t>
  </si>
  <si>
    <t>17:15</t>
  </si>
  <si>
    <t>17:18</t>
  </si>
  <si>
    <t>17:23</t>
  </si>
  <si>
    <t>1:40</t>
  </si>
  <si>
    <t>17:28</t>
  </si>
  <si>
    <t>17:33</t>
  </si>
  <si>
    <t>17:40</t>
  </si>
  <si>
    <t>17:43</t>
  </si>
  <si>
    <t>1:41</t>
  </si>
  <si>
    <t>17:48</t>
  </si>
  <si>
    <t>17:54</t>
  </si>
  <si>
    <t>18:03</t>
  </si>
  <si>
    <t>1:42</t>
  </si>
  <si>
    <t>18:10</t>
  </si>
  <si>
    <t>18:18</t>
  </si>
  <si>
    <t>18:25</t>
  </si>
  <si>
    <t>18:32</t>
  </si>
  <si>
    <t>1:43</t>
  </si>
  <si>
    <t>18:40</t>
  </si>
  <si>
    <t>1:44</t>
  </si>
  <si>
    <t>18:47</t>
  </si>
  <si>
    <t>18:57</t>
  </si>
  <si>
    <t>19:07</t>
  </si>
  <si>
    <t>1:45</t>
  </si>
  <si>
    <t>19:18</t>
  </si>
  <si>
    <t>19:26</t>
  </si>
  <si>
    <t>1:46</t>
  </si>
  <si>
    <t>19:37</t>
  </si>
  <si>
    <t>19:49</t>
  </si>
  <si>
    <t>1:47</t>
  </si>
  <si>
    <t>20:01</t>
  </si>
  <si>
    <t>20:15</t>
  </si>
  <si>
    <t>1:48</t>
  </si>
  <si>
    <t>20:30</t>
  </si>
  <si>
    <t>20:45</t>
  </si>
  <si>
    <t>21:02</t>
  </si>
  <si>
    <t>1:49</t>
  </si>
  <si>
    <t>21:42</t>
  </si>
  <si>
    <t>1:51</t>
  </si>
  <si>
    <t>22:05</t>
  </si>
  <si>
    <t>1:53</t>
  </si>
  <si>
    <t>22:42</t>
  </si>
  <si>
    <t>1:57</t>
  </si>
  <si>
    <t>23:27</t>
  </si>
  <si>
    <t>2:01</t>
  </si>
  <si>
    <t>8:45</t>
  </si>
  <si>
    <t>30-39</t>
  </si>
  <si>
    <t>9:00</t>
  </si>
  <si>
    <t>9:10</t>
  </si>
  <si>
    <t>9:20</t>
  </si>
  <si>
    <t>9:28</t>
  </si>
  <si>
    <t>9:34</t>
  </si>
  <si>
    <t>9:40</t>
  </si>
  <si>
    <t>9:46</t>
  </si>
  <si>
    <t>9:50</t>
  </si>
  <si>
    <t>9:56</t>
  </si>
  <si>
    <t>10:00</t>
  </si>
  <si>
    <t>10:06</t>
  </si>
  <si>
    <t>10:10</t>
  </si>
  <si>
    <t>10:14</t>
  </si>
  <si>
    <t>10:17</t>
  </si>
  <si>
    <t>10:20</t>
  </si>
  <si>
    <t>10:24</t>
  </si>
  <si>
    <t>10:28</t>
  </si>
  <si>
    <t>10:31</t>
  </si>
  <si>
    <t>10:34</t>
  </si>
  <si>
    <t>10:37</t>
  </si>
  <si>
    <t>10:40</t>
  </si>
  <si>
    <t>10:43</t>
  </si>
  <si>
    <t>10:46</t>
  </si>
  <si>
    <t>10:49</t>
  </si>
  <si>
    <t>10:52</t>
  </si>
  <si>
    <t>10:55</t>
  </si>
  <si>
    <t>10:58</t>
  </si>
  <si>
    <t>11:00</t>
  </si>
  <si>
    <t>11:04</t>
  </si>
  <si>
    <t>11:10</t>
  </si>
  <si>
    <t>11:13</t>
  </si>
  <si>
    <t>11:16</t>
  </si>
  <si>
    <t>11:19</t>
  </si>
  <si>
    <t>11:25</t>
  </si>
  <si>
    <t>11:28</t>
  </si>
  <si>
    <t>11:30</t>
  </si>
  <si>
    <t>11:33</t>
  </si>
  <si>
    <t>11:39</t>
  </si>
  <si>
    <t>11:41</t>
  </si>
  <si>
    <t>11:47</t>
  </si>
  <si>
    <t>11:49</t>
  </si>
  <si>
    <t>11:52</t>
  </si>
  <si>
    <t>11:55</t>
  </si>
  <si>
    <t>12:00</t>
  </si>
  <si>
    <t>12:03</t>
  </si>
  <si>
    <t>12:06</t>
  </si>
  <si>
    <t>12:09</t>
  </si>
  <si>
    <t>12:12</t>
  </si>
  <si>
    <t>12:16</t>
  </si>
  <si>
    <t>12:21</t>
  </si>
  <si>
    <t>12:24</t>
  </si>
  <si>
    <t>12:29</t>
  </si>
  <si>
    <t>12:32</t>
  </si>
  <si>
    <t>12:35</t>
  </si>
  <si>
    <t>12:39</t>
  </si>
  <si>
    <t>12:43</t>
  </si>
  <si>
    <t>12:46</t>
  </si>
  <si>
    <t>12:50</t>
  </si>
  <si>
    <t>12:57</t>
  </si>
  <si>
    <t>13:01</t>
  </si>
  <si>
    <t>13:06</t>
  </si>
  <si>
    <t>13:10</t>
  </si>
  <si>
    <t>13:14</t>
  </si>
  <si>
    <t>13:19</t>
  </si>
  <si>
    <t>13:24</t>
  </si>
  <si>
    <t>13:29</t>
  </si>
  <si>
    <t>13:33</t>
  </si>
  <si>
    <t>13:38</t>
  </si>
  <si>
    <t>13:45</t>
  </si>
  <si>
    <t>13:56</t>
  </si>
  <si>
    <t>14:01</t>
  </si>
  <si>
    <t>14:08</t>
  </si>
  <si>
    <t>14:22</t>
  </si>
  <si>
    <t>14:30</t>
  </si>
  <si>
    <t>14:56</t>
  </si>
  <si>
    <t>15:06</t>
  </si>
  <si>
    <t>15:17</t>
  </si>
  <si>
    <t>1:50</t>
  </si>
  <si>
    <t>15:59</t>
  </si>
  <si>
    <t>16:12</t>
  </si>
  <si>
    <t>1:52</t>
  </si>
  <si>
    <t>16:55</t>
  </si>
  <si>
    <t>1:54</t>
  </si>
  <si>
    <t>17:21</t>
  </si>
  <si>
    <t>17:56</t>
  </si>
  <si>
    <t>1:56</t>
  </si>
  <si>
    <t>18:43</t>
  </si>
  <si>
    <t>1:58</t>
  </si>
  <si>
    <t>19:45</t>
  </si>
  <si>
    <t>25-29</t>
  </si>
  <si>
    <t>10:29</t>
  </si>
  <si>
    <t>40-49</t>
  </si>
  <si>
    <t>11:02</t>
  </si>
  <si>
    <t>11:35</t>
  </si>
  <si>
    <t>11:45</t>
  </si>
  <si>
    <t>12:04</t>
  </si>
  <si>
    <t>12:13</t>
  </si>
  <si>
    <t>12:22</t>
  </si>
  <si>
    <t>12:30</t>
  </si>
  <si>
    <t>12:38</t>
  </si>
  <si>
    <t>12:44</t>
  </si>
  <si>
    <t>12:51</t>
  </si>
  <si>
    <t>13:04</t>
  </si>
  <si>
    <t>13:15</t>
  </si>
  <si>
    <t>13:21</t>
  </si>
  <si>
    <t>13:27</t>
  </si>
  <si>
    <t>13:51</t>
  </si>
  <si>
    <t>14:02</t>
  </si>
  <si>
    <t>14:13</t>
  </si>
  <si>
    <t>14:19</t>
  </si>
  <si>
    <t>14:25</t>
  </si>
  <si>
    <t>14:37</t>
  </si>
  <si>
    <t>14:50</t>
  </si>
  <si>
    <t>15:00</t>
  </si>
  <si>
    <t>15:10</t>
  </si>
  <si>
    <t>15:19</t>
  </si>
  <si>
    <t>15:25</t>
  </si>
  <si>
    <t>15:36</t>
  </si>
  <si>
    <t>15:46</t>
  </si>
  <si>
    <t>15:50</t>
  </si>
  <si>
    <t>15:54</t>
  </si>
  <si>
    <t>16:07</t>
  </si>
  <si>
    <t>16:18</t>
  </si>
  <si>
    <t>16:24</t>
  </si>
  <si>
    <t>16:37</t>
  </si>
  <si>
    <t>16:42</t>
  </si>
  <si>
    <t>16:51</t>
  </si>
  <si>
    <t>17:12</t>
  </si>
  <si>
    <t>17:17</t>
  </si>
  <si>
    <t>17:22</t>
  </si>
  <si>
    <t>17:29</t>
  </si>
  <si>
    <t>17:35</t>
  </si>
  <si>
    <t>17:58</t>
  </si>
  <si>
    <t>18:09</t>
  </si>
  <si>
    <t>18:16</t>
  </si>
  <si>
    <t>18:23</t>
  </si>
  <si>
    <t>18:30</t>
  </si>
  <si>
    <t>18:36</t>
  </si>
  <si>
    <t>18:44</t>
  </si>
  <si>
    <t>18:51</t>
  </si>
  <si>
    <t>18:58</t>
  </si>
  <si>
    <t>19:06</t>
  </si>
  <si>
    <t>19:14</t>
  </si>
  <si>
    <t>19:22</t>
  </si>
  <si>
    <t>19:32</t>
  </si>
  <si>
    <t>19:41</t>
  </si>
  <si>
    <t>19:53</t>
  </si>
  <si>
    <t>20:00</t>
  </si>
  <si>
    <t>1:55</t>
  </si>
  <si>
    <t>20:11</t>
  </si>
  <si>
    <t>20:25</t>
  </si>
  <si>
    <t>20:36</t>
  </si>
  <si>
    <t>20:50</t>
  </si>
  <si>
    <t>21:05</t>
  </si>
  <si>
    <t>1:59</t>
  </si>
  <si>
    <t>21:28</t>
  </si>
  <si>
    <t>2:00</t>
  </si>
  <si>
    <t>21:55</t>
  </si>
  <si>
    <t>22:15</t>
  </si>
  <si>
    <t>2:04</t>
  </si>
  <si>
    <t>22:45</t>
  </si>
  <si>
    <t>2:07</t>
  </si>
  <si>
    <t>23:20</t>
  </si>
  <si>
    <t>2:12</t>
  </si>
  <si>
    <t>24:07</t>
  </si>
  <si>
    <t>2:20</t>
  </si>
  <si>
    <t>50+</t>
  </si>
  <si>
    <t>9:03</t>
  </si>
  <si>
    <t>9:16</t>
  </si>
  <si>
    <t>9:25</t>
  </si>
  <si>
    <t>9:42</t>
  </si>
  <si>
    <t>9:48</t>
  </si>
  <si>
    <t>9:54</t>
  </si>
  <si>
    <t>9:59</t>
  </si>
  <si>
    <t>10:04</t>
  </si>
  <si>
    <t>10:08</t>
  </si>
  <si>
    <t>10:13</t>
  </si>
  <si>
    <t>10:21</t>
  </si>
  <si>
    <t>10:25</t>
  </si>
  <si>
    <t>10:33</t>
  </si>
  <si>
    <t>10:36</t>
  </si>
  <si>
    <t>10:47</t>
  </si>
  <si>
    <t>10:50</t>
  </si>
  <si>
    <t>10:54</t>
  </si>
  <si>
    <t>11:01</t>
  </si>
  <si>
    <t>11:14</t>
  </si>
  <si>
    <t>11:17</t>
  </si>
  <si>
    <t>11:20</t>
  </si>
  <si>
    <t>11:42</t>
  </si>
  <si>
    <t>11:48</t>
  </si>
  <si>
    <t>11:51</t>
  </si>
  <si>
    <t>11:54</t>
  </si>
  <si>
    <t>12:10</t>
  </si>
  <si>
    <t>12:19</t>
  </si>
  <si>
    <t>12:23</t>
  </si>
  <si>
    <t>12:26</t>
  </si>
  <si>
    <t>12:36</t>
  </si>
  <si>
    <t>12:40</t>
  </si>
  <si>
    <t>13:09</t>
  </si>
  <si>
    <t>13:17</t>
  </si>
  <si>
    <t>13:22</t>
  </si>
  <si>
    <t>13:26</t>
  </si>
  <si>
    <t>13:31</t>
  </si>
  <si>
    <t>13:36</t>
  </si>
  <si>
    <t>13:41</t>
  </si>
  <si>
    <t>13:52</t>
  </si>
  <si>
    <t>13:58</t>
  </si>
  <si>
    <t>14:09</t>
  </si>
  <si>
    <t>14:28</t>
  </si>
  <si>
    <t>14:42</t>
  </si>
  <si>
    <t>14:59</t>
  </si>
  <si>
    <t>15:07</t>
  </si>
  <si>
    <t>15:16</t>
  </si>
  <si>
    <t>2:02</t>
  </si>
  <si>
    <t>15:26</t>
  </si>
  <si>
    <t>2:05</t>
  </si>
  <si>
    <t>2:06</t>
  </si>
  <si>
    <t>2:08</t>
  </si>
  <si>
    <t>16:26</t>
  </si>
  <si>
    <t>2:10</t>
  </si>
  <si>
    <t>16:44</t>
  </si>
  <si>
    <t>2:11</t>
  </si>
  <si>
    <t>2:13</t>
  </si>
  <si>
    <t>2:15</t>
  </si>
  <si>
    <t>17:51</t>
  </si>
  <si>
    <t>2:18</t>
  </si>
  <si>
    <t>18:26</t>
  </si>
  <si>
    <t>2:22</t>
  </si>
  <si>
    <t>19:10</t>
  </si>
  <si>
    <t>2:24</t>
  </si>
  <si>
    <t>2:33</t>
  </si>
  <si>
    <t>30-34</t>
  </si>
  <si>
    <t>10:42</t>
  </si>
  <si>
    <t>over</t>
  </si>
  <si>
    <t>1:19</t>
  </si>
  <si>
    <t>1:20</t>
  </si>
  <si>
    <t>11:32</t>
  </si>
  <si>
    <t>1:21</t>
  </si>
  <si>
    <t>11:59</t>
  </si>
  <si>
    <t>1:22</t>
  </si>
  <si>
    <t>12:01</t>
  </si>
  <si>
    <t>1:23</t>
  </si>
  <si>
    <t>12:45</t>
  </si>
  <si>
    <t>13:05</t>
  </si>
  <si>
    <t>1:24</t>
  </si>
  <si>
    <t>13:39</t>
  </si>
  <si>
    <t>13:47</t>
  </si>
  <si>
    <t>14:06</t>
  </si>
  <si>
    <t>14:14</t>
  </si>
  <si>
    <t>14:33</t>
  </si>
  <si>
    <t>14:40</t>
  </si>
  <si>
    <t>14:45</t>
  </si>
  <si>
    <t>14:52</t>
  </si>
  <si>
    <t>15:11</t>
  </si>
  <si>
    <t>15:15</t>
  </si>
  <si>
    <t>15:21</t>
  </si>
  <si>
    <t>15:32</t>
  </si>
  <si>
    <t>15:37</t>
  </si>
  <si>
    <t>15:42</t>
  </si>
  <si>
    <t>15:52</t>
  </si>
  <si>
    <t>15:57</t>
  </si>
  <si>
    <t>16:00</t>
  </si>
  <si>
    <t>16:06</t>
  </si>
  <si>
    <t>16:11</t>
  </si>
  <si>
    <t>16:16</t>
  </si>
  <si>
    <t>16:21</t>
  </si>
  <si>
    <t>16:28</t>
  </si>
  <si>
    <t>16:33</t>
  </si>
  <si>
    <t>16:38</t>
  </si>
  <si>
    <t>16:54</t>
  </si>
  <si>
    <t>17:05</t>
  </si>
  <si>
    <t>17:10</t>
  </si>
  <si>
    <t>17:14</t>
  </si>
  <si>
    <t>17:20</t>
  </si>
  <si>
    <t>17:25</t>
  </si>
  <si>
    <t>17:31</t>
  </si>
  <si>
    <t>17:36</t>
  </si>
  <si>
    <t>17:44</t>
  </si>
  <si>
    <t>17:49</t>
  </si>
  <si>
    <t>17:55</t>
  </si>
  <si>
    <t>18:00</t>
  </si>
  <si>
    <t>18:05</t>
  </si>
  <si>
    <t>18:13</t>
  </si>
  <si>
    <t>18:19</t>
  </si>
  <si>
    <t>18:24</t>
  </si>
  <si>
    <t>18:31</t>
  </si>
  <si>
    <t>18:35</t>
  </si>
  <si>
    <t>18:42</t>
  </si>
  <si>
    <t>18:50</t>
  </si>
  <si>
    <t>18:56</t>
  </si>
  <si>
    <t>19:02</t>
  </si>
  <si>
    <t>19:13</t>
  </si>
  <si>
    <t>19:19</t>
  </si>
  <si>
    <t>19:34</t>
  </si>
  <si>
    <t>19:38</t>
  </si>
  <si>
    <t>19:46</t>
  </si>
  <si>
    <t>20:10</t>
  </si>
  <si>
    <t>20:21</t>
  </si>
  <si>
    <t>20:31</t>
  </si>
  <si>
    <t>20:41</t>
  </si>
  <si>
    <t>20:52</t>
  </si>
  <si>
    <t>21:04</t>
  </si>
  <si>
    <t>21:20</t>
  </si>
  <si>
    <t>21:33</t>
  </si>
  <si>
    <t>21:51</t>
  </si>
  <si>
    <t>22:06</t>
  </si>
  <si>
    <t>22:24</t>
  </si>
  <si>
    <t>23:00</t>
  </si>
  <si>
    <t>23:28</t>
  </si>
  <si>
    <t>24:00</t>
  </si>
  <si>
    <t>24:40</t>
  </si>
  <si>
    <t>25:15</t>
  </si>
  <si>
    <t>9:01</t>
  </si>
  <si>
    <t>9:19</t>
  </si>
  <si>
    <t>9:31</t>
  </si>
  <si>
    <t>9:41</t>
  </si>
  <si>
    <t>10:03</t>
  </si>
  <si>
    <t>10:16</t>
  </si>
  <si>
    <t>10:27</t>
  </si>
  <si>
    <t>10:38</t>
  </si>
  <si>
    <t>10:51</t>
  </si>
  <si>
    <t>10:59</t>
  </si>
  <si>
    <t>11:03</t>
  </si>
  <si>
    <t>11:11</t>
  </si>
  <si>
    <t>11:15</t>
  </si>
  <si>
    <t>11:18</t>
  </si>
  <si>
    <t>11:29</t>
  </si>
  <si>
    <t>11:38</t>
  </si>
  <si>
    <t>11:58</t>
  </si>
  <si>
    <t>12:05</t>
  </si>
  <si>
    <t>12:08</t>
  </si>
  <si>
    <t>12:15</t>
  </si>
  <si>
    <t>12:42</t>
  </si>
  <si>
    <t>12:58</t>
  </si>
  <si>
    <t>13:42</t>
  </si>
  <si>
    <t>14:05</t>
  </si>
  <si>
    <t>14:16</t>
  </si>
  <si>
    <t>14:32</t>
  </si>
  <si>
    <t>14:51</t>
  </si>
  <si>
    <t>14:58</t>
  </si>
  <si>
    <t>15:04</t>
  </si>
  <si>
    <t>15:33</t>
  </si>
  <si>
    <t>15:41</t>
  </si>
  <si>
    <t>16:19</t>
  </si>
  <si>
    <t>16:29</t>
  </si>
  <si>
    <t>17:07</t>
  </si>
  <si>
    <t>17:19</t>
  </si>
  <si>
    <t>20:06</t>
  </si>
  <si>
    <t>21:35</t>
  </si>
  <si>
    <t>35-39</t>
  </si>
  <si>
    <t>9:11</t>
  </si>
  <si>
    <t>9:43</t>
  </si>
  <si>
    <t>9:53</t>
  </si>
  <si>
    <t>10:01</t>
  </si>
  <si>
    <t>10:11</t>
  </si>
  <si>
    <t>10:19</t>
  </si>
  <si>
    <t>10:48</t>
  </si>
  <si>
    <t>10:53</t>
  </si>
  <si>
    <t>11:08</t>
  </si>
  <si>
    <t>11:24</t>
  </si>
  <si>
    <t>11:34</t>
  </si>
  <si>
    <t>11:46</t>
  </si>
  <si>
    <t>11:50</t>
  </si>
  <si>
    <t>12:20</t>
  </si>
  <si>
    <t>12:28</t>
  </si>
  <si>
    <t>12:31</t>
  </si>
  <si>
    <t>13:00</t>
  </si>
  <si>
    <t>13:08</t>
  </si>
  <si>
    <t>13:18</t>
  </si>
  <si>
    <t>13:55</t>
  </si>
  <si>
    <t>14:20</t>
  </si>
  <si>
    <t>14:24</t>
  </si>
  <si>
    <t>14:34</t>
  </si>
  <si>
    <t>15:08</t>
  </si>
  <si>
    <t>15:38</t>
  </si>
  <si>
    <t>15:49</t>
  </si>
  <si>
    <t>15:55</t>
  </si>
  <si>
    <t>16:03</t>
  </si>
  <si>
    <t>16:10</t>
  </si>
  <si>
    <t>16:31</t>
  </si>
  <si>
    <t>17:01</t>
  </si>
  <si>
    <t>17:32</t>
  </si>
  <si>
    <t>17:42</t>
  </si>
  <si>
    <t>17:57</t>
  </si>
  <si>
    <t>18:14</t>
  </si>
  <si>
    <t>18:49</t>
  </si>
  <si>
    <t>19:47</t>
  </si>
  <si>
    <t>20:12</t>
  </si>
  <si>
    <t>2:03</t>
  </si>
  <si>
    <t>21:12</t>
  </si>
  <si>
    <t>23:03</t>
  </si>
  <si>
    <t>12:02</t>
  </si>
  <si>
    <t>13:02</t>
  </si>
  <si>
    <t>13:48</t>
  </si>
  <si>
    <t>14:03</t>
  </si>
  <si>
    <t>14:11</t>
  </si>
  <si>
    <t>14:44</t>
  </si>
  <si>
    <t>14:49</t>
  </si>
  <si>
    <t>14:54</t>
  </si>
  <si>
    <t>15:20</t>
  </si>
  <si>
    <t>15:23</t>
  </si>
  <si>
    <t>15:30</t>
  </si>
  <si>
    <t>16:14</t>
  </si>
  <si>
    <t>16:34</t>
  </si>
  <si>
    <t>16:39</t>
  </si>
  <si>
    <t>16:46</t>
  </si>
  <si>
    <t>16:59</t>
  </si>
  <si>
    <t>17:16</t>
  </si>
  <si>
    <t>17:38</t>
  </si>
  <si>
    <t>17:50</t>
  </si>
  <si>
    <t>17:53</t>
  </si>
  <si>
    <t>18:06</t>
  </si>
  <si>
    <t>18:12</t>
  </si>
  <si>
    <t>18:17</t>
  </si>
  <si>
    <t>18:38</t>
  </si>
  <si>
    <t>19:03</t>
  </si>
  <si>
    <t>19:11</t>
  </si>
  <si>
    <t>19:20</t>
  </si>
  <si>
    <t>19:29</t>
  </si>
  <si>
    <t>19:33</t>
  </si>
  <si>
    <t>19:40</t>
  </si>
  <si>
    <t>19:59</t>
  </si>
  <si>
    <t>20:05</t>
  </si>
  <si>
    <t>20:22</t>
  </si>
  <si>
    <t>20:28</t>
  </si>
  <si>
    <t>20:34</t>
  </si>
  <si>
    <t>20:40</t>
  </si>
  <si>
    <t>20:47</t>
  </si>
  <si>
    <t>20:55</t>
  </si>
  <si>
    <t>21:00</t>
  </si>
  <si>
    <t>21:07</t>
  </si>
  <si>
    <t>21:19</t>
  </si>
  <si>
    <t>21:27</t>
  </si>
  <si>
    <t>21:36</t>
  </si>
  <si>
    <t>21:47</t>
  </si>
  <si>
    <t>22:00</t>
  </si>
  <si>
    <t>22:08</t>
  </si>
  <si>
    <t>22:27</t>
  </si>
  <si>
    <t>23:08</t>
  </si>
  <si>
    <t>23:24</t>
  </si>
  <si>
    <t>23:54</t>
  </si>
  <si>
    <t>24:03</t>
  </si>
  <si>
    <t>24:44</t>
  </si>
  <si>
    <t>2:19</t>
  </si>
  <si>
    <t>25:00</t>
  </si>
  <si>
    <t>2:21</t>
  </si>
  <si>
    <t>25:51</t>
  </si>
  <si>
    <t>2:29</t>
  </si>
  <si>
    <t>40-44</t>
  </si>
  <si>
    <t>12:17</t>
  </si>
  <si>
    <t>12:55</t>
  </si>
  <si>
    <t>14:26</t>
  </si>
  <si>
    <t>14:41</t>
  </si>
  <si>
    <t>14:48</t>
  </si>
  <si>
    <t>15:03</t>
  </si>
  <si>
    <t>15:13</t>
  </si>
  <si>
    <t>16:15</t>
  </si>
  <si>
    <t>16:30</t>
  </si>
  <si>
    <t>17:08</t>
  </si>
  <si>
    <t>17:11</t>
  </si>
  <si>
    <t>17:24</t>
  </si>
  <si>
    <t>17:30</t>
  </si>
  <si>
    <t>18:02</t>
  </si>
  <si>
    <t>18:08</t>
  </si>
  <si>
    <t>18:15</t>
  </si>
  <si>
    <t>18:20</t>
  </si>
  <si>
    <t>18:28</t>
  </si>
  <si>
    <t>18:45</t>
  </si>
  <si>
    <t>18:55</t>
  </si>
  <si>
    <t>18:59</t>
  </si>
  <si>
    <t>19:04</t>
  </si>
  <si>
    <t>19:17</t>
  </si>
  <si>
    <t>19:21</t>
  </si>
  <si>
    <t>19:25</t>
  </si>
  <si>
    <t>19:30</t>
  </si>
  <si>
    <t>19:35</t>
  </si>
  <si>
    <t>19:51</t>
  </si>
  <si>
    <t>19:54</t>
  </si>
  <si>
    <t>19:57</t>
  </si>
  <si>
    <t>20:04</t>
  </si>
  <si>
    <t>20:09</t>
  </si>
  <si>
    <t>20:17</t>
  </si>
  <si>
    <t>20:23</t>
  </si>
  <si>
    <t>20:51</t>
  </si>
  <si>
    <t>20:59</t>
  </si>
  <si>
    <t>21:15</t>
  </si>
  <si>
    <t>21:40</t>
  </si>
  <si>
    <t>21:45</t>
  </si>
  <si>
    <t>21:49</t>
  </si>
  <si>
    <t>22:03</t>
  </si>
  <si>
    <t>22:16</t>
  </si>
  <si>
    <t>2:09</t>
  </si>
  <si>
    <t>22:31</t>
  </si>
  <si>
    <t>22:37</t>
  </si>
  <si>
    <t>22:52</t>
  </si>
  <si>
    <t>23:11</t>
  </si>
  <si>
    <t>23:26</t>
  </si>
  <si>
    <t>23:49</t>
  </si>
  <si>
    <t>24:16</t>
  </si>
  <si>
    <t>2:14</t>
  </si>
  <si>
    <t>25:38</t>
  </si>
  <si>
    <t>2:16</t>
  </si>
  <si>
    <t>26:15</t>
  </si>
  <si>
    <t>27:30</t>
  </si>
  <si>
    <t>2:41</t>
  </si>
  <si>
    <t>10:07</t>
  </si>
  <si>
    <t>11:05</t>
  </si>
  <si>
    <t>11:12</t>
  </si>
  <si>
    <t>11:31</t>
  </si>
  <si>
    <t>11:37</t>
  </si>
  <si>
    <t>11:53</t>
  </si>
  <si>
    <t>12:34</t>
  </si>
  <si>
    <t>12:47</t>
  </si>
  <si>
    <t>13:44</t>
  </si>
  <si>
    <t>13:53</t>
  </si>
  <si>
    <t>13:57</t>
  </si>
  <si>
    <t>14:12</t>
  </si>
  <si>
    <t>14:29</t>
  </si>
  <si>
    <t>14:39</t>
  </si>
  <si>
    <t>15:02</t>
  </si>
  <si>
    <t>15:12</t>
  </si>
  <si>
    <t>15:34</t>
  </si>
  <si>
    <t>15:39</t>
  </si>
  <si>
    <t>15:44</t>
  </si>
  <si>
    <t>16:45</t>
  </si>
  <si>
    <t>17:02</t>
  </si>
  <si>
    <t>17:59</t>
  </si>
  <si>
    <t>18:11</t>
  </si>
  <si>
    <t>18:21</t>
  </si>
  <si>
    <t>20:39</t>
  </si>
  <si>
    <t>21:24</t>
  </si>
  <si>
    <t>2:25</t>
  </si>
  <si>
    <t>22:50</t>
  </si>
  <si>
    <t>2:31</t>
  </si>
  <si>
    <t>25:05</t>
  </si>
  <si>
    <t>2:35</t>
  </si>
  <si>
    <t>45-49</t>
  </si>
  <si>
    <t>13:11</t>
  </si>
  <si>
    <t>16:02</t>
  </si>
  <si>
    <t>16:25</t>
  </si>
  <si>
    <t>16:58</t>
  </si>
  <si>
    <t>17:03</t>
  </si>
  <si>
    <t>17:34</t>
  </si>
  <si>
    <t>17:46</t>
  </si>
  <si>
    <t>18:48</t>
  </si>
  <si>
    <t>18:52</t>
  </si>
  <si>
    <t>19:01</t>
  </si>
  <si>
    <t>19:05</t>
  </si>
  <si>
    <t>19:24</t>
  </si>
  <si>
    <t>19:27</t>
  </si>
  <si>
    <t>19:31</t>
  </si>
  <si>
    <t>19:39</t>
  </si>
  <si>
    <t>19:48</t>
  </si>
  <si>
    <t>20:02</t>
  </si>
  <si>
    <t>20:08</t>
  </si>
  <si>
    <t>20:20</t>
  </si>
  <si>
    <t>20:26</t>
  </si>
  <si>
    <t>20:43</t>
  </si>
  <si>
    <t>20:46</t>
  </si>
  <si>
    <t>20:57</t>
  </si>
  <si>
    <t>21:09</t>
  </si>
  <si>
    <t>21:13</t>
  </si>
  <si>
    <t>21:46</t>
  </si>
  <si>
    <t>21:57</t>
  </si>
  <si>
    <t>22:14</t>
  </si>
  <si>
    <t>2:17</t>
  </si>
  <si>
    <t>22:19</t>
  </si>
  <si>
    <t>22:28</t>
  </si>
  <si>
    <t>22:48</t>
  </si>
  <si>
    <t>23:15</t>
  </si>
  <si>
    <t>23:38</t>
  </si>
  <si>
    <t>23:48</t>
  </si>
  <si>
    <t>24:01</t>
  </si>
  <si>
    <t>24:15</t>
  </si>
  <si>
    <t>24:35</t>
  </si>
  <si>
    <t>2:23</t>
  </si>
  <si>
    <t>24:48</t>
  </si>
  <si>
    <t>25:46</t>
  </si>
  <si>
    <t>2:27</t>
  </si>
  <si>
    <t>27:26</t>
  </si>
  <si>
    <t>2:37</t>
  </si>
  <si>
    <t>10:26</t>
  </si>
  <si>
    <t>12:14</t>
  </si>
  <si>
    <t>12:53</t>
  </si>
  <si>
    <t>14:18</t>
  </si>
  <si>
    <t>14:36</t>
  </si>
  <si>
    <t>14:46</t>
  </si>
  <si>
    <t>16:22</t>
  </si>
  <si>
    <t>16:50</t>
  </si>
  <si>
    <t>17:13</t>
  </si>
  <si>
    <t>18:39</t>
  </si>
  <si>
    <t>2:28</t>
  </si>
  <si>
    <t>18:53</t>
  </si>
  <si>
    <t>19:15</t>
  </si>
  <si>
    <t>2:34</t>
  </si>
  <si>
    <t>19:43</t>
  </si>
  <si>
    <t>19:58</t>
  </si>
  <si>
    <t>2:39</t>
  </si>
  <si>
    <t>2:40</t>
  </si>
  <si>
    <t>2:42</t>
  </si>
  <si>
    <t>21:10</t>
  </si>
  <si>
    <t>2:44</t>
  </si>
  <si>
    <t>21:50</t>
  </si>
  <si>
    <t>2:47</t>
  </si>
  <si>
    <t>22:17</t>
  </si>
  <si>
    <t>23:07</t>
  </si>
  <si>
    <t>2:48</t>
  </si>
  <si>
    <t>23:55</t>
  </si>
  <si>
    <t>2:55</t>
  </si>
  <si>
    <t>17:04</t>
  </si>
  <si>
    <t>18:27</t>
  </si>
  <si>
    <t>19:00</t>
  </si>
  <si>
    <t>19:12</t>
  </si>
  <si>
    <t>19:28</t>
  </si>
  <si>
    <t>19:52</t>
  </si>
  <si>
    <t>20:27</t>
  </si>
  <si>
    <t>20:49</t>
  </si>
  <si>
    <t>23:41</t>
  </si>
  <si>
    <t>23:50</t>
  </si>
  <si>
    <t>24:05</t>
  </si>
  <si>
    <t>24:24</t>
  </si>
  <si>
    <t>24:41</t>
  </si>
  <si>
    <t>24:42</t>
  </si>
  <si>
    <t>24:53</t>
  </si>
  <si>
    <t>25:13</t>
  </si>
  <si>
    <t>25:33</t>
  </si>
  <si>
    <t>25:50</t>
  </si>
  <si>
    <t>26:26</t>
  </si>
  <si>
    <t>26:48</t>
  </si>
  <si>
    <t>27:17</t>
  </si>
  <si>
    <t>27:46</t>
  </si>
  <si>
    <t>28:00</t>
  </si>
  <si>
    <t>28:06</t>
  </si>
  <si>
    <t>28:13</t>
  </si>
  <si>
    <t>28:20</t>
  </si>
  <si>
    <t>28:56</t>
  </si>
  <si>
    <t>29:25</t>
  </si>
  <si>
    <t>12:37</t>
  </si>
  <si>
    <t>13:35</t>
  </si>
  <si>
    <t>13:43</t>
  </si>
  <si>
    <t>13:49</t>
  </si>
  <si>
    <t>14:55</t>
  </si>
  <si>
    <t>15:29</t>
  </si>
  <si>
    <t>15:47</t>
  </si>
  <si>
    <t>16:48</t>
  </si>
  <si>
    <t>17:26</t>
  </si>
  <si>
    <t>17:37</t>
  </si>
  <si>
    <t>19:50</t>
  </si>
  <si>
    <t>19:56</t>
  </si>
  <si>
    <t>22:18</t>
  </si>
  <si>
    <t>23:02</t>
  </si>
  <si>
    <t>23:37</t>
  </si>
  <si>
    <t>24:23</t>
  </si>
  <si>
    <t>26:20</t>
  </si>
  <si>
    <t>100:00</t>
  </si>
  <si>
    <t>***max times needed for formulas</t>
  </si>
  <si>
    <t>45-50</t>
  </si>
  <si>
    <t>2:32</t>
  </si>
  <si>
    <t>2:26</t>
  </si>
  <si>
    <t>2:38</t>
  </si>
  <si>
    <t>2:45</t>
  </si>
  <si>
    <t>2:46</t>
  </si>
  <si>
    <t>2:53</t>
  </si>
  <si>
    <t>Row/Run Testing Calculator</t>
  </si>
  <si>
    <t>*this was set up with 40% average needed and a minimum of 6% on each test</t>
  </si>
  <si>
    <t>Enter Age</t>
  </si>
  <si>
    <t>Age group (run)</t>
  </si>
  <si>
    <t>Enter Gender</t>
  </si>
  <si>
    <t>Age group (row)</t>
  </si>
  <si>
    <t>Enter Weight</t>
  </si>
  <si>
    <t>Weight group (row)</t>
  </si>
  <si>
    <t>Enter Row Time:</t>
  </si>
  <si>
    <t>Row Time (minutes:seconds)</t>
  </si>
  <si>
    <t>Row time percentile</t>
  </si>
  <si>
    <t>Run Time needed to pass</t>
  </si>
  <si>
    <t>Run percentile needed</t>
  </si>
  <si>
    <t>Enter Run Time:</t>
  </si>
  <si>
    <t>Run Time (minutes:seconds)</t>
  </si>
  <si>
    <t>Run time percentile</t>
  </si>
  <si>
    <t>Row Time needed to pass</t>
  </si>
  <si>
    <t>Row percentile needed</t>
  </si>
  <si>
    <t>Enter Row and Run Time:</t>
  </si>
  <si>
    <t>Combined Average</t>
  </si>
  <si>
    <t>Row Time percentile</t>
  </si>
  <si>
    <t>Row Time</t>
  </si>
  <si>
    <t>Run Time percentile</t>
  </si>
  <si>
    <t>Run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</si>
</sst>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sz val="11"/>
      <color theme="1"/>
      <name val="Aptos Narrow"/>
      <family val="2"/>
    </font>
    <font>
      <sz val="9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49" fontId="3" fillId="0" borderId="1" xfId="0" applyNumberFormat="1" applyFont="1" applyBorder="1" applyAlignment="1" applyProtection="1">
      <alignment horizontal="right"/>
      <protection locked="0"/>
    </xf>
    <xf numFmtId="9" fontId="3" fillId="0" borderId="0" xfId="1" applyFont="1" applyFill="1" applyBorder="1" applyAlignment="1" applyProtection="1">
      <protection hidden="1"/>
    </xf>
    <xf numFmtId="9" fontId="3" fillId="0" borderId="0" xfId="0" applyNumberFormat="1" applyFont="1"/>
    <xf numFmtId="20" fontId="3" fillId="0" borderId="0" xfId="0" applyNumberFormat="1" applyFont="1" applyAlignment="1">
      <alignment horizontal="right"/>
    </xf>
    <xf numFmtId="164" fontId="3" fillId="0" borderId="0" xfId="0" applyNumberFormat="1" applyFont="1"/>
    <xf numFmtId="9" fontId="3" fillId="0" borderId="0" xfId="1" applyFont="1" applyFill="1" applyBorder="1" applyAlignment="1" applyProtection="1">
      <alignment horizontal="right"/>
      <protection hidden="1"/>
    </xf>
    <xf numFmtId="165" fontId="3" fillId="0" borderId="0" xfId="1" applyNumberFormat="1" applyFont="1" applyFill="1" applyBorder="1" applyAlignment="1" applyProtection="1">
      <protection hidden="1"/>
    </xf>
    <xf numFmtId="9" fontId="3" fillId="0" borderId="1" xfId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5BEE-B886-4FAC-886C-BC9A6952814B}">
  <dimension ref="B1:H21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4" style="4" customWidth="1"/>
    <col min="2" max="2" width="26.7109375" style="4" bestFit="1" customWidth="1"/>
    <col min="3" max="3" width="9.140625" style="3"/>
    <col min="4" max="4" width="4" style="4" customWidth="1"/>
    <col min="5" max="5" width="21" style="4" bestFit="1" customWidth="1"/>
    <col min="6" max="6" width="7.140625" style="4" customWidth="1"/>
    <col min="7" max="7" width="9.140625" style="3"/>
    <col min="8" max="16384" width="9.140625" style="4"/>
  </cols>
  <sheetData>
    <row r="1" spans="2:8" ht="24" x14ac:dyDescent="0.4">
      <c r="B1" s="2" t="s">
        <v>805</v>
      </c>
      <c r="F1" s="5" t="s">
        <v>806</v>
      </c>
    </row>
    <row r="2" spans="2:8" ht="15.75" thickBot="1" x14ac:dyDescent="0.3"/>
    <row r="3" spans="2:8" ht="15.75" thickBot="1" x14ac:dyDescent="0.3">
      <c r="B3" s="4" t="s">
        <v>807</v>
      </c>
      <c r="C3" s="6"/>
      <c r="E3" s="4" t="s">
        <v>808</v>
      </c>
      <c r="F3" s="7" t="str">
        <f>IF(C3="", "",IF(C3&lt;=24,"20-24",IF(C3&lt;=29,"25-29",IF(C3&lt;=34,"30-34",IF(C3&lt;=39,"35-39",IF(C3&lt;=44,"40-44",IF(C3&lt;=49,"45-49","50+")))))))</f>
        <v/>
      </c>
      <c r="G3" s="8"/>
    </row>
    <row r="4" spans="2:8" ht="15.75" thickBot="1" x14ac:dyDescent="0.3">
      <c r="B4" s="4" t="s">
        <v>809</v>
      </c>
      <c r="C4" s="6"/>
      <c r="E4" s="4" t="s">
        <v>810</v>
      </c>
      <c r="F4" s="7" t="str">
        <f>IF(C3="","",IF(C3&lt;=29,"20-29",IF(C3&lt;=39,"30-39",IF(C3&lt;=49,"40-49","50+"))))</f>
        <v/>
      </c>
      <c r="G4" s="8"/>
    </row>
    <row r="5" spans="2:8" ht="15.75" thickBot="1" x14ac:dyDescent="0.3">
      <c r="B5" s="4" t="s">
        <v>811</v>
      </c>
      <c r="C5" s="6"/>
      <c r="E5" s="4" t="s">
        <v>812</v>
      </c>
      <c r="F5" s="7" t="str">
        <f>IF(ISBLANK(C5), "",IF(C4="Male", IF(C5&lt;250, "under", "over"), IF(C5&lt;200, "under", "over")))</f>
        <v/>
      </c>
      <c r="G5" s="8"/>
    </row>
    <row r="6" spans="2:8" x14ac:dyDescent="0.25">
      <c r="C6" s="9"/>
      <c r="F6" s="7"/>
      <c r="G6" s="8"/>
    </row>
    <row r="7" spans="2:8" ht="15.75" thickBot="1" x14ac:dyDescent="0.3">
      <c r="B7" s="4" t="s">
        <v>813</v>
      </c>
      <c r="C7" s="10" t="str">
        <f>IF(C8="", "Please enter row time","")</f>
        <v>Please enter row time</v>
      </c>
      <c r="F7" s="11"/>
      <c r="G7" s="10" t="str">
        <f>IF(OR(C3="", C4="",C5=""),"Please enter age, gender, and/or weight above", "")</f>
        <v>Please enter age, gender, and/or weight above</v>
      </c>
    </row>
    <row r="8" spans="2:8" ht="15.75" thickBot="1" x14ac:dyDescent="0.3">
      <c r="B8" s="4" t="s">
        <v>814</v>
      </c>
      <c r="C8" s="12"/>
      <c r="E8" s="4" t="s">
        <v>815</v>
      </c>
      <c r="F8" s="13" t="str" cm="1">
        <f t="array" ref="F8">IF(OR(C8="", C4="",F4="",C5=""),"",IFERROR(INDEX('Data Tables'!$F$2:'Data Tables'!$K$1602, MATCH(1, (_xlfn.CONCAT(F5,F4,C4)='Data Tables'!$I$2:$I$1602)*(VALUE(C8)&lt;=VALUE('Data Tables'!$K$2:$K$1602)),0),5), "Error! Make sure time is entered as mm:ss"))</f>
        <v/>
      </c>
      <c r="G8" s="10"/>
    </row>
    <row r="9" spans="2:8" x14ac:dyDescent="0.25">
      <c r="B9" s="4" t="s">
        <v>816</v>
      </c>
      <c r="C9" s="8" t="str" cm="1">
        <f t="array" ref="C9">IF(F8="", "", IF(F9="Error! Make sure time is entered as mm:ss", "",INDEX('Data Tables'!A2:D1450, MATCH(1, (C4='Data Tables'!B2:B1450)*(F3='Data Tables'!A2:A1450)*(F9='Data Tables'!C2:C1450),0),4)))</f>
        <v/>
      </c>
      <c r="E9" s="4" t="s">
        <v>817</v>
      </c>
      <c r="F9" s="13" t="str">
        <f>IF(F8="","",IF(F8="Error! Make sure time is entered as mm:ss","Error! Make sure time is entered as mm:ss",IF(ROUND(0.8-F8,2)&lt;0.06,0.06,ROUND(0.8-F8,2))))</f>
        <v/>
      </c>
      <c r="G9" s="10"/>
    </row>
    <row r="10" spans="2:8" x14ac:dyDescent="0.25">
      <c r="C10" s="4"/>
      <c r="F10" s="10" t="str">
        <f>IF(F8&lt;0.06, "Row time does not meet minimum standard", "")</f>
        <v/>
      </c>
      <c r="G10" s="10"/>
    </row>
    <row r="11" spans="2:8" ht="15.75" thickBot="1" x14ac:dyDescent="0.3">
      <c r="B11" s="4" t="s">
        <v>818</v>
      </c>
      <c r="C11" s="10" t="str">
        <f>IF(C12="", "Please enter run time","")</f>
        <v>Please enter run time</v>
      </c>
      <c r="F11" s="10"/>
      <c r="G11" s="10" t="str">
        <f>IF(OR(C3="", C4="",C5=""),"Please enter age, gender, and/or weight above", "")</f>
        <v>Please enter age, gender, and/or weight above</v>
      </c>
    </row>
    <row r="12" spans="2:8" ht="15.75" thickBot="1" x14ac:dyDescent="0.3">
      <c r="B12" s="4" t="s">
        <v>819</v>
      </c>
      <c r="C12" s="12"/>
      <c r="E12" s="4" t="s">
        <v>820</v>
      </c>
      <c r="F12" s="13" t="str" cm="1">
        <f t="array" ref="F12">IF(OR(C12="",C4="",F3=""),"",IFERROR(INDEX('Data Tables'!A2:D1450,MATCH(1,(C4='Data Tables'!B2:B1450)*(F3='Data Tables'!A2:A1450)*(VALUE(C12)&lt;=VALUE('Data Tables'!D2:D1450)),0),3),"Error! Make sure time is entered as mm:ss"))</f>
        <v/>
      </c>
      <c r="G12" s="10"/>
      <c r="H12" s="14"/>
    </row>
    <row r="13" spans="2:8" x14ac:dyDescent="0.25">
      <c r="B13" s="4" t="s">
        <v>821</v>
      </c>
      <c r="C13" s="8" t="str" cm="1">
        <f t="array" ref="C13">IF(F13="", "", IF(F13="Error! Make sure time is entered as mm:ss", "", INDEX('Data Tables'!$F$2:'Data Tables'!$K$1602, MATCH(1, (_xlfn.CONCAT(F5,F4,C4)='Data Tables'!$I$2:$I$1602)*(F13='Data Tables'!$J$2:$J$1602),0),6)))</f>
        <v/>
      </c>
      <c r="E13" s="4" t="s">
        <v>822</v>
      </c>
      <c r="F13" s="13" t="str">
        <f>IF(F12="", "", IF(F12="Error! Make sure time is entered as mm:ss", "Error! Make sure time is entered as mm:ss", IF(ROUND(0.8-F12, 2)&lt;0.06, 0.06, ROUND(0.8-F12,2))))</f>
        <v/>
      </c>
      <c r="G13" s="10"/>
    </row>
    <row r="14" spans="2:8" x14ac:dyDescent="0.25">
      <c r="C14" s="15"/>
      <c r="F14" s="11" t="str">
        <f>IF(F12&lt;0.06, "Run time does not meet minimum standard", "")</f>
        <v/>
      </c>
      <c r="G14" s="10"/>
    </row>
    <row r="15" spans="2:8" ht="15.75" thickBot="1" x14ac:dyDescent="0.3">
      <c r="B15" s="4" t="s">
        <v>823</v>
      </c>
      <c r="F15" s="11"/>
      <c r="G15" s="10" t="str">
        <f>IF(OR(C3="", C4="",C5=""),"Please enter age, gender, and/or weight above", "")</f>
        <v>Please enter age, gender, and/or weight above</v>
      </c>
    </row>
    <row r="16" spans="2:8" ht="15.75" thickBot="1" x14ac:dyDescent="0.3">
      <c r="B16" s="4" t="s">
        <v>814</v>
      </c>
      <c r="C16" s="12"/>
      <c r="D16" s="16"/>
      <c r="E16" s="4" t="s">
        <v>815</v>
      </c>
      <c r="F16" s="17" t="str" cm="1">
        <f t="array" ref="F16">IF(OR(C16="",C4="",F4=""),"",IFERROR(INDEX('Data Tables'!$F$2:'Data Tables'!$K$1602, MATCH(1, (_xlfn.CONCAT(F5,F4,C4)='Data Tables'!$I$2:$I$1602)*(VALUE(C16)&lt;=VALUE('Data Tables'!$K$2:$K$1602)),0),5),0))</f>
        <v/>
      </c>
      <c r="G16" s="10" t="str" cm="1">
        <f t="array" ref="G16">IF(OR(F4="",C4=""),"",IF(C16="","Please enter row time",IF(IFERROR(INDEX('Data Tables'!$F$2:'Data Tables'!$K$1602, MATCH(1, (_xlfn.CONCAT(F5,F4,C4)='Data Tables'!$I$2:$I$1602)*(VALUE(C8)&lt;=VALUE('Data Tables'!$K$2:$K$1602)),0),5),"x")="x","Error! Make sure time is entered as mm:ss","")))</f>
        <v/>
      </c>
    </row>
    <row r="17" spans="2:7" ht="15.75" thickBot="1" x14ac:dyDescent="0.3">
      <c r="B17" s="4" t="s">
        <v>819</v>
      </c>
      <c r="C17" s="12"/>
      <c r="D17" s="16"/>
      <c r="E17" s="4" t="s">
        <v>820</v>
      </c>
      <c r="F17" s="13" t="str" cm="1">
        <f t="array" ref="F17">IF(OR(C17="",C4="",F3=""),"",IFERROR(INDEX('Data Tables'!A2:D1450,MATCH(1,(C4='Data Tables'!B2:B1450)*(F3='Data Tables'!A2:A1450)*(VALUE(C17)&lt;=VALUE('Data Tables'!D2:D1450)),0),3),0))</f>
        <v/>
      </c>
      <c r="G17" s="10" t="str" cm="1">
        <f t="array" ref="G17">IF(OR(F3="",C4=""),"",IF(C17="","Please enter run time",IF(IFERROR(INDEX('Data Tables'!A2:D1388,MATCH(1,(C4='Data Tables'!B2:B1388)*(F3='Data Tables'!A2:A1388)*(VALUE(C17)&lt;=VALUE('Data Tables'!D2:D1388)),0),3),"x")="x","Error! Make sure time is entered as mm:ss","")))</f>
        <v/>
      </c>
    </row>
    <row r="18" spans="2:7" x14ac:dyDescent="0.25">
      <c r="E18" s="4" t="s">
        <v>824</v>
      </c>
      <c r="F18" s="18" t="str">
        <f>IF(OR(C16="",C17="", C4="",C3=""), "",(F17+F16)/2)</f>
        <v/>
      </c>
      <c r="G18" s="10" t="str">
        <f>IF(F18="", "", IF(AND(F18&gt;=0.4, F17&gt;= 0.06,F16&gt;= 0.06), "Pass!", "Fail :("))</f>
        <v/>
      </c>
    </row>
    <row r="19" spans="2:7" ht="15.75" thickBot="1" x14ac:dyDescent="0.3">
      <c r="F19" s="8"/>
      <c r="G19" s="10" t="str">
        <f>IF(AND(C3="", C4=""),"Please enter age and gender above",IF(C4="","Please enter gender above",IF(C3="","Please enter age above","")))</f>
        <v>Please enter age and gender above</v>
      </c>
    </row>
    <row r="20" spans="2:7" ht="15.75" thickBot="1" x14ac:dyDescent="0.3">
      <c r="B20" s="4" t="s">
        <v>825</v>
      </c>
      <c r="C20" s="19"/>
      <c r="E20" s="4" t="s">
        <v>826</v>
      </c>
      <c r="F20" s="8" t="str" cm="1">
        <f t="array" ref="F20">IFERROR(IF(C20="", "",INDEX('Data Tables'!$F$2:'Data Tables'!$K$1602, MATCH(1, (_xlfn.CONCAT(F5,F4,C4)='Data Tables'!$I$2:$I$1602)*(C20='Data Tables'!$J$2:$J$1602),0),6)), "")</f>
        <v/>
      </c>
      <c r="G20" s="10" t="str" cm="1">
        <f t="array" ref="G20">IF(OR(F3="",C4=""),"",IF(C20="", "", IF(IFERROR(INDEX('Data Tables'!$F$2:'Data Tables'!$K$1602, MATCH(1, (_xlfn.CONCAT(F5,F4,C4)='Data Tables'!$I$2:$I$1602)*(C20='Data Tables'!$J$2:$J$1602),0),6),"x")="x", "Error! Please enter a percentage between 1% and 99%", "")))</f>
        <v/>
      </c>
    </row>
    <row r="21" spans="2:7" ht="15.75" thickBot="1" x14ac:dyDescent="0.3">
      <c r="B21" s="4" t="s">
        <v>827</v>
      </c>
      <c r="C21" s="19"/>
      <c r="E21" s="4" t="s">
        <v>828</v>
      </c>
      <c r="F21" s="8" t="str" cm="1">
        <f t="array" ref="F21">IFERROR(IF(C21="","",INDEX('Data Tables'!A2:D1450,MATCH(1,(C4='Data Tables'!B2:B1450)*(F3='Data Tables'!A2:A1450)*(C21='Data Tables'!C2:C1450),0),4)), "")</f>
        <v/>
      </c>
      <c r="G21" s="10" t="str" cm="1">
        <f t="array" ref="G21">IF(OR(F3="",C4=""),"",IF(C21="", "", IF(IFERROR(INDEX('Data Tables'!A2:D1450,MATCH(1,(C4='Data Tables'!B2:B1450)*(F3='Data Tables'!A2:A1450)*(C21='Data Tables'!C2:C1450),0),4), "x")="x", "Error! Please enter a percentage between 1% and 99%", "")))</f>
        <v/>
      </c>
    </row>
  </sheetData>
  <sheetProtection sheet="1" objects="1" scenarios="1"/>
  <dataValidations count="2">
    <dataValidation type="list" allowBlank="1" showInputMessage="1" showErrorMessage="1" sqref="C4" xr:uid="{2EDA2E59-3B79-48E6-ABEE-5F96E94B1BD0}">
      <formula1>"Male, Female"</formula1>
    </dataValidation>
    <dataValidation type="whole" allowBlank="1" showInputMessage="1" showErrorMessage="1" sqref="C3" xr:uid="{9A221957-5B11-49CC-9D7B-7770EA204688}">
      <formula1>20</formula1>
      <formula2>65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4DFE8-0DBD-43E9-9FA2-53C8DE27C233}">
  <dimension ref="A1:K1602"/>
  <sheetViews>
    <sheetView workbookViewId="0"/>
  </sheetViews>
  <sheetFormatPr defaultRowHeight="15" x14ac:dyDescent="0.25"/>
  <cols>
    <col min="1" max="1" width="10.140625" bestFit="1" customWidth="1"/>
    <col min="3" max="3" width="9.7109375" bestFit="1" customWidth="1"/>
    <col min="6" max="6" width="12.85546875" bestFit="1" customWidth="1"/>
    <col min="7" max="7" width="10" bestFit="1" customWidth="1"/>
    <col min="8" max="8" width="7.42578125" bestFit="1" customWidth="1"/>
  </cols>
  <sheetData>
    <row r="1" spans="1:11" x14ac:dyDescent="0.25">
      <c r="A1" t="s">
        <v>0</v>
      </c>
      <c r="F1" t="s">
        <v>1</v>
      </c>
    </row>
    <row r="2" spans="1:11" x14ac:dyDescent="0.25">
      <c r="A2" t="s">
        <v>2</v>
      </c>
      <c r="B2" t="s">
        <v>3</v>
      </c>
      <c r="C2" t="s">
        <v>4</v>
      </c>
      <c r="D2" t="s">
        <v>5</v>
      </c>
      <c r="F2" t="s">
        <v>6</v>
      </c>
      <c r="G2" t="s">
        <v>2</v>
      </c>
      <c r="H2" t="s">
        <v>3</v>
      </c>
      <c r="I2" t="s">
        <v>7</v>
      </c>
      <c r="J2" t="s">
        <v>4</v>
      </c>
      <c r="K2" t="s">
        <v>5</v>
      </c>
    </row>
    <row r="3" spans="1:11" x14ac:dyDescent="0.25">
      <c r="A3" t="s">
        <v>8</v>
      </c>
      <c r="B3" t="s">
        <v>9</v>
      </c>
      <c r="C3">
        <v>0.99</v>
      </c>
      <c r="D3" t="s">
        <v>10</v>
      </c>
      <c r="F3" t="s">
        <v>11</v>
      </c>
      <c r="G3" t="s">
        <v>12</v>
      </c>
      <c r="H3" t="s">
        <v>13</v>
      </c>
      <c r="I3" t="str">
        <f t="shared" ref="I3:I66" si="0">_xlfn.CONCAT(F3,G3,H3)</f>
        <v>under20-29Male</v>
      </c>
      <c r="J3">
        <v>0.99</v>
      </c>
      <c r="K3" t="s">
        <v>14</v>
      </c>
    </row>
    <row r="4" spans="1:11" x14ac:dyDescent="0.25">
      <c r="A4" t="s">
        <v>8</v>
      </c>
      <c r="B4" t="s">
        <v>9</v>
      </c>
      <c r="C4">
        <v>0.98</v>
      </c>
      <c r="D4" t="s">
        <v>15</v>
      </c>
      <c r="F4" t="s">
        <v>11</v>
      </c>
      <c r="G4" t="s">
        <v>12</v>
      </c>
      <c r="H4" t="s">
        <v>13</v>
      </c>
      <c r="I4" t="str">
        <f t="shared" si="0"/>
        <v>under20-29Male</v>
      </c>
      <c r="J4">
        <v>0.98</v>
      </c>
      <c r="K4" t="s">
        <v>16</v>
      </c>
    </row>
    <row r="5" spans="1:11" x14ac:dyDescent="0.25">
      <c r="A5" t="s">
        <v>8</v>
      </c>
      <c r="B5" t="s">
        <v>9</v>
      </c>
      <c r="C5">
        <v>0.97</v>
      </c>
      <c r="D5" t="s">
        <v>17</v>
      </c>
      <c r="F5" t="s">
        <v>11</v>
      </c>
      <c r="G5" t="s">
        <v>12</v>
      </c>
      <c r="H5" t="s">
        <v>13</v>
      </c>
      <c r="I5" t="str">
        <f t="shared" si="0"/>
        <v>under20-29Male</v>
      </c>
      <c r="J5">
        <v>0.97</v>
      </c>
      <c r="K5" t="s">
        <v>18</v>
      </c>
    </row>
    <row r="6" spans="1:11" x14ac:dyDescent="0.25">
      <c r="A6" t="s">
        <v>8</v>
      </c>
      <c r="B6" t="s">
        <v>9</v>
      </c>
      <c r="C6">
        <v>0.96</v>
      </c>
      <c r="D6" t="s">
        <v>19</v>
      </c>
      <c r="F6" t="s">
        <v>11</v>
      </c>
      <c r="G6" t="s">
        <v>12</v>
      </c>
      <c r="H6" t="s">
        <v>13</v>
      </c>
      <c r="I6" t="str">
        <f t="shared" si="0"/>
        <v>under20-29Male</v>
      </c>
      <c r="J6">
        <v>0.96</v>
      </c>
      <c r="K6" t="s">
        <v>18</v>
      </c>
    </row>
    <row r="7" spans="1:11" x14ac:dyDescent="0.25">
      <c r="A7" t="s">
        <v>8</v>
      </c>
      <c r="B7" t="s">
        <v>9</v>
      </c>
      <c r="C7">
        <v>0.95</v>
      </c>
      <c r="D7" t="s">
        <v>20</v>
      </c>
      <c r="F7" t="s">
        <v>11</v>
      </c>
      <c r="G7" t="s">
        <v>12</v>
      </c>
      <c r="H7" t="s">
        <v>13</v>
      </c>
      <c r="I7" t="str">
        <f t="shared" si="0"/>
        <v>under20-29Male</v>
      </c>
      <c r="J7">
        <v>0.95</v>
      </c>
      <c r="K7" t="s">
        <v>21</v>
      </c>
    </row>
    <row r="8" spans="1:11" x14ac:dyDescent="0.25">
      <c r="A8" t="s">
        <v>8</v>
      </c>
      <c r="B8" t="s">
        <v>9</v>
      </c>
      <c r="C8">
        <v>0.94</v>
      </c>
      <c r="D8" t="s">
        <v>22</v>
      </c>
      <c r="F8" t="s">
        <v>11</v>
      </c>
      <c r="G8" t="s">
        <v>12</v>
      </c>
      <c r="H8" t="s">
        <v>13</v>
      </c>
      <c r="I8" t="str">
        <f t="shared" si="0"/>
        <v>under20-29Male</v>
      </c>
      <c r="J8">
        <v>0.94</v>
      </c>
      <c r="K8" t="s">
        <v>21</v>
      </c>
    </row>
    <row r="9" spans="1:11" x14ac:dyDescent="0.25">
      <c r="A9" t="s">
        <v>8</v>
      </c>
      <c r="B9" t="s">
        <v>9</v>
      </c>
      <c r="C9">
        <v>0.93</v>
      </c>
      <c r="D9" t="s">
        <v>23</v>
      </c>
      <c r="F9" t="s">
        <v>11</v>
      </c>
      <c r="G9" t="s">
        <v>12</v>
      </c>
      <c r="H9" t="s">
        <v>13</v>
      </c>
      <c r="I9" t="str">
        <f t="shared" si="0"/>
        <v>under20-29Male</v>
      </c>
      <c r="J9">
        <v>0.93</v>
      </c>
      <c r="K9" t="s">
        <v>21</v>
      </c>
    </row>
    <row r="10" spans="1:11" x14ac:dyDescent="0.25">
      <c r="A10" t="s">
        <v>8</v>
      </c>
      <c r="B10" t="s">
        <v>9</v>
      </c>
      <c r="C10">
        <v>0.92</v>
      </c>
      <c r="D10" t="s">
        <v>24</v>
      </c>
      <c r="F10" t="s">
        <v>11</v>
      </c>
      <c r="G10" t="s">
        <v>12</v>
      </c>
      <c r="H10" t="s">
        <v>13</v>
      </c>
      <c r="I10" t="str">
        <f t="shared" si="0"/>
        <v>under20-29Male</v>
      </c>
      <c r="J10">
        <v>0.92</v>
      </c>
      <c r="K10" t="s">
        <v>25</v>
      </c>
    </row>
    <row r="11" spans="1:11" x14ac:dyDescent="0.25">
      <c r="A11" t="s">
        <v>8</v>
      </c>
      <c r="B11" t="s">
        <v>9</v>
      </c>
      <c r="C11">
        <v>0.91</v>
      </c>
      <c r="D11" t="s">
        <v>26</v>
      </c>
      <c r="F11" t="s">
        <v>11</v>
      </c>
      <c r="G11" t="s">
        <v>12</v>
      </c>
      <c r="H11" t="s">
        <v>13</v>
      </c>
      <c r="I11" t="str">
        <f t="shared" si="0"/>
        <v>under20-29Male</v>
      </c>
      <c r="J11">
        <v>0.91</v>
      </c>
      <c r="K11" t="s">
        <v>25</v>
      </c>
    </row>
    <row r="12" spans="1:11" x14ac:dyDescent="0.25">
      <c r="A12" t="s">
        <v>8</v>
      </c>
      <c r="B12" t="s">
        <v>9</v>
      </c>
      <c r="C12">
        <v>0.9</v>
      </c>
      <c r="D12" t="s">
        <v>27</v>
      </c>
      <c r="F12" t="s">
        <v>11</v>
      </c>
      <c r="G12" t="s">
        <v>12</v>
      </c>
      <c r="H12" t="s">
        <v>13</v>
      </c>
      <c r="I12" t="str">
        <f t="shared" si="0"/>
        <v>under20-29Male</v>
      </c>
      <c r="J12">
        <v>0.9</v>
      </c>
      <c r="K12" t="s">
        <v>25</v>
      </c>
    </row>
    <row r="13" spans="1:11" x14ac:dyDescent="0.25">
      <c r="A13" t="s">
        <v>8</v>
      </c>
      <c r="B13" t="s">
        <v>9</v>
      </c>
      <c r="C13">
        <v>0.89</v>
      </c>
      <c r="D13" t="s">
        <v>28</v>
      </c>
      <c r="F13" t="s">
        <v>11</v>
      </c>
      <c r="G13" t="s">
        <v>12</v>
      </c>
      <c r="H13" t="s">
        <v>13</v>
      </c>
      <c r="I13" t="str">
        <f t="shared" si="0"/>
        <v>under20-29Male</v>
      </c>
      <c r="J13">
        <v>0.89</v>
      </c>
      <c r="K13" t="s">
        <v>29</v>
      </c>
    </row>
    <row r="14" spans="1:11" x14ac:dyDescent="0.25">
      <c r="A14" t="s">
        <v>8</v>
      </c>
      <c r="B14" t="s">
        <v>9</v>
      </c>
      <c r="C14">
        <v>0.88</v>
      </c>
      <c r="D14" t="s">
        <v>30</v>
      </c>
      <c r="F14" t="s">
        <v>11</v>
      </c>
      <c r="G14" t="s">
        <v>12</v>
      </c>
      <c r="H14" t="s">
        <v>13</v>
      </c>
      <c r="I14" t="str">
        <f t="shared" si="0"/>
        <v>under20-29Male</v>
      </c>
      <c r="J14">
        <v>0.88</v>
      </c>
      <c r="K14" t="s">
        <v>29</v>
      </c>
    </row>
    <row r="15" spans="1:11" x14ac:dyDescent="0.25">
      <c r="A15" t="s">
        <v>8</v>
      </c>
      <c r="B15" t="s">
        <v>9</v>
      </c>
      <c r="C15">
        <v>0.87</v>
      </c>
      <c r="D15" t="s">
        <v>31</v>
      </c>
      <c r="F15" t="s">
        <v>11</v>
      </c>
      <c r="G15" t="s">
        <v>12</v>
      </c>
      <c r="H15" t="s">
        <v>13</v>
      </c>
      <c r="I15" t="str">
        <f t="shared" si="0"/>
        <v>under20-29Male</v>
      </c>
      <c r="J15">
        <v>0.87</v>
      </c>
      <c r="K15" t="s">
        <v>29</v>
      </c>
    </row>
    <row r="16" spans="1:11" x14ac:dyDescent="0.25">
      <c r="A16" t="s">
        <v>8</v>
      </c>
      <c r="B16" t="s">
        <v>9</v>
      </c>
      <c r="C16">
        <v>0.86</v>
      </c>
      <c r="D16" t="s">
        <v>32</v>
      </c>
      <c r="F16" t="s">
        <v>11</v>
      </c>
      <c r="G16" t="s">
        <v>12</v>
      </c>
      <c r="H16" t="s">
        <v>13</v>
      </c>
      <c r="I16" t="str">
        <f t="shared" si="0"/>
        <v>under20-29Male</v>
      </c>
      <c r="J16">
        <v>0.86</v>
      </c>
      <c r="K16" t="s">
        <v>29</v>
      </c>
    </row>
    <row r="17" spans="1:11" x14ac:dyDescent="0.25">
      <c r="A17" t="s">
        <v>8</v>
      </c>
      <c r="B17" t="s">
        <v>9</v>
      </c>
      <c r="C17">
        <v>0.85</v>
      </c>
      <c r="D17" t="s">
        <v>33</v>
      </c>
      <c r="F17" t="s">
        <v>11</v>
      </c>
      <c r="G17" t="s">
        <v>12</v>
      </c>
      <c r="H17" t="s">
        <v>13</v>
      </c>
      <c r="I17" t="str">
        <f t="shared" si="0"/>
        <v>under20-29Male</v>
      </c>
      <c r="J17">
        <v>0.85</v>
      </c>
      <c r="K17" t="s">
        <v>34</v>
      </c>
    </row>
    <row r="18" spans="1:11" x14ac:dyDescent="0.25">
      <c r="A18" t="s">
        <v>8</v>
      </c>
      <c r="B18" t="s">
        <v>9</v>
      </c>
      <c r="C18">
        <v>0.84</v>
      </c>
      <c r="D18" t="s">
        <v>35</v>
      </c>
      <c r="F18" t="s">
        <v>11</v>
      </c>
      <c r="G18" t="s">
        <v>12</v>
      </c>
      <c r="H18" t="s">
        <v>13</v>
      </c>
      <c r="I18" t="str">
        <f t="shared" si="0"/>
        <v>under20-29Male</v>
      </c>
      <c r="J18">
        <v>0.84</v>
      </c>
      <c r="K18" t="s">
        <v>34</v>
      </c>
    </row>
    <row r="19" spans="1:11" x14ac:dyDescent="0.25">
      <c r="A19" t="s">
        <v>8</v>
      </c>
      <c r="B19" t="s">
        <v>9</v>
      </c>
      <c r="C19">
        <v>0.83</v>
      </c>
      <c r="D19" t="s">
        <v>36</v>
      </c>
      <c r="F19" t="s">
        <v>11</v>
      </c>
      <c r="G19" t="s">
        <v>12</v>
      </c>
      <c r="H19" t="s">
        <v>13</v>
      </c>
      <c r="I19" t="str">
        <f t="shared" si="0"/>
        <v>under20-29Male</v>
      </c>
      <c r="J19">
        <v>0.83</v>
      </c>
      <c r="K19" t="s">
        <v>34</v>
      </c>
    </row>
    <row r="20" spans="1:11" x14ac:dyDescent="0.25">
      <c r="A20" t="s">
        <v>8</v>
      </c>
      <c r="B20" t="s">
        <v>9</v>
      </c>
      <c r="C20">
        <v>0.82</v>
      </c>
      <c r="D20" t="s">
        <v>37</v>
      </c>
      <c r="F20" t="s">
        <v>11</v>
      </c>
      <c r="G20" t="s">
        <v>12</v>
      </c>
      <c r="H20" t="s">
        <v>13</v>
      </c>
      <c r="I20" t="str">
        <f t="shared" si="0"/>
        <v>under20-29Male</v>
      </c>
      <c r="J20">
        <v>0.82</v>
      </c>
      <c r="K20" t="s">
        <v>34</v>
      </c>
    </row>
    <row r="21" spans="1:11" x14ac:dyDescent="0.25">
      <c r="A21" t="s">
        <v>8</v>
      </c>
      <c r="B21" t="s">
        <v>9</v>
      </c>
      <c r="C21">
        <v>0.81</v>
      </c>
      <c r="D21" t="s">
        <v>38</v>
      </c>
      <c r="F21" t="s">
        <v>11</v>
      </c>
      <c r="G21" t="s">
        <v>12</v>
      </c>
      <c r="H21" t="s">
        <v>13</v>
      </c>
      <c r="I21" t="str">
        <f t="shared" si="0"/>
        <v>under20-29Male</v>
      </c>
      <c r="J21">
        <v>0.81</v>
      </c>
      <c r="K21" t="s">
        <v>34</v>
      </c>
    </row>
    <row r="22" spans="1:11" x14ac:dyDescent="0.25">
      <c r="A22" t="s">
        <v>8</v>
      </c>
      <c r="B22" t="s">
        <v>9</v>
      </c>
      <c r="C22">
        <v>0.8</v>
      </c>
      <c r="D22" t="s">
        <v>39</v>
      </c>
      <c r="F22" t="s">
        <v>11</v>
      </c>
      <c r="G22" t="s">
        <v>12</v>
      </c>
      <c r="H22" t="s">
        <v>13</v>
      </c>
      <c r="I22" t="str">
        <f t="shared" si="0"/>
        <v>under20-29Male</v>
      </c>
      <c r="J22">
        <v>0.8</v>
      </c>
      <c r="K22" t="s">
        <v>40</v>
      </c>
    </row>
    <row r="23" spans="1:11" x14ac:dyDescent="0.25">
      <c r="A23" t="s">
        <v>8</v>
      </c>
      <c r="B23" t="s">
        <v>9</v>
      </c>
      <c r="C23">
        <v>0.79</v>
      </c>
      <c r="D23" t="s">
        <v>41</v>
      </c>
      <c r="F23" t="s">
        <v>11</v>
      </c>
      <c r="G23" t="s">
        <v>12</v>
      </c>
      <c r="H23" t="s">
        <v>13</v>
      </c>
      <c r="I23" t="str">
        <f t="shared" si="0"/>
        <v>under20-29Male</v>
      </c>
      <c r="J23">
        <v>0.79</v>
      </c>
      <c r="K23" t="s">
        <v>40</v>
      </c>
    </row>
    <row r="24" spans="1:11" x14ac:dyDescent="0.25">
      <c r="A24" t="s">
        <v>8</v>
      </c>
      <c r="B24" t="s">
        <v>9</v>
      </c>
      <c r="C24">
        <v>0.78</v>
      </c>
      <c r="D24" t="s">
        <v>42</v>
      </c>
      <c r="F24" t="s">
        <v>11</v>
      </c>
      <c r="G24" t="s">
        <v>12</v>
      </c>
      <c r="H24" t="s">
        <v>13</v>
      </c>
      <c r="I24" t="str">
        <f t="shared" si="0"/>
        <v>under20-29Male</v>
      </c>
      <c r="J24">
        <v>0.78</v>
      </c>
      <c r="K24" t="s">
        <v>40</v>
      </c>
    </row>
    <row r="25" spans="1:11" x14ac:dyDescent="0.25">
      <c r="A25" t="s">
        <v>8</v>
      </c>
      <c r="B25" t="s">
        <v>9</v>
      </c>
      <c r="C25">
        <v>0.77</v>
      </c>
      <c r="D25" t="s">
        <v>43</v>
      </c>
      <c r="F25" t="s">
        <v>11</v>
      </c>
      <c r="G25" t="s">
        <v>12</v>
      </c>
      <c r="H25" t="s">
        <v>13</v>
      </c>
      <c r="I25" t="str">
        <f t="shared" si="0"/>
        <v>under20-29Male</v>
      </c>
      <c r="J25">
        <v>0.77</v>
      </c>
      <c r="K25" t="s">
        <v>40</v>
      </c>
    </row>
    <row r="26" spans="1:11" x14ac:dyDescent="0.25">
      <c r="A26" t="s">
        <v>8</v>
      </c>
      <c r="B26" t="s">
        <v>9</v>
      </c>
      <c r="C26">
        <v>0.76</v>
      </c>
      <c r="D26" t="s">
        <v>44</v>
      </c>
      <c r="F26" t="s">
        <v>11</v>
      </c>
      <c r="G26" t="s">
        <v>12</v>
      </c>
      <c r="H26" t="s">
        <v>13</v>
      </c>
      <c r="I26" t="str">
        <f t="shared" si="0"/>
        <v>under20-29Male</v>
      </c>
      <c r="J26">
        <v>0.76</v>
      </c>
      <c r="K26" t="s">
        <v>40</v>
      </c>
    </row>
    <row r="27" spans="1:11" x14ac:dyDescent="0.25">
      <c r="A27" t="s">
        <v>8</v>
      </c>
      <c r="B27" t="s">
        <v>9</v>
      </c>
      <c r="C27">
        <v>0.75</v>
      </c>
      <c r="D27" t="s">
        <v>45</v>
      </c>
      <c r="F27" t="s">
        <v>11</v>
      </c>
      <c r="G27" t="s">
        <v>12</v>
      </c>
      <c r="H27" t="s">
        <v>13</v>
      </c>
      <c r="I27" t="str">
        <f t="shared" si="0"/>
        <v>under20-29Male</v>
      </c>
      <c r="J27">
        <v>0.75</v>
      </c>
      <c r="K27" t="s">
        <v>40</v>
      </c>
    </row>
    <row r="28" spans="1:11" x14ac:dyDescent="0.25">
      <c r="A28" t="s">
        <v>8</v>
      </c>
      <c r="B28" t="s">
        <v>9</v>
      </c>
      <c r="C28">
        <v>0.74</v>
      </c>
      <c r="D28" t="s">
        <v>46</v>
      </c>
      <c r="F28" t="s">
        <v>11</v>
      </c>
      <c r="G28" t="s">
        <v>12</v>
      </c>
      <c r="H28" t="s">
        <v>13</v>
      </c>
      <c r="I28" t="str">
        <f t="shared" si="0"/>
        <v>under20-29Male</v>
      </c>
      <c r="J28">
        <v>0.74</v>
      </c>
      <c r="K28" t="s">
        <v>47</v>
      </c>
    </row>
    <row r="29" spans="1:11" x14ac:dyDescent="0.25">
      <c r="A29" t="s">
        <v>8</v>
      </c>
      <c r="B29" t="s">
        <v>9</v>
      </c>
      <c r="C29">
        <v>0.73</v>
      </c>
      <c r="D29" t="s">
        <v>48</v>
      </c>
      <c r="F29" t="s">
        <v>11</v>
      </c>
      <c r="G29" t="s">
        <v>12</v>
      </c>
      <c r="H29" t="s">
        <v>13</v>
      </c>
      <c r="I29" t="str">
        <f t="shared" si="0"/>
        <v>under20-29Male</v>
      </c>
      <c r="J29">
        <v>0.73</v>
      </c>
      <c r="K29" t="s">
        <v>47</v>
      </c>
    </row>
    <row r="30" spans="1:11" x14ac:dyDescent="0.25">
      <c r="A30" t="s">
        <v>8</v>
      </c>
      <c r="B30" t="s">
        <v>9</v>
      </c>
      <c r="C30">
        <v>0.72</v>
      </c>
      <c r="D30" t="s">
        <v>49</v>
      </c>
      <c r="F30" t="s">
        <v>11</v>
      </c>
      <c r="G30" t="s">
        <v>12</v>
      </c>
      <c r="H30" t="s">
        <v>13</v>
      </c>
      <c r="I30" t="str">
        <f t="shared" si="0"/>
        <v>under20-29Male</v>
      </c>
      <c r="J30">
        <v>0.72</v>
      </c>
      <c r="K30" t="s">
        <v>47</v>
      </c>
    </row>
    <row r="31" spans="1:11" x14ac:dyDescent="0.25">
      <c r="A31" t="s">
        <v>8</v>
      </c>
      <c r="B31" t="s">
        <v>9</v>
      </c>
      <c r="C31">
        <v>0.71</v>
      </c>
      <c r="D31" t="s">
        <v>50</v>
      </c>
      <c r="F31" t="s">
        <v>11</v>
      </c>
      <c r="G31" t="s">
        <v>12</v>
      </c>
      <c r="H31" t="s">
        <v>13</v>
      </c>
      <c r="I31" t="str">
        <f t="shared" si="0"/>
        <v>under20-29Male</v>
      </c>
      <c r="J31">
        <v>0.71</v>
      </c>
      <c r="K31" t="s">
        <v>47</v>
      </c>
    </row>
    <row r="32" spans="1:11" x14ac:dyDescent="0.25">
      <c r="A32" t="s">
        <v>8</v>
      </c>
      <c r="B32" t="s">
        <v>9</v>
      </c>
      <c r="C32">
        <v>0.7</v>
      </c>
      <c r="D32" t="s">
        <v>51</v>
      </c>
      <c r="F32" t="s">
        <v>11</v>
      </c>
      <c r="G32" t="s">
        <v>12</v>
      </c>
      <c r="H32" t="s">
        <v>13</v>
      </c>
      <c r="I32" t="str">
        <f t="shared" si="0"/>
        <v>under20-29Male</v>
      </c>
      <c r="J32">
        <v>0.7</v>
      </c>
      <c r="K32" t="s">
        <v>47</v>
      </c>
    </row>
    <row r="33" spans="1:11" x14ac:dyDescent="0.25">
      <c r="A33" t="s">
        <v>8</v>
      </c>
      <c r="B33" t="s">
        <v>9</v>
      </c>
      <c r="C33">
        <v>0.69</v>
      </c>
      <c r="D33" t="s">
        <v>52</v>
      </c>
      <c r="F33" t="s">
        <v>11</v>
      </c>
      <c r="G33" t="s">
        <v>12</v>
      </c>
      <c r="H33" t="s">
        <v>13</v>
      </c>
      <c r="I33" t="str">
        <f t="shared" si="0"/>
        <v>under20-29Male</v>
      </c>
      <c r="J33">
        <v>0.69</v>
      </c>
      <c r="K33" t="s">
        <v>47</v>
      </c>
    </row>
    <row r="34" spans="1:11" x14ac:dyDescent="0.25">
      <c r="A34" t="s">
        <v>8</v>
      </c>
      <c r="B34" t="s">
        <v>9</v>
      </c>
      <c r="C34">
        <v>0.68</v>
      </c>
      <c r="D34" t="s">
        <v>53</v>
      </c>
      <c r="F34" t="s">
        <v>11</v>
      </c>
      <c r="G34" t="s">
        <v>12</v>
      </c>
      <c r="H34" t="s">
        <v>13</v>
      </c>
      <c r="I34" t="str">
        <f t="shared" si="0"/>
        <v>under20-29Male</v>
      </c>
      <c r="J34">
        <v>0.68</v>
      </c>
      <c r="K34" t="s">
        <v>47</v>
      </c>
    </row>
    <row r="35" spans="1:11" x14ac:dyDescent="0.25">
      <c r="A35" t="s">
        <v>8</v>
      </c>
      <c r="B35" t="s">
        <v>9</v>
      </c>
      <c r="C35">
        <v>0.67</v>
      </c>
      <c r="D35" t="s">
        <v>54</v>
      </c>
      <c r="F35" t="s">
        <v>11</v>
      </c>
      <c r="G35" t="s">
        <v>12</v>
      </c>
      <c r="H35" t="s">
        <v>13</v>
      </c>
      <c r="I35" t="str">
        <f t="shared" si="0"/>
        <v>under20-29Male</v>
      </c>
      <c r="J35">
        <v>0.67</v>
      </c>
      <c r="K35" t="s">
        <v>55</v>
      </c>
    </row>
    <row r="36" spans="1:11" x14ac:dyDescent="0.25">
      <c r="A36" t="s">
        <v>8</v>
      </c>
      <c r="B36" t="s">
        <v>9</v>
      </c>
      <c r="C36">
        <v>0.66</v>
      </c>
      <c r="D36" t="s">
        <v>56</v>
      </c>
      <c r="F36" t="s">
        <v>11</v>
      </c>
      <c r="G36" t="s">
        <v>12</v>
      </c>
      <c r="H36" t="s">
        <v>13</v>
      </c>
      <c r="I36" t="str">
        <f t="shared" si="0"/>
        <v>under20-29Male</v>
      </c>
      <c r="J36">
        <v>0.66</v>
      </c>
      <c r="K36" t="s">
        <v>55</v>
      </c>
    </row>
    <row r="37" spans="1:11" x14ac:dyDescent="0.25">
      <c r="A37" t="s">
        <v>8</v>
      </c>
      <c r="B37" t="s">
        <v>9</v>
      </c>
      <c r="C37">
        <v>0.65</v>
      </c>
      <c r="D37" t="s">
        <v>57</v>
      </c>
      <c r="F37" t="s">
        <v>11</v>
      </c>
      <c r="G37" t="s">
        <v>12</v>
      </c>
      <c r="H37" t="s">
        <v>13</v>
      </c>
      <c r="I37" t="str">
        <f t="shared" si="0"/>
        <v>under20-29Male</v>
      </c>
      <c r="J37">
        <v>0.65</v>
      </c>
      <c r="K37" t="s">
        <v>55</v>
      </c>
    </row>
    <row r="38" spans="1:11" x14ac:dyDescent="0.25">
      <c r="A38" t="s">
        <v>8</v>
      </c>
      <c r="B38" t="s">
        <v>9</v>
      </c>
      <c r="C38">
        <v>0.64</v>
      </c>
      <c r="D38" t="s">
        <v>58</v>
      </c>
      <c r="F38" t="s">
        <v>11</v>
      </c>
      <c r="G38" t="s">
        <v>12</v>
      </c>
      <c r="H38" t="s">
        <v>13</v>
      </c>
      <c r="I38" t="str">
        <f t="shared" si="0"/>
        <v>under20-29Male</v>
      </c>
      <c r="J38">
        <v>0.64</v>
      </c>
      <c r="K38" t="s">
        <v>55</v>
      </c>
    </row>
    <row r="39" spans="1:11" x14ac:dyDescent="0.25">
      <c r="A39" t="s">
        <v>8</v>
      </c>
      <c r="B39" t="s">
        <v>9</v>
      </c>
      <c r="C39">
        <v>0.63</v>
      </c>
      <c r="D39" t="s">
        <v>59</v>
      </c>
      <c r="F39" t="s">
        <v>11</v>
      </c>
      <c r="G39" t="s">
        <v>12</v>
      </c>
      <c r="H39" t="s">
        <v>13</v>
      </c>
      <c r="I39" t="str">
        <f t="shared" si="0"/>
        <v>under20-29Male</v>
      </c>
      <c r="J39">
        <v>0.63</v>
      </c>
      <c r="K39" t="s">
        <v>55</v>
      </c>
    </row>
    <row r="40" spans="1:11" x14ac:dyDescent="0.25">
      <c r="A40" t="s">
        <v>8</v>
      </c>
      <c r="B40" t="s">
        <v>9</v>
      </c>
      <c r="C40">
        <v>0.62</v>
      </c>
      <c r="D40" t="s">
        <v>60</v>
      </c>
      <c r="F40" t="s">
        <v>11</v>
      </c>
      <c r="G40" t="s">
        <v>12</v>
      </c>
      <c r="H40" t="s">
        <v>13</v>
      </c>
      <c r="I40" t="str">
        <f t="shared" si="0"/>
        <v>under20-29Male</v>
      </c>
      <c r="J40">
        <v>0.62</v>
      </c>
      <c r="K40" t="s">
        <v>55</v>
      </c>
    </row>
    <row r="41" spans="1:11" x14ac:dyDescent="0.25">
      <c r="A41" t="s">
        <v>8</v>
      </c>
      <c r="B41" t="s">
        <v>9</v>
      </c>
      <c r="C41">
        <v>0.61</v>
      </c>
      <c r="D41" t="s">
        <v>61</v>
      </c>
      <c r="F41" t="s">
        <v>11</v>
      </c>
      <c r="G41" t="s">
        <v>12</v>
      </c>
      <c r="H41" t="s">
        <v>13</v>
      </c>
      <c r="I41" t="str">
        <f t="shared" si="0"/>
        <v>under20-29Male</v>
      </c>
      <c r="J41">
        <v>0.61</v>
      </c>
      <c r="K41" t="s">
        <v>55</v>
      </c>
    </row>
    <row r="42" spans="1:11" x14ac:dyDescent="0.25">
      <c r="A42" t="s">
        <v>8</v>
      </c>
      <c r="B42" t="s">
        <v>9</v>
      </c>
      <c r="C42">
        <v>0.6</v>
      </c>
      <c r="D42" t="s">
        <v>62</v>
      </c>
      <c r="F42" t="s">
        <v>11</v>
      </c>
      <c r="G42" t="s">
        <v>12</v>
      </c>
      <c r="H42" t="s">
        <v>13</v>
      </c>
      <c r="I42" t="str">
        <f t="shared" si="0"/>
        <v>under20-29Male</v>
      </c>
      <c r="J42">
        <v>0.6</v>
      </c>
      <c r="K42" t="s">
        <v>55</v>
      </c>
    </row>
    <row r="43" spans="1:11" x14ac:dyDescent="0.25">
      <c r="A43" t="s">
        <v>8</v>
      </c>
      <c r="B43" t="s">
        <v>9</v>
      </c>
      <c r="C43">
        <v>0.59</v>
      </c>
      <c r="D43" t="s">
        <v>63</v>
      </c>
      <c r="F43" t="s">
        <v>11</v>
      </c>
      <c r="G43" t="s">
        <v>12</v>
      </c>
      <c r="H43" t="s">
        <v>13</v>
      </c>
      <c r="I43" t="str">
        <f t="shared" si="0"/>
        <v>under20-29Male</v>
      </c>
      <c r="J43">
        <v>0.59</v>
      </c>
      <c r="K43" t="s">
        <v>64</v>
      </c>
    </row>
    <row r="44" spans="1:11" x14ac:dyDescent="0.25">
      <c r="A44" t="s">
        <v>8</v>
      </c>
      <c r="B44" t="s">
        <v>9</v>
      </c>
      <c r="C44">
        <v>0.57999999999999996</v>
      </c>
      <c r="D44" t="s">
        <v>65</v>
      </c>
      <c r="F44" t="s">
        <v>11</v>
      </c>
      <c r="G44" t="s">
        <v>12</v>
      </c>
      <c r="H44" t="s">
        <v>13</v>
      </c>
      <c r="I44" t="str">
        <f t="shared" si="0"/>
        <v>under20-29Male</v>
      </c>
      <c r="J44">
        <v>0.57999999999999996</v>
      </c>
      <c r="K44" t="s">
        <v>64</v>
      </c>
    </row>
    <row r="45" spans="1:11" x14ac:dyDescent="0.25">
      <c r="A45" t="s">
        <v>8</v>
      </c>
      <c r="B45" t="s">
        <v>9</v>
      </c>
      <c r="C45">
        <v>0.56999999999999995</v>
      </c>
      <c r="D45" t="s">
        <v>66</v>
      </c>
      <c r="F45" t="s">
        <v>11</v>
      </c>
      <c r="G45" t="s">
        <v>12</v>
      </c>
      <c r="H45" t="s">
        <v>13</v>
      </c>
      <c r="I45" t="str">
        <f t="shared" si="0"/>
        <v>under20-29Male</v>
      </c>
      <c r="J45">
        <v>0.56999999999999995</v>
      </c>
      <c r="K45" t="s">
        <v>64</v>
      </c>
    </row>
    <row r="46" spans="1:11" x14ac:dyDescent="0.25">
      <c r="A46" t="s">
        <v>8</v>
      </c>
      <c r="B46" t="s">
        <v>9</v>
      </c>
      <c r="C46">
        <v>0.56000000000000005</v>
      </c>
      <c r="D46" t="s">
        <v>67</v>
      </c>
      <c r="F46" t="s">
        <v>11</v>
      </c>
      <c r="G46" t="s">
        <v>12</v>
      </c>
      <c r="H46" t="s">
        <v>13</v>
      </c>
      <c r="I46" t="str">
        <f t="shared" si="0"/>
        <v>under20-29Male</v>
      </c>
      <c r="J46">
        <v>0.56000000000000005</v>
      </c>
      <c r="K46" t="s">
        <v>64</v>
      </c>
    </row>
    <row r="47" spans="1:11" x14ac:dyDescent="0.25">
      <c r="A47" t="s">
        <v>8</v>
      </c>
      <c r="B47" t="s">
        <v>9</v>
      </c>
      <c r="C47">
        <v>0.55000000000000004</v>
      </c>
      <c r="D47" t="s">
        <v>68</v>
      </c>
      <c r="F47" t="s">
        <v>11</v>
      </c>
      <c r="G47" t="s">
        <v>12</v>
      </c>
      <c r="H47" t="s">
        <v>13</v>
      </c>
      <c r="I47" t="str">
        <f t="shared" si="0"/>
        <v>under20-29Male</v>
      </c>
      <c r="J47">
        <v>0.55000000000000004</v>
      </c>
      <c r="K47" t="s">
        <v>64</v>
      </c>
    </row>
    <row r="48" spans="1:11" x14ac:dyDescent="0.25">
      <c r="A48" t="s">
        <v>8</v>
      </c>
      <c r="B48" t="s">
        <v>9</v>
      </c>
      <c r="C48">
        <v>0.54</v>
      </c>
      <c r="D48" t="s">
        <v>69</v>
      </c>
      <c r="F48" t="s">
        <v>11</v>
      </c>
      <c r="G48" t="s">
        <v>12</v>
      </c>
      <c r="H48" t="s">
        <v>13</v>
      </c>
      <c r="I48" t="str">
        <f t="shared" si="0"/>
        <v>under20-29Male</v>
      </c>
      <c r="J48">
        <v>0.54</v>
      </c>
      <c r="K48" t="s">
        <v>64</v>
      </c>
    </row>
    <row r="49" spans="1:11" x14ac:dyDescent="0.25">
      <c r="A49" t="s">
        <v>8</v>
      </c>
      <c r="B49" t="s">
        <v>9</v>
      </c>
      <c r="C49">
        <v>0.53</v>
      </c>
      <c r="D49" t="s">
        <v>70</v>
      </c>
      <c r="F49" t="s">
        <v>11</v>
      </c>
      <c r="G49" t="s">
        <v>12</v>
      </c>
      <c r="H49" t="s">
        <v>13</v>
      </c>
      <c r="I49" t="str">
        <f t="shared" si="0"/>
        <v>under20-29Male</v>
      </c>
      <c r="J49">
        <v>0.53</v>
      </c>
      <c r="K49" t="s">
        <v>71</v>
      </c>
    </row>
    <row r="50" spans="1:11" x14ac:dyDescent="0.25">
      <c r="A50" t="s">
        <v>8</v>
      </c>
      <c r="B50" t="s">
        <v>9</v>
      </c>
      <c r="C50">
        <v>0.52</v>
      </c>
      <c r="D50" t="s">
        <v>72</v>
      </c>
      <c r="F50" t="s">
        <v>11</v>
      </c>
      <c r="G50" t="s">
        <v>12</v>
      </c>
      <c r="H50" t="s">
        <v>13</v>
      </c>
      <c r="I50" t="str">
        <f t="shared" si="0"/>
        <v>under20-29Male</v>
      </c>
      <c r="J50">
        <v>0.52</v>
      </c>
      <c r="K50" t="s">
        <v>71</v>
      </c>
    </row>
    <row r="51" spans="1:11" x14ac:dyDescent="0.25">
      <c r="A51" t="s">
        <v>8</v>
      </c>
      <c r="B51" t="s">
        <v>9</v>
      </c>
      <c r="C51">
        <v>0.51</v>
      </c>
      <c r="D51" t="s">
        <v>73</v>
      </c>
      <c r="F51" t="s">
        <v>11</v>
      </c>
      <c r="G51" t="s">
        <v>12</v>
      </c>
      <c r="H51" t="s">
        <v>13</v>
      </c>
      <c r="I51" t="str">
        <f t="shared" si="0"/>
        <v>under20-29Male</v>
      </c>
      <c r="J51">
        <v>0.51</v>
      </c>
      <c r="K51" t="s">
        <v>71</v>
      </c>
    </row>
    <row r="52" spans="1:11" x14ac:dyDescent="0.25">
      <c r="A52" t="s">
        <v>8</v>
      </c>
      <c r="B52" t="s">
        <v>9</v>
      </c>
      <c r="C52">
        <v>0.5</v>
      </c>
      <c r="D52" t="s">
        <v>74</v>
      </c>
      <c r="F52" t="s">
        <v>11</v>
      </c>
      <c r="G52" t="s">
        <v>12</v>
      </c>
      <c r="H52" t="s">
        <v>13</v>
      </c>
      <c r="I52" t="str">
        <f t="shared" si="0"/>
        <v>under20-29Male</v>
      </c>
      <c r="J52">
        <v>0.5</v>
      </c>
      <c r="K52" t="s">
        <v>71</v>
      </c>
    </row>
    <row r="53" spans="1:11" x14ac:dyDescent="0.25">
      <c r="A53" t="s">
        <v>8</v>
      </c>
      <c r="B53" t="s">
        <v>9</v>
      </c>
      <c r="C53">
        <v>0.49</v>
      </c>
      <c r="D53" t="s">
        <v>75</v>
      </c>
      <c r="F53" t="s">
        <v>11</v>
      </c>
      <c r="G53" t="s">
        <v>12</v>
      </c>
      <c r="H53" t="s">
        <v>13</v>
      </c>
      <c r="I53" t="str">
        <f t="shared" si="0"/>
        <v>under20-29Male</v>
      </c>
      <c r="J53">
        <v>0.49</v>
      </c>
      <c r="K53" t="s">
        <v>71</v>
      </c>
    </row>
    <row r="54" spans="1:11" x14ac:dyDescent="0.25">
      <c r="A54" t="s">
        <v>8</v>
      </c>
      <c r="B54" t="s">
        <v>9</v>
      </c>
      <c r="C54">
        <v>0.48</v>
      </c>
      <c r="D54" t="s">
        <v>76</v>
      </c>
      <c r="F54" t="s">
        <v>11</v>
      </c>
      <c r="G54" t="s">
        <v>12</v>
      </c>
      <c r="H54" t="s">
        <v>13</v>
      </c>
      <c r="I54" t="str">
        <f t="shared" si="0"/>
        <v>under20-29Male</v>
      </c>
      <c r="J54">
        <v>0.48</v>
      </c>
      <c r="K54" t="s">
        <v>77</v>
      </c>
    </row>
    <row r="55" spans="1:11" x14ac:dyDescent="0.25">
      <c r="A55" t="s">
        <v>8</v>
      </c>
      <c r="B55" t="s">
        <v>9</v>
      </c>
      <c r="C55">
        <v>0.47</v>
      </c>
      <c r="D55" t="s">
        <v>78</v>
      </c>
      <c r="F55" t="s">
        <v>11</v>
      </c>
      <c r="G55" t="s">
        <v>12</v>
      </c>
      <c r="H55" t="s">
        <v>13</v>
      </c>
      <c r="I55" t="str">
        <f t="shared" si="0"/>
        <v>under20-29Male</v>
      </c>
      <c r="J55">
        <v>0.47</v>
      </c>
      <c r="K55" t="s">
        <v>77</v>
      </c>
    </row>
    <row r="56" spans="1:11" x14ac:dyDescent="0.25">
      <c r="A56" t="s">
        <v>8</v>
      </c>
      <c r="B56" t="s">
        <v>9</v>
      </c>
      <c r="C56">
        <v>0.46</v>
      </c>
      <c r="D56" t="s">
        <v>79</v>
      </c>
      <c r="F56" t="s">
        <v>11</v>
      </c>
      <c r="G56" t="s">
        <v>12</v>
      </c>
      <c r="H56" t="s">
        <v>13</v>
      </c>
      <c r="I56" t="str">
        <f t="shared" si="0"/>
        <v>under20-29Male</v>
      </c>
      <c r="J56">
        <v>0.46</v>
      </c>
      <c r="K56" t="s">
        <v>77</v>
      </c>
    </row>
    <row r="57" spans="1:11" x14ac:dyDescent="0.25">
      <c r="A57" t="s">
        <v>8</v>
      </c>
      <c r="B57" t="s">
        <v>9</v>
      </c>
      <c r="C57">
        <v>0.45</v>
      </c>
      <c r="D57" t="s">
        <v>80</v>
      </c>
      <c r="F57" t="s">
        <v>11</v>
      </c>
      <c r="G57" t="s">
        <v>12</v>
      </c>
      <c r="H57" t="s">
        <v>13</v>
      </c>
      <c r="I57" t="str">
        <f t="shared" si="0"/>
        <v>under20-29Male</v>
      </c>
      <c r="J57">
        <v>0.45</v>
      </c>
      <c r="K57" t="s">
        <v>77</v>
      </c>
    </row>
    <row r="58" spans="1:11" x14ac:dyDescent="0.25">
      <c r="A58" t="s">
        <v>8</v>
      </c>
      <c r="B58" t="s">
        <v>9</v>
      </c>
      <c r="C58">
        <v>0.44</v>
      </c>
      <c r="D58" t="s">
        <v>81</v>
      </c>
      <c r="F58" t="s">
        <v>11</v>
      </c>
      <c r="G58" t="s">
        <v>12</v>
      </c>
      <c r="H58" t="s">
        <v>13</v>
      </c>
      <c r="I58" t="str">
        <f t="shared" si="0"/>
        <v>under20-29Male</v>
      </c>
      <c r="J58">
        <v>0.44</v>
      </c>
      <c r="K58" t="s">
        <v>77</v>
      </c>
    </row>
    <row r="59" spans="1:11" x14ac:dyDescent="0.25">
      <c r="A59" t="s">
        <v>8</v>
      </c>
      <c r="B59" t="s">
        <v>9</v>
      </c>
      <c r="C59">
        <v>0.43</v>
      </c>
      <c r="D59" t="s">
        <v>82</v>
      </c>
      <c r="F59" t="s">
        <v>11</v>
      </c>
      <c r="G59" t="s">
        <v>12</v>
      </c>
      <c r="H59" t="s">
        <v>13</v>
      </c>
      <c r="I59" t="str">
        <f t="shared" si="0"/>
        <v>under20-29Male</v>
      </c>
      <c r="J59">
        <v>0.43</v>
      </c>
      <c r="K59" t="s">
        <v>77</v>
      </c>
    </row>
    <row r="60" spans="1:11" x14ac:dyDescent="0.25">
      <c r="A60" t="s">
        <v>8</v>
      </c>
      <c r="B60" t="s">
        <v>9</v>
      </c>
      <c r="C60">
        <v>0.42</v>
      </c>
      <c r="D60" t="s">
        <v>83</v>
      </c>
      <c r="F60" t="s">
        <v>11</v>
      </c>
      <c r="G60" t="s">
        <v>12</v>
      </c>
      <c r="H60" t="s">
        <v>13</v>
      </c>
      <c r="I60" t="str">
        <f t="shared" si="0"/>
        <v>under20-29Male</v>
      </c>
      <c r="J60">
        <v>0.42</v>
      </c>
      <c r="K60" t="s">
        <v>77</v>
      </c>
    </row>
    <row r="61" spans="1:11" x14ac:dyDescent="0.25">
      <c r="A61" t="s">
        <v>8</v>
      </c>
      <c r="B61" t="s">
        <v>9</v>
      </c>
      <c r="C61">
        <v>0.41</v>
      </c>
      <c r="D61" t="s">
        <v>84</v>
      </c>
      <c r="F61" t="s">
        <v>11</v>
      </c>
      <c r="G61" t="s">
        <v>12</v>
      </c>
      <c r="H61" t="s">
        <v>13</v>
      </c>
      <c r="I61" t="str">
        <f t="shared" si="0"/>
        <v>under20-29Male</v>
      </c>
      <c r="J61">
        <v>0.41</v>
      </c>
      <c r="K61" t="s">
        <v>85</v>
      </c>
    </row>
    <row r="62" spans="1:11" x14ac:dyDescent="0.25">
      <c r="A62" t="s">
        <v>8</v>
      </c>
      <c r="B62" t="s">
        <v>9</v>
      </c>
      <c r="C62">
        <v>0.4</v>
      </c>
      <c r="D62" t="s">
        <v>86</v>
      </c>
      <c r="F62" t="s">
        <v>11</v>
      </c>
      <c r="G62" t="s">
        <v>12</v>
      </c>
      <c r="H62" t="s">
        <v>13</v>
      </c>
      <c r="I62" t="str">
        <f t="shared" si="0"/>
        <v>under20-29Male</v>
      </c>
      <c r="J62">
        <v>0.4</v>
      </c>
      <c r="K62" t="s">
        <v>85</v>
      </c>
    </row>
    <row r="63" spans="1:11" x14ac:dyDescent="0.25">
      <c r="A63" t="s">
        <v>8</v>
      </c>
      <c r="B63" t="s">
        <v>9</v>
      </c>
      <c r="C63">
        <v>0.39</v>
      </c>
      <c r="D63" t="s">
        <v>87</v>
      </c>
      <c r="F63" t="s">
        <v>11</v>
      </c>
      <c r="G63" t="s">
        <v>12</v>
      </c>
      <c r="H63" t="s">
        <v>13</v>
      </c>
      <c r="I63" t="str">
        <f t="shared" si="0"/>
        <v>under20-29Male</v>
      </c>
      <c r="J63">
        <v>0.39</v>
      </c>
      <c r="K63" t="s">
        <v>85</v>
      </c>
    </row>
    <row r="64" spans="1:11" x14ac:dyDescent="0.25">
      <c r="A64" t="s">
        <v>8</v>
      </c>
      <c r="B64" t="s">
        <v>9</v>
      </c>
      <c r="C64">
        <v>0.38</v>
      </c>
      <c r="D64" t="s">
        <v>88</v>
      </c>
      <c r="F64" t="s">
        <v>11</v>
      </c>
      <c r="G64" t="s">
        <v>12</v>
      </c>
      <c r="H64" t="s">
        <v>13</v>
      </c>
      <c r="I64" t="str">
        <f t="shared" si="0"/>
        <v>under20-29Male</v>
      </c>
      <c r="J64">
        <v>0.38</v>
      </c>
      <c r="K64" t="s">
        <v>85</v>
      </c>
    </row>
    <row r="65" spans="1:11" x14ac:dyDescent="0.25">
      <c r="A65" t="s">
        <v>8</v>
      </c>
      <c r="B65" t="s">
        <v>9</v>
      </c>
      <c r="C65">
        <v>0.37</v>
      </c>
      <c r="D65" t="s">
        <v>89</v>
      </c>
      <c r="F65" t="s">
        <v>11</v>
      </c>
      <c r="G65" t="s">
        <v>12</v>
      </c>
      <c r="H65" t="s">
        <v>13</v>
      </c>
      <c r="I65" t="str">
        <f t="shared" si="0"/>
        <v>under20-29Male</v>
      </c>
      <c r="J65">
        <v>0.37</v>
      </c>
      <c r="K65" t="s">
        <v>85</v>
      </c>
    </row>
    <row r="66" spans="1:11" x14ac:dyDescent="0.25">
      <c r="A66" t="s">
        <v>8</v>
      </c>
      <c r="B66" t="s">
        <v>9</v>
      </c>
      <c r="C66">
        <v>0.36</v>
      </c>
      <c r="D66" t="s">
        <v>90</v>
      </c>
      <c r="F66" t="s">
        <v>11</v>
      </c>
      <c r="G66" t="s">
        <v>12</v>
      </c>
      <c r="H66" t="s">
        <v>13</v>
      </c>
      <c r="I66" t="str">
        <f t="shared" si="0"/>
        <v>under20-29Male</v>
      </c>
      <c r="J66">
        <v>0.36</v>
      </c>
      <c r="K66" t="s">
        <v>85</v>
      </c>
    </row>
    <row r="67" spans="1:11" x14ac:dyDescent="0.25">
      <c r="A67" t="s">
        <v>8</v>
      </c>
      <c r="B67" t="s">
        <v>9</v>
      </c>
      <c r="C67">
        <v>0.35</v>
      </c>
      <c r="D67" t="s">
        <v>91</v>
      </c>
      <c r="F67" t="s">
        <v>11</v>
      </c>
      <c r="G67" t="s">
        <v>12</v>
      </c>
      <c r="H67" t="s">
        <v>13</v>
      </c>
      <c r="I67" t="str">
        <f t="shared" ref="I67:I130" si="1">_xlfn.CONCAT(F67,G67,H67)</f>
        <v>under20-29Male</v>
      </c>
      <c r="J67">
        <v>0.35</v>
      </c>
      <c r="K67" t="s">
        <v>92</v>
      </c>
    </row>
    <row r="68" spans="1:11" x14ac:dyDescent="0.25">
      <c r="A68" t="s">
        <v>8</v>
      </c>
      <c r="B68" t="s">
        <v>9</v>
      </c>
      <c r="C68">
        <v>0.34</v>
      </c>
      <c r="D68" t="s">
        <v>93</v>
      </c>
      <c r="F68" t="s">
        <v>11</v>
      </c>
      <c r="G68" t="s">
        <v>12</v>
      </c>
      <c r="H68" t="s">
        <v>13</v>
      </c>
      <c r="I68" t="str">
        <f t="shared" si="1"/>
        <v>under20-29Male</v>
      </c>
      <c r="J68">
        <v>0.34</v>
      </c>
      <c r="K68" t="s">
        <v>92</v>
      </c>
    </row>
    <row r="69" spans="1:11" x14ac:dyDescent="0.25">
      <c r="A69" t="s">
        <v>8</v>
      </c>
      <c r="B69" t="s">
        <v>9</v>
      </c>
      <c r="C69">
        <v>0.33</v>
      </c>
      <c r="D69" t="s">
        <v>94</v>
      </c>
      <c r="F69" t="s">
        <v>11</v>
      </c>
      <c r="G69" t="s">
        <v>12</v>
      </c>
      <c r="H69" t="s">
        <v>13</v>
      </c>
      <c r="I69" t="str">
        <f t="shared" si="1"/>
        <v>under20-29Male</v>
      </c>
      <c r="J69">
        <v>0.33</v>
      </c>
      <c r="K69" t="s">
        <v>92</v>
      </c>
    </row>
    <row r="70" spans="1:11" x14ac:dyDescent="0.25">
      <c r="A70" t="s">
        <v>8</v>
      </c>
      <c r="B70" t="s">
        <v>9</v>
      </c>
      <c r="C70">
        <v>0.32</v>
      </c>
      <c r="D70" t="s">
        <v>95</v>
      </c>
      <c r="F70" t="s">
        <v>11</v>
      </c>
      <c r="G70" t="s">
        <v>12</v>
      </c>
      <c r="H70" t="s">
        <v>13</v>
      </c>
      <c r="I70" t="str">
        <f t="shared" si="1"/>
        <v>under20-29Male</v>
      </c>
      <c r="J70">
        <v>0.32</v>
      </c>
      <c r="K70" t="s">
        <v>92</v>
      </c>
    </row>
    <row r="71" spans="1:11" x14ac:dyDescent="0.25">
      <c r="A71" t="s">
        <v>8</v>
      </c>
      <c r="B71" t="s">
        <v>9</v>
      </c>
      <c r="C71">
        <v>0.31</v>
      </c>
      <c r="D71" t="s">
        <v>96</v>
      </c>
      <c r="F71" t="s">
        <v>11</v>
      </c>
      <c r="G71" t="s">
        <v>12</v>
      </c>
      <c r="H71" t="s">
        <v>13</v>
      </c>
      <c r="I71" t="str">
        <f t="shared" si="1"/>
        <v>under20-29Male</v>
      </c>
      <c r="J71">
        <v>0.31</v>
      </c>
      <c r="K71" t="s">
        <v>92</v>
      </c>
    </row>
    <row r="72" spans="1:11" x14ac:dyDescent="0.25">
      <c r="A72" t="s">
        <v>8</v>
      </c>
      <c r="B72" t="s">
        <v>9</v>
      </c>
      <c r="C72">
        <v>0.3</v>
      </c>
      <c r="D72" t="s">
        <v>97</v>
      </c>
      <c r="F72" t="s">
        <v>11</v>
      </c>
      <c r="G72" t="s">
        <v>12</v>
      </c>
      <c r="H72" t="s">
        <v>13</v>
      </c>
      <c r="I72" t="str">
        <f t="shared" si="1"/>
        <v>under20-29Male</v>
      </c>
      <c r="J72">
        <v>0.3</v>
      </c>
      <c r="K72" t="s">
        <v>98</v>
      </c>
    </row>
    <row r="73" spans="1:11" x14ac:dyDescent="0.25">
      <c r="A73" t="s">
        <v>8</v>
      </c>
      <c r="B73" t="s">
        <v>9</v>
      </c>
      <c r="C73">
        <v>0.28999999999999998</v>
      </c>
      <c r="D73" t="s">
        <v>99</v>
      </c>
      <c r="F73" t="s">
        <v>11</v>
      </c>
      <c r="G73" t="s">
        <v>12</v>
      </c>
      <c r="H73" t="s">
        <v>13</v>
      </c>
      <c r="I73" t="str">
        <f t="shared" si="1"/>
        <v>under20-29Male</v>
      </c>
      <c r="J73">
        <v>0.28999999999999998</v>
      </c>
      <c r="K73" t="s">
        <v>98</v>
      </c>
    </row>
    <row r="74" spans="1:11" x14ac:dyDescent="0.25">
      <c r="A74" t="s">
        <v>8</v>
      </c>
      <c r="B74" t="s">
        <v>9</v>
      </c>
      <c r="C74">
        <v>0.28000000000000003</v>
      </c>
      <c r="D74" t="s">
        <v>100</v>
      </c>
      <c r="F74" t="s">
        <v>11</v>
      </c>
      <c r="G74" t="s">
        <v>12</v>
      </c>
      <c r="H74" t="s">
        <v>13</v>
      </c>
      <c r="I74" t="str">
        <f t="shared" si="1"/>
        <v>under20-29Male</v>
      </c>
      <c r="J74">
        <v>0.28000000000000003</v>
      </c>
      <c r="K74" t="s">
        <v>98</v>
      </c>
    </row>
    <row r="75" spans="1:11" x14ac:dyDescent="0.25">
      <c r="A75" t="s">
        <v>8</v>
      </c>
      <c r="B75" t="s">
        <v>9</v>
      </c>
      <c r="C75">
        <v>0.27</v>
      </c>
      <c r="D75" t="s">
        <v>101</v>
      </c>
      <c r="F75" t="s">
        <v>11</v>
      </c>
      <c r="G75" t="s">
        <v>12</v>
      </c>
      <c r="H75" t="s">
        <v>13</v>
      </c>
      <c r="I75" t="str">
        <f t="shared" si="1"/>
        <v>under20-29Male</v>
      </c>
      <c r="J75">
        <v>0.27</v>
      </c>
      <c r="K75" t="s">
        <v>98</v>
      </c>
    </row>
    <row r="76" spans="1:11" x14ac:dyDescent="0.25">
      <c r="A76" t="s">
        <v>8</v>
      </c>
      <c r="B76" t="s">
        <v>9</v>
      </c>
      <c r="C76">
        <v>0.26</v>
      </c>
      <c r="D76" t="s">
        <v>102</v>
      </c>
      <c r="F76" t="s">
        <v>11</v>
      </c>
      <c r="G76" t="s">
        <v>12</v>
      </c>
      <c r="H76" t="s">
        <v>13</v>
      </c>
      <c r="I76" t="str">
        <f t="shared" si="1"/>
        <v>under20-29Male</v>
      </c>
      <c r="J76">
        <v>0.26</v>
      </c>
      <c r="K76" t="s">
        <v>103</v>
      </c>
    </row>
    <row r="77" spans="1:11" x14ac:dyDescent="0.25">
      <c r="A77" t="s">
        <v>8</v>
      </c>
      <c r="B77" t="s">
        <v>9</v>
      </c>
      <c r="C77">
        <v>0.25</v>
      </c>
      <c r="D77" t="s">
        <v>104</v>
      </c>
      <c r="F77" t="s">
        <v>11</v>
      </c>
      <c r="G77" t="s">
        <v>12</v>
      </c>
      <c r="H77" t="s">
        <v>13</v>
      </c>
      <c r="I77" t="str">
        <f t="shared" si="1"/>
        <v>under20-29Male</v>
      </c>
      <c r="J77">
        <v>0.25</v>
      </c>
      <c r="K77" t="s">
        <v>103</v>
      </c>
    </row>
    <row r="78" spans="1:11" x14ac:dyDescent="0.25">
      <c r="A78" t="s">
        <v>8</v>
      </c>
      <c r="B78" t="s">
        <v>9</v>
      </c>
      <c r="C78">
        <v>0.24</v>
      </c>
      <c r="D78" t="s">
        <v>105</v>
      </c>
      <c r="F78" t="s">
        <v>11</v>
      </c>
      <c r="G78" t="s">
        <v>12</v>
      </c>
      <c r="H78" t="s">
        <v>13</v>
      </c>
      <c r="I78" t="str">
        <f t="shared" si="1"/>
        <v>under20-29Male</v>
      </c>
      <c r="J78">
        <v>0.24</v>
      </c>
      <c r="K78" t="s">
        <v>103</v>
      </c>
    </row>
    <row r="79" spans="1:11" x14ac:dyDescent="0.25">
      <c r="A79" t="s">
        <v>8</v>
      </c>
      <c r="B79" t="s">
        <v>9</v>
      </c>
      <c r="C79">
        <v>0.23</v>
      </c>
      <c r="D79" t="s">
        <v>106</v>
      </c>
      <c r="F79" t="s">
        <v>11</v>
      </c>
      <c r="G79" t="s">
        <v>12</v>
      </c>
      <c r="H79" t="s">
        <v>13</v>
      </c>
      <c r="I79" t="str">
        <f t="shared" si="1"/>
        <v>under20-29Male</v>
      </c>
      <c r="J79">
        <v>0.23</v>
      </c>
      <c r="K79" t="s">
        <v>107</v>
      </c>
    </row>
    <row r="80" spans="1:11" x14ac:dyDescent="0.25">
      <c r="A80" t="s">
        <v>8</v>
      </c>
      <c r="B80" t="s">
        <v>9</v>
      </c>
      <c r="C80">
        <v>0.22</v>
      </c>
      <c r="D80" t="s">
        <v>108</v>
      </c>
      <c r="F80" t="s">
        <v>11</v>
      </c>
      <c r="G80" t="s">
        <v>12</v>
      </c>
      <c r="H80" t="s">
        <v>13</v>
      </c>
      <c r="I80" t="str">
        <f t="shared" si="1"/>
        <v>under20-29Male</v>
      </c>
      <c r="J80">
        <v>0.22</v>
      </c>
      <c r="K80" t="s">
        <v>107</v>
      </c>
    </row>
    <row r="81" spans="1:11" x14ac:dyDescent="0.25">
      <c r="A81" t="s">
        <v>8</v>
      </c>
      <c r="B81" t="s">
        <v>9</v>
      </c>
      <c r="C81">
        <v>0.21</v>
      </c>
      <c r="D81" t="s">
        <v>109</v>
      </c>
      <c r="F81" t="s">
        <v>11</v>
      </c>
      <c r="G81" t="s">
        <v>12</v>
      </c>
      <c r="H81" t="s">
        <v>13</v>
      </c>
      <c r="I81" t="str">
        <f t="shared" si="1"/>
        <v>under20-29Male</v>
      </c>
      <c r="J81">
        <v>0.21</v>
      </c>
      <c r="K81" t="s">
        <v>107</v>
      </c>
    </row>
    <row r="82" spans="1:11" x14ac:dyDescent="0.25">
      <c r="A82" t="s">
        <v>8</v>
      </c>
      <c r="B82" t="s">
        <v>9</v>
      </c>
      <c r="C82">
        <v>0.2</v>
      </c>
      <c r="D82" t="s">
        <v>110</v>
      </c>
      <c r="F82" t="s">
        <v>11</v>
      </c>
      <c r="G82" t="s">
        <v>12</v>
      </c>
      <c r="H82" t="s">
        <v>13</v>
      </c>
      <c r="I82" t="str">
        <f t="shared" si="1"/>
        <v>under20-29Male</v>
      </c>
      <c r="J82">
        <v>0.2</v>
      </c>
      <c r="K82" t="s">
        <v>107</v>
      </c>
    </row>
    <row r="83" spans="1:11" x14ac:dyDescent="0.25">
      <c r="A83" t="s">
        <v>8</v>
      </c>
      <c r="B83" t="s">
        <v>9</v>
      </c>
      <c r="C83">
        <v>0.19</v>
      </c>
      <c r="D83" t="s">
        <v>111</v>
      </c>
      <c r="F83" t="s">
        <v>11</v>
      </c>
      <c r="G83" t="s">
        <v>12</v>
      </c>
      <c r="H83" t="s">
        <v>13</v>
      </c>
      <c r="I83" t="str">
        <f t="shared" si="1"/>
        <v>under20-29Male</v>
      </c>
      <c r="J83">
        <v>0.19</v>
      </c>
      <c r="K83" t="s">
        <v>112</v>
      </c>
    </row>
    <row r="84" spans="1:11" x14ac:dyDescent="0.25">
      <c r="A84" t="s">
        <v>8</v>
      </c>
      <c r="B84" t="s">
        <v>9</v>
      </c>
      <c r="C84">
        <v>0.18</v>
      </c>
      <c r="D84" t="s">
        <v>111</v>
      </c>
      <c r="F84" t="s">
        <v>11</v>
      </c>
      <c r="G84" t="s">
        <v>12</v>
      </c>
      <c r="H84" t="s">
        <v>13</v>
      </c>
      <c r="I84" t="str">
        <f t="shared" si="1"/>
        <v>under20-29Male</v>
      </c>
      <c r="J84">
        <v>0.18</v>
      </c>
      <c r="K84" t="s">
        <v>112</v>
      </c>
    </row>
    <row r="85" spans="1:11" x14ac:dyDescent="0.25">
      <c r="A85" t="s">
        <v>8</v>
      </c>
      <c r="B85" t="s">
        <v>9</v>
      </c>
      <c r="C85">
        <v>0.17</v>
      </c>
      <c r="D85" t="s">
        <v>113</v>
      </c>
      <c r="F85" t="s">
        <v>11</v>
      </c>
      <c r="G85" t="s">
        <v>12</v>
      </c>
      <c r="H85" t="s">
        <v>13</v>
      </c>
      <c r="I85" t="str">
        <f t="shared" si="1"/>
        <v>under20-29Male</v>
      </c>
      <c r="J85">
        <v>0.17</v>
      </c>
      <c r="K85" t="s">
        <v>114</v>
      </c>
    </row>
    <row r="86" spans="1:11" x14ac:dyDescent="0.25">
      <c r="A86" t="s">
        <v>8</v>
      </c>
      <c r="B86" t="s">
        <v>9</v>
      </c>
      <c r="C86">
        <v>0.16</v>
      </c>
      <c r="D86" t="s">
        <v>115</v>
      </c>
      <c r="F86" t="s">
        <v>11</v>
      </c>
      <c r="G86" t="s">
        <v>12</v>
      </c>
      <c r="H86" t="s">
        <v>13</v>
      </c>
      <c r="I86" t="str">
        <f t="shared" si="1"/>
        <v>under20-29Male</v>
      </c>
      <c r="J86">
        <v>0.16</v>
      </c>
      <c r="K86" t="s">
        <v>114</v>
      </c>
    </row>
    <row r="87" spans="1:11" x14ac:dyDescent="0.25">
      <c r="A87" t="s">
        <v>8</v>
      </c>
      <c r="B87" t="s">
        <v>9</v>
      </c>
      <c r="C87">
        <v>0.15</v>
      </c>
      <c r="D87" t="s">
        <v>116</v>
      </c>
      <c r="F87" t="s">
        <v>11</v>
      </c>
      <c r="G87" t="s">
        <v>12</v>
      </c>
      <c r="H87" t="s">
        <v>13</v>
      </c>
      <c r="I87" t="str">
        <f t="shared" si="1"/>
        <v>under20-29Male</v>
      </c>
      <c r="J87">
        <v>0.15</v>
      </c>
      <c r="K87" t="s">
        <v>114</v>
      </c>
    </row>
    <row r="88" spans="1:11" x14ac:dyDescent="0.25">
      <c r="A88" t="s">
        <v>8</v>
      </c>
      <c r="B88" t="s">
        <v>9</v>
      </c>
      <c r="C88">
        <v>0.14000000000000001</v>
      </c>
      <c r="D88" t="s">
        <v>117</v>
      </c>
      <c r="F88" t="s">
        <v>11</v>
      </c>
      <c r="G88" t="s">
        <v>12</v>
      </c>
      <c r="H88" t="s">
        <v>13</v>
      </c>
      <c r="I88" t="str">
        <f t="shared" si="1"/>
        <v>under20-29Male</v>
      </c>
      <c r="J88">
        <v>0.14000000000000001</v>
      </c>
      <c r="K88" t="s">
        <v>118</v>
      </c>
    </row>
    <row r="89" spans="1:11" x14ac:dyDescent="0.25">
      <c r="A89" t="s">
        <v>8</v>
      </c>
      <c r="B89" t="s">
        <v>9</v>
      </c>
      <c r="C89">
        <v>0.13</v>
      </c>
      <c r="D89" t="s">
        <v>119</v>
      </c>
      <c r="F89" t="s">
        <v>11</v>
      </c>
      <c r="G89" t="s">
        <v>12</v>
      </c>
      <c r="H89" t="s">
        <v>13</v>
      </c>
      <c r="I89" t="str">
        <f t="shared" si="1"/>
        <v>under20-29Male</v>
      </c>
      <c r="J89">
        <v>0.13</v>
      </c>
      <c r="K89" t="s">
        <v>118</v>
      </c>
    </row>
    <row r="90" spans="1:11" x14ac:dyDescent="0.25">
      <c r="A90" t="s">
        <v>8</v>
      </c>
      <c r="B90" t="s">
        <v>9</v>
      </c>
      <c r="C90">
        <v>0.12</v>
      </c>
      <c r="D90" t="s">
        <v>120</v>
      </c>
      <c r="F90" t="s">
        <v>11</v>
      </c>
      <c r="G90" t="s">
        <v>12</v>
      </c>
      <c r="H90" t="s">
        <v>13</v>
      </c>
      <c r="I90" t="str">
        <f t="shared" si="1"/>
        <v>under20-29Male</v>
      </c>
      <c r="J90">
        <v>0.12</v>
      </c>
      <c r="K90" t="s">
        <v>121</v>
      </c>
    </row>
    <row r="91" spans="1:11" x14ac:dyDescent="0.25">
      <c r="A91" t="s">
        <v>8</v>
      </c>
      <c r="B91" t="s">
        <v>9</v>
      </c>
      <c r="C91">
        <v>0.11</v>
      </c>
      <c r="D91" t="s">
        <v>122</v>
      </c>
      <c r="F91" t="s">
        <v>11</v>
      </c>
      <c r="G91" t="s">
        <v>12</v>
      </c>
      <c r="H91" t="s">
        <v>13</v>
      </c>
      <c r="I91" t="str">
        <f t="shared" si="1"/>
        <v>under20-29Male</v>
      </c>
      <c r="J91">
        <v>0.11</v>
      </c>
      <c r="K91" t="s">
        <v>121</v>
      </c>
    </row>
    <row r="92" spans="1:11" x14ac:dyDescent="0.25">
      <c r="A92" t="s">
        <v>8</v>
      </c>
      <c r="B92" t="s">
        <v>9</v>
      </c>
      <c r="C92">
        <v>0.1</v>
      </c>
      <c r="D92" t="s">
        <v>123</v>
      </c>
      <c r="F92" t="s">
        <v>11</v>
      </c>
      <c r="G92" t="s">
        <v>12</v>
      </c>
      <c r="H92" t="s">
        <v>13</v>
      </c>
      <c r="I92" t="str">
        <f t="shared" si="1"/>
        <v>under20-29Male</v>
      </c>
      <c r="J92">
        <v>0.1</v>
      </c>
      <c r="K92" t="s">
        <v>124</v>
      </c>
    </row>
    <row r="93" spans="1:11" x14ac:dyDescent="0.25">
      <c r="A93" t="s">
        <v>8</v>
      </c>
      <c r="B93" t="s">
        <v>9</v>
      </c>
      <c r="C93">
        <v>0.09</v>
      </c>
      <c r="D93" t="s">
        <v>125</v>
      </c>
      <c r="F93" t="s">
        <v>11</v>
      </c>
      <c r="G93" t="s">
        <v>12</v>
      </c>
      <c r="H93" t="s">
        <v>13</v>
      </c>
      <c r="I93" t="str">
        <f t="shared" si="1"/>
        <v>under20-29Male</v>
      </c>
      <c r="J93">
        <v>0.09</v>
      </c>
      <c r="K93" t="s">
        <v>124</v>
      </c>
    </row>
    <row r="94" spans="1:11" x14ac:dyDescent="0.25">
      <c r="A94" t="s">
        <v>8</v>
      </c>
      <c r="B94" t="s">
        <v>9</v>
      </c>
      <c r="C94">
        <v>0.08</v>
      </c>
      <c r="D94" t="s">
        <v>126</v>
      </c>
      <c r="F94" t="s">
        <v>11</v>
      </c>
      <c r="G94" t="s">
        <v>12</v>
      </c>
      <c r="H94" t="s">
        <v>13</v>
      </c>
      <c r="I94" t="str">
        <f t="shared" si="1"/>
        <v>under20-29Male</v>
      </c>
      <c r="J94">
        <v>0.08</v>
      </c>
      <c r="K94" t="s">
        <v>127</v>
      </c>
    </row>
    <row r="95" spans="1:11" x14ac:dyDescent="0.25">
      <c r="A95" t="s">
        <v>8</v>
      </c>
      <c r="B95" t="s">
        <v>9</v>
      </c>
      <c r="C95">
        <v>7.0000000000000007E-2</v>
      </c>
      <c r="D95" t="s">
        <v>128</v>
      </c>
      <c r="F95" t="s">
        <v>11</v>
      </c>
      <c r="G95" t="s">
        <v>12</v>
      </c>
      <c r="H95" t="s">
        <v>13</v>
      </c>
      <c r="I95" t="str">
        <f t="shared" si="1"/>
        <v>under20-29Male</v>
      </c>
      <c r="J95">
        <v>7.0000000000000007E-2</v>
      </c>
      <c r="K95" t="s">
        <v>127</v>
      </c>
    </row>
    <row r="96" spans="1:11" x14ac:dyDescent="0.25">
      <c r="A96" t="s">
        <v>8</v>
      </c>
      <c r="B96" t="s">
        <v>9</v>
      </c>
      <c r="C96">
        <v>0.06</v>
      </c>
      <c r="D96" t="s">
        <v>129</v>
      </c>
      <c r="F96" t="s">
        <v>11</v>
      </c>
      <c r="G96" t="s">
        <v>12</v>
      </c>
      <c r="H96" t="s">
        <v>13</v>
      </c>
      <c r="I96" t="str">
        <f t="shared" si="1"/>
        <v>under20-29Male</v>
      </c>
      <c r="J96">
        <v>0.06</v>
      </c>
      <c r="K96" t="s">
        <v>127</v>
      </c>
    </row>
    <row r="97" spans="1:11" x14ac:dyDescent="0.25">
      <c r="A97" t="s">
        <v>8</v>
      </c>
      <c r="B97" t="s">
        <v>9</v>
      </c>
      <c r="C97">
        <v>0.05</v>
      </c>
      <c r="D97" t="s">
        <v>130</v>
      </c>
      <c r="F97" t="s">
        <v>11</v>
      </c>
      <c r="G97" t="s">
        <v>12</v>
      </c>
      <c r="H97" t="s">
        <v>13</v>
      </c>
      <c r="I97" t="str">
        <f t="shared" si="1"/>
        <v>under20-29Male</v>
      </c>
      <c r="J97">
        <v>0.05</v>
      </c>
      <c r="K97" t="s">
        <v>131</v>
      </c>
    </row>
    <row r="98" spans="1:11" x14ac:dyDescent="0.25">
      <c r="A98" t="s">
        <v>8</v>
      </c>
      <c r="B98" t="s">
        <v>9</v>
      </c>
      <c r="C98">
        <v>0.04</v>
      </c>
      <c r="D98" t="s">
        <v>132</v>
      </c>
      <c r="F98" t="s">
        <v>11</v>
      </c>
      <c r="G98" t="s">
        <v>12</v>
      </c>
      <c r="H98" t="s">
        <v>13</v>
      </c>
      <c r="I98" t="str">
        <f t="shared" si="1"/>
        <v>under20-29Male</v>
      </c>
      <c r="J98">
        <v>0.04</v>
      </c>
      <c r="K98" t="s">
        <v>133</v>
      </c>
    </row>
    <row r="99" spans="1:11" x14ac:dyDescent="0.25">
      <c r="A99" t="s">
        <v>8</v>
      </c>
      <c r="B99" t="s">
        <v>9</v>
      </c>
      <c r="C99">
        <v>0.03</v>
      </c>
      <c r="D99" t="s">
        <v>134</v>
      </c>
      <c r="F99" t="s">
        <v>11</v>
      </c>
      <c r="G99" t="s">
        <v>12</v>
      </c>
      <c r="H99" t="s">
        <v>13</v>
      </c>
      <c r="I99" t="str">
        <f t="shared" si="1"/>
        <v>under20-29Male</v>
      </c>
      <c r="J99">
        <v>0.03</v>
      </c>
      <c r="K99" t="s">
        <v>135</v>
      </c>
    </row>
    <row r="100" spans="1:11" x14ac:dyDescent="0.25">
      <c r="A100" t="s">
        <v>8</v>
      </c>
      <c r="B100" t="s">
        <v>9</v>
      </c>
      <c r="C100">
        <v>0.02</v>
      </c>
      <c r="D100" t="s">
        <v>136</v>
      </c>
      <c r="F100" t="s">
        <v>11</v>
      </c>
      <c r="G100" t="s">
        <v>12</v>
      </c>
      <c r="H100" t="s">
        <v>13</v>
      </c>
      <c r="I100" t="str">
        <f t="shared" si="1"/>
        <v>under20-29Male</v>
      </c>
      <c r="J100">
        <v>0.02</v>
      </c>
      <c r="K100" t="s">
        <v>137</v>
      </c>
    </row>
    <row r="101" spans="1:11" x14ac:dyDescent="0.25">
      <c r="A101" t="s">
        <v>8</v>
      </c>
      <c r="B101" t="s">
        <v>9</v>
      </c>
      <c r="C101">
        <v>0.01</v>
      </c>
      <c r="D101" t="s">
        <v>138</v>
      </c>
      <c r="F101" t="s">
        <v>11</v>
      </c>
      <c r="G101" t="s">
        <v>12</v>
      </c>
      <c r="H101" t="s">
        <v>13</v>
      </c>
      <c r="I101" t="str">
        <f t="shared" si="1"/>
        <v>under20-29Male</v>
      </c>
      <c r="J101">
        <v>0.01</v>
      </c>
      <c r="K101" t="s">
        <v>139</v>
      </c>
    </row>
    <row r="102" spans="1:11" x14ac:dyDescent="0.25">
      <c r="A102" t="s">
        <v>8</v>
      </c>
      <c r="B102" t="s">
        <v>13</v>
      </c>
      <c r="C102">
        <v>0.99</v>
      </c>
      <c r="D102" t="s">
        <v>140</v>
      </c>
      <c r="F102" t="s">
        <v>11</v>
      </c>
      <c r="G102" t="s">
        <v>141</v>
      </c>
      <c r="H102" t="s">
        <v>13</v>
      </c>
      <c r="I102" t="str">
        <f t="shared" si="1"/>
        <v>under30-39Male</v>
      </c>
      <c r="J102">
        <v>0.99</v>
      </c>
      <c r="K102" t="s">
        <v>14</v>
      </c>
    </row>
    <row r="103" spans="1:11" x14ac:dyDescent="0.25">
      <c r="A103" t="s">
        <v>8</v>
      </c>
      <c r="B103" t="s">
        <v>13</v>
      </c>
      <c r="C103">
        <v>0.98</v>
      </c>
      <c r="D103" t="s">
        <v>142</v>
      </c>
      <c r="F103" t="s">
        <v>11</v>
      </c>
      <c r="G103" t="s">
        <v>141</v>
      </c>
      <c r="H103" t="s">
        <v>13</v>
      </c>
      <c r="I103" t="str">
        <f t="shared" si="1"/>
        <v>under30-39Male</v>
      </c>
      <c r="J103">
        <v>0.98</v>
      </c>
      <c r="K103" t="s">
        <v>18</v>
      </c>
    </row>
    <row r="104" spans="1:11" x14ac:dyDescent="0.25">
      <c r="A104" t="s">
        <v>8</v>
      </c>
      <c r="B104" t="s">
        <v>13</v>
      </c>
      <c r="C104">
        <v>0.97</v>
      </c>
      <c r="D104" t="s">
        <v>143</v>
      </c>
      <c r="F104" t="s">
        <v>11</v>
      </c>
      <c r="G104" t="s">
        <v>141</v>
      </c>
      <c r="H104" t="s">
        <v>13</v>
      </c>
      <c r="I104" t="str">
        <f t="shared" si="1"/>
        <v>under30-39Male</v>
      </c>
      <c r="J104">
        <v>0.97</v>
      </c>
      <c r="K104" t="s">
        <v>18</v>
      </c>
    </row>
    <row r="105" spans="1:11" x14ac:dyDescent="0.25">
      <c r="A105" t="s">
        <v>8</v>
      </c>
      <c r="B105" t="s">
        <v>13</v>
      </c>
      <c r="C105">
        <v>0.96</v>
      </c>
      <c r="D105" t="s">
        <v>144</v>
      </c>
      <c r="F105" t="s">
        <v>11</v>
      </c>
      <c r="G105" t="s">
        <v>141</v>
      </c>
      <c r="H105" t="s">
        <v>13</v>
      </c>
      <c r="I105" t="str">
        <f t="shared" si="1"/>
        <v>under30-39Male</v>
      </c>
      <c r="J105">
        <v>0.96</v>
      </c>
      <c r="K105" t="s">
        <v>21</v>
      </c>
    </row>
    <row r="106" spans="1:11" x14ac:dyDescent="0.25">
      <c r="A106" t="s">
        <v>8</v>
      </c>
      <c r="B106" t="s">
        <v>13</v>
      </c>
      <c r="C106">
        <v>0.95</v>
      </c>
      <c r="D106" t="s">
        <v>145</v>
      </c>
      <c r="F106" t="s">
        <v>11</v>
      </c>
      <c r="G106" t="s">
        <v>141</v>
      </c>
      <c r="H106" t="s">
        <v>13</v>
      </c>
      <c r="I106" t="str">
        <f t="shared" si="1"/>
        <v>under30-39Male</v>
      </c>
      <c r="J106">
        <v>0.95</v>
      </c>
      <c r="K106" t="s">
        <v>25</v>
      </c>
    </row>
    <row r="107" spans="1:11" x14ac:dyDescent="0.25">
      <c r="A107" t="s">
        <v>8</v>
      </c>
      <c r="B107" t="s">
        <v>13</v>
      </c>
      <c r="C107">
        <v>0.94</v>
      </c>
      <c r="D107" t="s">
        <v>146</v>
      </c>
      <c r="F107" t="s">
        <v>11</v>
      </c>
      <c r="G107" t="s">
        <v>141</v>
      </c>
      <c r="H107" t="s">
        <v>13</v>
      </c>
      <c r="I107" t="str">
        <f t="shared" si="1"/>
        <v>under30-39Male</v>
      </c>
      <c r="J107">
        <v>0.94</v>
      </c>
      <c r="K107" t="s">
        <v>25</v>
      </c>
    </row>
    <row r="108" spans="1:11" x14ac:dyDescent="0.25">
      <c r="A108" t="s">
        <v>8</v>
      </c>
      <c r="B108" t="s">
        <v>13</v>
      </c>
      <c r="C108">
        <v>0.93</v>
      </c>
      <c r="D108" t="s">
        <v>147</v>
      </c>
      <c r="F108" t="s">
        <v>11</v>
      </c>
      <c r="G108" t="s">
        <v>141</v>
      </c>
      <c r="H108" t="s">
        <v>13</v>
      </c>
      <c r="I108" t="str">
        <f t="shared" si="1"/>
        <v>under30-39Male</v>
      </c>
      <c r="J108">
        <v>0.93</v>
      </c>
      <c r="K108" t="s">
        <v>29</v>
      </c>
    </row>
    <row r="109" spans="1:11" x14ac:dyDescent="0.25">
      <c r="A109" t="s">
        <v>8</v>
      </c>
      <c r="B109" t="s">
        <v>13</v>
      </c>
      <c r="C109">
        <v>0.92</v>
      </c>
      <c r="D109" t="s">
        <v>148</v>
      </c>
      <c r="F109" t="s">
        <v>11</v>
      </c>
      <c r="G109" t="s">
        <v>141</v>
      </c>
      <c r="H109" t="s">
        <v>13</v>
      </c>
      <c r="I109" t="str">
        <f t="shared" si="1"/>
        <v>under30-39Male</v>
      </c>
      <c r="J109">
        <v>0.92</v>
      </c>
      <c r="K109" t="s">
        <v>29</v>
      </c>
    </row>
    <row r="110" spans="1:11" x14ac:dyDescent="0.25">
      <c r="A110" t="s">
        <v>8</v>
      </c>
      <c r="B110" t="s">
        <v>13</v>
      </c>
      <c r="C110">
        <v>0.91</v>
      </c>
      <c r="D110" t="s">
        <v>149</v>
      </c>
      <c r="F110" t="s">
        <v>11</v>
      </c>
      <c r="G110" t="s">
        <v>141</v>
      </c>
      <c r="H110" t="s">
        <v>13</v>
      </c>
      <c r="I110" t="str">
        <f t="shared" si="1"/>
        <v>under30-39Male</v>
      </c>
      <c r="J110">
        <v>0.91</v>
      </c>
      <c r="K110" t="s">
        <v>29</v>
      </c>
    </row>
    <row r="111" spans="1:11" x14ac:dyDescent="0.25">
      <c r="A111" t="s">
        <v>8</v>
      </c>
      <c r="B111" t="s">
        <v>13</v>
      </c>
      <c r="C111">
        <v>0.9</v>
      </c>
      <c r="D111" t="s">
        <v>150</v>
      </c>
      <c r="F111" t="s">
        <v>11</v>
      </c>
      <c r="G111" t="s">
        <v>141</v>
      </c>
      <c r="H111" t="s">
        <v>13</v>
      </c>
      <c r="I111" t="str">
        <f t="shared" si="1"/>
        <v>under30-39Male</v>
      </c>
      <c r="J111">
        <v>0.9</v>
      </c>
      <c r="K111" t="s">
        <v>34</v>
      </c>
    </row>
    <row r="112" spans="1:11" x14ac:dyDescent="0.25">
      <c r="A112" t="s">
        <v>8</v>
      </c>
      <c r="B112" t="s">
        <v>13</v>
      </c>
      <c r="C112">
        <v>0.89</v>
      </c>
      <c r="D112" t="s">
        <v>151</v>
      </c>
      <c r="F112" t="s">
        <v>11</v>
      </c>
      <c r="G112" t="s">
        <v>141</v>
      </c>
      <c r="H112" t="s">
        <v>13</v>
      </c>
      <c r="I112" t="str">
        <f t="shared" si="1"/>
        <v>under30-39Male</v>
      </c>
      <c r="J112">
        <v>0.89</v>
      </c>
      <c r="K112" t="s">
        <v>34</v>
      </c>
    </row>
    <row r="113" spans="1:11" x14ac:dyDescent="0.25">
      <c r="A113" t="s">
        <v>8</v>
      </c>
      <c r="B113" t="s">
        <v>13</v>
      </c>
      <c r="C113">
        <v>0.88</v>
      </c>
      <c r="D113" t="s">
        <v>152</v>
      </c>
      <c r="F113" t="s">
        <v>11</v>
      </c>
      <c r="G113" t="s">
        <v>141</v>
      </c>
      <c r="H113" t="s">
        <v>13</v>
      </c>
      <c r="I113" t="str">
        <f t="shared" si="1"/>
        <v>under30-39Male</v>
      </c>
      <c r="J113">
        <v>0.88</v>
      </c>
      <c r="K113" t="s">
        <v>34</v>
      </c>
    </row>
    <row r="114" spans="1:11" x14ac:dyDescent="0.25">
      <c r="A114" t="s">
        <v>8</v>
      </c>
      <c r="B114" t="s">
        <v>13</v>
      </c>
      <c r="C114">
        <v>0.87</v>
      </c>
      <c r="D114" t="s">
        <v>153</v>
      </c>
      <c r="F114" t="s">
        <v>11</v>
      </c>
      <c r="G114" t="s">
        <v>141</v>
      </c>
      <c r="H114" t="s">
        <v>13</v>
      </c>
      <c r="I114" t="str">
        <f t="shared" si="1"/>
        <v>under30-39Male</v>
      </c>
      <c r="J114">
        <v>0.87</v>
      </c>
      <c r="K114" t="s">
        <v>40</v>
      </c>
    </row>
    <row r="115" spans="1:11" x14ac:dyDescent="0.25">
      <c r="A115" t="s">
        <v>8</v>
      </c>
      <c r="B115" t="s">
        <v>13</v>
      </c>
      <c r="C115">
        <v>0.86</v>
      </c>
      <c r="D115" t="s">
        <v>154</v>
      </c>
      <c r="F115" t="s">
        <v>11</v>
      </c>
      <c r="G115" t="s">
        <v>141</v>
      </c>
      <c r="H115" t="s">
        <v>13</v>
      </c>
      <c r="I115" t="str">
        <f t="shared" si="1"/>
        <v>under30-39Male</v>
      </c>
      <c r="J115">
        <v>0.86</v>
      </c>
      <c r="K115" t="s">
        <v>40</v>
      </c>
    </row>
    <row r="116" spans="1:11" x14ac:dyDescent="0.25">
      <c r="A116" t="s">
        <v>8</v>
      </c>
      <c r="B116" t="s">
        <v>13</v>
      </c>
      <c r="C116">
        <v>0.85</v>
      </c>
      <c r="D116" t="s">
        <v>155</v>
      </c>
      <c r="F116" t="s">
        <v>11</v>
      </c>
      <c r="G116" t="s">
        <v>141</v>
      </c>
      <c r="H116" t="s">
        <v>13</v>
      </c>
      <c r="I116" t="str">
        <f t="shared" si="1"/>
        <v>under30-39Male</v>
      </c>
      <c r="J116">
        <v>0.85</v>
      </c>
      <c r="K116" t="s">
        <v>40</v>
      </c>
    </row>
    <row r="117" spans="1:11" x14ac:dyDescent="0.25">
      <c r="A117" t="s">
        <v>8</v>
      </c>
      <c r="B117" t="s">
        <v>13</v>
      </c>
      <c r="C117">
        <v>0.84</v>
      </c>
      <c r="D117" t="s">
        <v>156</v>
      </c>
      <c r="F117" t="s">
        <v>11</v>
      </c>
      <c r="G117" t="s">
        <v>141</v>
      </c>
      <c r="H117" t="s">
        <v>13</v>
      </c>
      <c r="I117" t="str">
        <f t="shared" si="1"/>
        <v>under30-39Male</v>
      </c>
      <c r="J117">
        <v>0.84</v>
      </c>
      <c r="K117" t="s">
        <v>40</v>
      </c>
    </row>
    <row r="118" spans="1:11" x14ac:dyDescent="0.25">
      <c r="A118" t="s">
        <v>8</v>
      </c>
      <c r="B118" t="s">
        <v>13</v>
      </c>
      <c r="C118">
        <v>0.83</v>
      </c>
      <c r="D118" t="s">
        <v>157</v>
      </c>
      <c r="F118" t="s">
        <v>11</v>
      </c>
      <c r="G118" t="s">
        <v>141</v>
      </c>
      <c r="H118" t="s">
        <v>13</v>
      </c>
      <c r="I118" t="str">
        <f t="shared" si="1"/>
        <v>under30-39Male</v>
      </c>
      <c r="J118">
        <v>0.83</v>
      </c>
      <c r="K118" t="s">
        <v>47</v>
      </c>
    </row>
    <row r="119" spans="1:11" x14ac:dyDescent="0.25">
      <c r="A119" t="s">
        <v>8</v>
      </c>
      <c r="B119" t="s">
        <v>13</v>
      </c>
      <c r="C119">
        <v>0.82</v>
      </c>
      <c r="D119" t="s">
        <v>158</v>
      </c>
      <c r="F119" t="s">
        <v>11</v>
      </c>
      <c r="G119" t="s">
        <v>141</v>
      </c>
      <c r="H119" t="s">
        <v>13</v>
      </c>
      <c r="I119" t="str">
        <f t="shared" si="1"/>
        <v>under30-39Male</v>
      </c>
      <c r="J119">
        <v>0.82</v>
      </c>
      <c r="K119" t="s">
        <v>47</v>
      </c>
    </row>
    <row r="120" spans="1:11" x14ac:dyDescent="0.25">
      <c r="A120" t="s">
        <v>8</v>
      </c>
      <c r="B120" t="s">
        <v>13</v>
      </c>
      <c r="C120">
        <v>0.81</v>
      </c>
      <c r="D120" t="s">
        <v>159</v>
      </c>
      <c r="F120" t="s">
        <v>11</v>
      </c>
      <c r="G120" t="s">
        <v>141</v>
      </c>
      <c r="H120" t="s">
        <v>13</v>
      </c>
      <c r="I120" t="str">
        <f t="shared" si="1"/>
        <v>under30-39Male</v>
      </c>
      <c r="J120">
        <v>0.81</v>
      </c>
      <c r="K120" t="s">
        <v>47</v>
      </c>
    </row>
    <row r="121" spans="1:11" x14ac:dyDescent="0.25">
      <c r="A121" t="s">
        <v>8</v>
      </c>
      <c r="B121" t="s">
        <v>13</v>
      </c>
      <c r="C121">
        <v>0.8</v>
      </c>
      <c r="D121" t="s">
        <v>160</v>
      </c>
      <c r="F121" t="s">
        <v>11</v>
      </c>
      <c r="G121" t="s">
        <v>141</v>
      </c>
      <c r="H121" t="s">
        <v>13</v>
      </c>
      <c r="I121" t="str">
        <f t="shared" si="1"/>
        <v>under30-39Male</v>
      </c>
      <c r="J121">
        <v>0.8</v>
      </c>
      <c r="K121" t="s">
        <v>47</v>
      </c>
    </row>
    <row r="122" spans="1:11" x14ac:dyDescent="0.25">
      <c r="A122" t="s">
        <v>8</v>
      </c>
      <c r="B122" t="s">
        <v>13</v>
      </c>
      <c r="C122">
        <v>0.79</v>
      </c>
      <c r="D122" t="s">
        <v>161</v>
      </c>
      <c r="F122" t="s">
        <v>11</v>
      </c>
      <c r="G122" t="s">
        <v>141</v>
      </c>
      <c r="H122" t="s">
        <v>13</v>
      </c>
      <c r="I122" t="str">
        <f t="shared" si="1"/>
        <v>under30-39Male</v>
      </c>
      <c r="J122">
        <v>0.79</v>
      </c>
      <c r="K122" t="s">
        <v>55</v>
      </c>
    </row>
    <row r="123" spans="1:11" x14ac:dyDescent="0.25">
      <c r="A123" t="s">
        <v>8</v>
      </c>
      <c r="B123" t="s">
        <v>13</v>
      </c>
      <c r="C123">
        <v>0.78</v>
      </c>
      <c r="D123" t="s">
        <v>162</v>
      </c>
      <c r="F123" t="s">
        <v>11</v>
      </c>
      <c r="G123" t="s">
        <v>141</v>
      </c>
      <c r="H123" t="s">
        <v>13</v>
      </c>
      <c r="I123" t="str">
        <f t="shared" si="1"/>
        <v>under30-39Male</v>
      </c>
      <c r="J123">
        <v>0.78</v>
      </c>
      <c r="K123" t="s">
        <v>55</v>
      </c>
    </row>
    <row r="124" spans="1:11" x14ac:dyDescent="0.25">
      <c r="A124" t="s">
        <v>8</v>
      </c>
      <c r="B124" t="s">
        <v>13</v>
      </c>
      <c r="C124">
        <v>0.77</v>
      </c>
      <c r="D124" t="s">
        <v>163</v>
      </c>
      <c r="F124" t="s">
        <v>11</v>
      </c>
      <c r="G124" t="s">
        <v>141</v>
      </c>
      <c r="H124" t="s">
        <v>13</v>
      </c>
      <c r="I124" t="str">
        <f t="shared" si="1"/>
        <v>under30-39Male</v>
      </c>
      <c r="J124">
        <v>0.77</v>
      </c>
      <c r="K124" t="s">
        <v>55</v>
      </c>
    </row>
    <row r="125" spans="1:11" x14ac:dyDescent="0.25">
      <c r="A125" t="s">
        <v>8</v>
      </c>
      <c r="B125" t="s">
        <v>13</v>
      </c>
      <c r="C125">
        <v>0.76</v>
      </c>
      <c r="D125" t="s">
        <v>164</v>
      </c>
      <c r="F125" t="s">
        <v>11</v>
      </c>
      <c r="G125" t="s">
        <v>141</v>
      </c>
      <c r="H125" t="s">
        <v>13</v>
      </c>
      <c r="I125" t="str">
        <f t="shared" si="1"/>
        <v>under30-39Male</v>
      </c>
      <c r="J125">
        <v>0.76</v>
      </c>
      <c r="K125" t="s">
        <v>55</v>
      </c>
    </row>
    <row r="126" spans="1:11" x14ac:dyDescent="0.25">
      <c r="A126" t="s">
        <v>8</v>
      </c>
      <c r="B126" t="s">
        <v>13</v>
      </c>
      <c r="C126">
        <v>0.75</v>
      </c>
      <c r="D126" t="s">
        <v>165</v>
      </c>
      <c r="F126" t="s">
        <v>11</v>
      </c>
      <c r="G126" t="s">
        <v>141</v>
      </c>
      <c r="H126" t="s">
        <v>13</v>
      </c>
      <c r="I126" t="str">
        <f t="shared" si="1"/>
        <v>under30-39Male</v>
      </c>
      <c r="J126">
        <v>0.75</v>
      </c>
      <c r="K126" t="s">
        <v>55</v>
      </c>
    </row>
    <row r="127" spans="1:11" x14ac:dyDescent="0.25">
      <c r="A127" t="s">
        <v>8</v>
      </c>
      <c r="B127" t="s">
        <v>13</v>
      </c>
      <c r="C127">
        <v>0.74</v>
      </c>
      <c r="D127" t="s">
        <v>166</v>
      </c>
      <c r="F127" t="s">
        <v>11</v>
      </c>
      <c r="G127" t="s">
        <v>141</v>
      </c>
      <c r="H127" t="s">
        <v>13</v>
      </c>
      <c r="I127" t="str">
        <f t="shared" si="1"/>
        <v>under30-39Male</v>
      </c>
      <c r="J127">
        <v>0.74</v>
      </c>
      <c r="K127" t="s">
        <v>55</v>
      </c>
    </row>
    <row r="128" spans="1:11" x14ac:dyDescent="0.25">
      <c r="A128" t="s">
        <v>8</v>
      </c>
      <c r="B128" t="s">
        <v>13</v>
      </c>
      <c r="C128">
        <v>0.73</v>
      </c>
      <c r="D128" t="s">
        <v>167</v>
      </c>
      <c r="F128" t="s">
        <v>11</v>
      </c>
      <c r="G128" t="s">
        <v>141</v>
      </c>
      <c r="H128" t="s">
        <v>13</v>
      </c>
      <c r="I128" t="str">
        <f t="shared" si="1"/>
        <v>under30-39Male</v>
      </c>
      <c r="J128">
        <v>0.73</v>
      </c>
      <c r="K128" t="s">
        <v>64</v>
      </c>
    </row>
    <row r="129" spans="1:11" x14ac:dyDescent="0.25">
      <c r="A129" t="s">
        <v>8</v>
      </c>
      <c r="B129" t="s">
        <v>13</v>
      </c>
      <c r="C129">
        <v>0.72</v>
      </c>
      <c r="D129" t="s">
        <v>168</v>
      </c>
      <c r="F129" t="s">
        <v>11</v>
      </c>
      <c r="G129" t="s">
        <v>141</v>
      </c>
      <c r="H129" t="s">
        <v>13</v>
      </c>
      <c r="I129" t="str">
        <f t="shared" si="1"/>
        <v>under30-39Male</v>
      </c>
      <c r="J129">
        <v>0.72</v>
      </c>
      <c r="K129" t="s">
        <v>64</v>
      </c>
    </row>
    <row r="130" spans="1:11" x14ac:dyDescent="0.25">
      <c r="A130" t="s">
        <v>8</v>
      </c>
      <c r="B130" t="s">
        <v>13</v>
      </c>
      <c r="C130">
        <v>0.71</v>
      </c>
      <c r="D130" t="s">
        <v>169</v>
      </c>
      <c r="F130" t="s">
        <v>11</v>
      </c>
      <c r="G130" t="s">
        <v>141</v>
      </c>
      <c r="H130" t="s">
        <v>13</v>
      </c>
      <c r="I130" t="str">
        <f t="shared" si="1"/>
        <v>under30-39Male</v>
      </c>
      <c r="J130">
        <v>0.71</v>
      </c>
      <c r="K130" t="s">
        <v>64</v>
      </c>
    </row>
    <row r="131" spans="1:11" x14ac:dyDescent="0.25">
      <c r="A131" t="s">
        <v>8</v>
      </c>
      <c r="B131" t="s">
        <v>13</v>
      </c>
      <c r="C131">
        <v>0.7</v>
      </c>
      <c r="D131" t="s">
        <v>170</v>
      </c>
      <c r="F131" t="s">
        <v>11</v>
      </c>
      <c r="G131" t="s">
        <v>141</v>
      </c>
      <c r="H131" t="s">
        <v>13</v>
      </c>
      <c r="I131" t="str">
        <f t="shared" ref="I131:I194" si="2">_xlfn.CONCAT(F131,G131,H131)</f>
        <v>under30-39Male</v>
      </c>
      <c r="J131">
        <v>0.7</v>
      </c>
      <c r="K131" t="s">
        <v>64</v>
      </c>
    </row>
    <row r="132" spans="1:11" x14ac:dyDescent="0.25">
      <c r="A132" t="s">
        <v>8</v>
      </c>
      <c r="B132" t="s">
        <v>13</v>
      </c>
      <c r="C132">
        <v>0.69</v>
      </c>
      <c r="D132" t="s">
        <v>17</v>
      </c>
      <c r="F132" t="s">
        <v>11</v>
      </c>
      <c r="G132" t="s">
        <v>141</v>
      </c>
      <c r="H132" t="s">
        <v>13</v>
      </c>
      <c r="I132" t="str">
        <f t="shared" si="2"/>
        <v>under30-39Male</v>
      </c>
      <c r="J132">
        <v>0.69</v>
      </c>
      <c r="K132" t="s">
        <v>64</v>
      </c>
    </row>
    <row r="133" spans="1:11" x14ac:dyDescent="0.25">
      <c r="A133" t="s">
        <v>8</v>
      </c>
      <c r="B133" t="s">
        <v>13</v>
      </c>
      <c r="C133">
        <v>0.68</v>
      </c>
      <c r="D133" t="s">
        <v>171</v>
      </c>
      <c r="F133" t="s">
        <v>11</v>
      </c>
      <c r="G133" t="s">
        <v>141</v>
      </c>
      <c r="H133" t="s">
        <v>13</v>
      </c>
      <c r="I133" t="str">
        <f t="shared" si="2"/>
        <v>under30-39Male</v>
      </c>
      <c r="J133">
        <v>0.68</v>
      </c>
      <c r="K133" t="s">
        <v>71</v>
      </c>
    </row>
    <row r="134" spans="1:11" x14ac:dyDescent="0.25">
      <c r="A134" t="s">
        <v>8</v>
      </c>
      <c r="B134" t="s">
        <v>13</v>
      </c>
      <c r="C134">
        <v>0.67</v>
      </c>
      <c r="D134" t="s">
        <v>172</v>
      </c>
      <c r="F134" t="s">
        <v>11</v>
      </c>
      <c r="G134" t="s">
        <v>141</v>
      </c>
      <c r="H134" t="s">
        <v>13</v>
      </c>
      <c r="I134" t="str">
        <f t="shared" si="2"/>
        <v>under30-39Male</v>
      </c>
      <c r="J134">
        <v>0.67</v>
      </c>
      <c r="K134" t="s">
        <v>71</v>
      </c>
    </row>
    <row r="135" spans="1:11" x14ac:dyDescent="0.25">
      <c r="A135" t="s">
        <v>8</v>
      </c>
      <c r="B135" t="s">
        <v>13</v>
      </c>
      <c r="C135">
        <v>0.66</v>
      </c>
      <c r="D135" t="s">
        <v>173</v>
      </c>
      <c r="F135" t="s">
        <v>11</v>
      </c>
      <c r="G135" t="s">
        <v>141</v>
      </c>
      <c r="H135" t="s">
        <v>13</v>
      </c>
      <c r="I135" t="str">
        <f t="shared" si="2"/>
        <v>under30-39Male</v>
      </c>
      <c r="J135">
        <v>0.66</v>
      </c>
      <c r="K135" t="s">
        <v>71</v>
      </c>
    </row>
    <row r="136" spans="1:11" x14ac:dyDescent="0.25">
      <c r="A136" t="s">
        <v>8</v>
      </c>
      <c r="B136" t="s">
        <v>13</v>
      </c>
      <c r="C136">
        <v>0.65</v>
      </c>
      <c r="D136" t="s">
        <v>174</v>
      </c>
      <c r="F136" t="s">
        <v>11</v>
      </c>
      <c r="G136" t="s">
        <v>141</v>
      </c>
      <c r="H136" t="s">
        <v>13</v>
      </c>
      <c r="I136" t="str">
        <f t="shared" si="2"/>
        <v>under30-39Male</v>
      </c>
      <c r="J136">
        <v>0.65</v>
      </c>
      <c r="K136" t="s">
        <v>71</v>
      </c>
    </row>
    <row r="137" spans="1:11" x14ac:dyDescent="0.25">
      <c r="A137" t="s">
        <v>8</v>
      </c>
      <c r="B137" t="s">
        <v>13</v>
      </c>
      <c r="C137">
        <v>0.64</v>
      </c>
      <c r="D137" t="s">
        <v>19</v>
      </c>
      <c r="F137" t="s">
        <v>11</v>
      </c>
      <c r="G137" t="s">
        <v>141</v>
      </c>
      <c r="H137" t="s">
        <v>13</v>
      </c>
      <c r="I137" t="str">
        <f t="shared" si="2"/>
        <v>under30-39Male</v>
      </c>
      <c r="J137">
        <v>0.64</v>
      </c>
      <c r="K137" t="s">
        <v>77</v>
      </c>
    </row>
    <row r="138" spans="1:11" x14ac:dyDescent="0.25">
      <c r="A138" t="s">
        <v>8</v>
      </c>
      <c r="B138" t="s">
        <v>13</v>
      </c>
      <c r="C138">
        <v>0.63</v>
      </c>
      <c r="D138" t="s">
        <v>175</v>
      </c>
      <c r="F138" t="s">
        <v>11</v>
      </c>
      <c r="G138" t="s">
        <v>141</v>
      </c>
      <c r="H138" t="s">
        <v>13</v>
      </c>
      <c r="I138" t="str">
        <f t="shared" si="2"/>
        <v>under30-39Male</v>
      </c>
      <c r="J138">
        <v>0.63</v>
      </c>
      <c r="K138" t="s">
        <v>77</v>
      </c>
    </row>
    <row r="139" spans="1:11" x14ac:dyDescent="0.25">
      <c r="A139" t="s">
        <v>8</v>
      </c>
      <c r="B139" t="s">
        <v>13</v>
      </c>
      <c r="C139">
        <v>0.62</v>
      </c>
      <c r="D139" t="s">
        <v>176</v>
      </c>
      <c r="F139" t="s">
        <v>11</v>
      </c>
      <c r="G139" t="s">
        <v>141</v>
      </c>
      <c r="H139" t="s">
        <v>13</v>
      </c>
      <c r="I139" t="str">
        <f t="shared" si="2"/>
        <v>under30-39Male</v>
      </c>
      <c r="J139">
        <v>0.62</v>
      </c>
      <c r="K139" t="s">
        <v>77</v>
      </c>
    </row>
    <row r="140" spans="1:11" x14ac:dyDescent="0.25">
      <c r="A140" t="s">
        <v>8</v>
      </c>
      <c r="B140" t="s">
        <v>13</v>
      </c>
      <c r="C140">
        <v>0.61</v>
      </c>
      <c r="D140" t="s">
        <v>177</v>
      </c>
      <c r="F140" t="s">
        <v>11</v>
      </c>
      <c r="G140" t="s">
        <v>141</v>
      </c>
      <c r="H140" t="s">
        <v>13</v>
      </c>
      <c r="I140" t="str">
        <f t="shared" si="2"/>
        <v>under30-39Male</v>
      </c>
      <c r="J140">
        <v>0.61</v>
      </c>
      <c r="K140" t="s">
        <v>77</v>
      </c>
    </row>
    <row r="141" spans="1:11" x14ac:dyDescent="0.25">
      <c r="A141" t="s">
        <v>8</v>
      </c>
      <c r="B141" t="s">
        <v>13</v>
      </c>
      <c r="C141">
        <v>0.6</v>
      </c>
      <c r="D141" t="s">
        <v>178</v>
      </c>
      <c r="F141" t="s">
        <v>11</v>
      </c>
      <c r="G141" t="s">
        <v>141</v>
      </c>
      <c r="H141" t="s">
        <v>13</v>
      </c>
      <c r="I141" t="str">
        <f t="shared" si="2"/>
        <v>under30-39Male</v>
      </c>
      <c r="J141">
        <v>0.6</v>
      </c>
      <c r="K141" t="s">
        <v>77</v>
      </c>
    </row>
    <row r="142" spans="1:11" x14ac:dyDescent="0.25">
      <c r="A142" t="s">
        <v>8</v>
      </c>
      <c r="B142" t="s">
        <v>13</v>
      </c>
      <c r="C142">
        <v>0.59</v>
      </c>
      <c r="D142" t="s">
        <v>20</v>
      </c>
      <c r="F142" t="s">
        <v>11</v>
      </c>
      <c r="G142" t="s">
        <v>141</v>
      </c>
      <c r="H142" t="s">
        <v>13</v>
      </c>
      <c r="I142" t="str">
        <f t="shared" si="2"/>
        <v>under30-39Male</v>
      </c>
      <c r="J142">
        <v>0.59</v>
      </c>
      <c r="K142" t="s">
        <v>77</v>
      </c>
    </row>
    <row r="143" spans="1:11" x14ac:dyDescent="0.25">
      <c r="A143" t="s">
        <v>8</v>
      </c>
      <c r="B143" t="s">
        <v>13</v>
      </c>
      <c r="C143">
        <v>0.57999999999999996</v>
      </c>
      <c r="D143" t="s">
        <v>179</v>
      </c>
      <c r="F143" t="s">
        <v>11</v>
      </c>
      <c r="G143" t="s">
        <v>141</v>
      </c>
      <c r="H143" t="s">
        <v>13</v>
      </c>
      <c r="I143" t="str">
        <f t="shared" si="2"/>
        <v>under30-39Male</v>
      </c>
      <c r="J143">
        <v>0.57999999999999996</v>
      </c>
      <c r="K143" t="s">
        <v>85</v>
      </c>
    </row>
    <row r="144" spans="1:11" x14ac:dyDescent="0.25">
      <c r="A144" t="s">
        <v>8</v>
      </c>
      <c r="B144" t="s">
        <v>13</v>
      </c>
      <c r="C144">
        <v>0.56999999999999995</v>
      </c>
      <c r="D144" t="s">
        <v>180</v>
      </c>
      <c r="F144" t="s">
        <v>11</v>
      </c>
      <c r="G144" t="s">
        <v>141</v>
      </c>
      <c r="H144" t="s">
        <v>13</v>
      </c>
      <c r="I144" t="str">
        <f t="shared" si="2"/>
        <v>under30-39Male</v>
      </c>
      <c r="J144">
        <v>0.56999999999999995</v>
      </c>
      <c r="K144" t="s">
        <v>85</v>
      </c>
    </row>
    <row r="145" spans="1:11" x14ac:dyDescent="0.25">
      <c r="A145" t="s">
        <v>8</v>
      </c>
      <c r="B145" t="s">
        <v>13</v>
      </c>
      <c r="C145">
        <v>0.56000000000000005</v>
      </c>
      <c r="D145" t="s">
        <v>22</v>
      </c>
      <c r="F145" t="s">
        <v>11</v>
      </c>
      <c r="G145" t="s">
        <v>141</v>
      </c>
      <c r="H145" t="s">
        <v>13</v>
      </c>
      <c r="I145" t="str">
        <f t="shared" si="2"/>
        <v>under30-39Male</v>
      </c>
      <c r="J145">
        <v>0.56000000000000005</v>
      </c>
      <c r="K145" t="s">
        <v>85</v>
      </c>
    </row>
    <row r="146" spans="1:11" x14ac:dyDescent="0.25">
      <c r="A146" t="s">
        <v>8</v>
      </c>
      <c r="B146" t="s">
        <v>13</v>
      </c>
      <c r="C146">
        <v>0.55000000000000004</v>
      </c>
      <c r="D146" t="s">
        <v>181</v>
      </c>
      <c r="F146" t="s">
        <v>11</v>
      </c>
      <c r="G146" t="s">
        <v>141</v>
      </c>
      <c r="H146" t="s">
        <v>13</v>
      </c>
      <c r="I146" t="str">
        <f t="shared" si="2"/>
        <v>under30-39Male</v>
      </c>
      <c r="J146">
        <v>0.55000000000000004</v>
      </c>
      <c r="K146" t="s">
        <v>85</v>
      </c>
    </row>
    <row r="147" spans="1:11" x14ac:dyDescent="0.25">
      <c r="A147" t="s">
        <v>8</v>
      </c>
      <c r="B147" t="s">
        <v>13</v>
      </c>
      <c r="C147">
        <v>0.54</v>
      </c>
      <c r="D147" t="s">
        <v>182</v>
      </c>
      <c r="F147" t="s">
        <v>11</v>
      </c>
      <c r="G147" t="s">
        <v>141</v>
      </c>
      <c r="H147" t="s">
        <v>13</v>
      </c>
      <c r="I147" t="str">
        <f t="shared" si="2"/>
        <v>under30-39Male</v>
      </c>
      <c r="J147">
        <v>0.54</v>
      </c>
      <c r="K147" t="s">
        <v>85</v>
      </c>
    </row>
    <row r="148" spans="1:11" x14ac:dyDescent="0.25">
      <c r="A148" t="s">
        <v>8</v>
      </c>
      <c r="B148" t="s">
        <v>13</v>
      </c>
      <c r="C148">
        <v>0.53</v>
      </c>
      <c r="D148" t="s">
        <v>183</v>
      </c>
      <c r="F148" t="s">
        <v>11</v>
      </c>
      <c r="G148" t="s">
        <v>141</v>
      </c>
      <c r="H148" t="s">
        <v>13</v>
      </c>
      <c r="I148" t="str">
        <f t="shared" si="2"/>
        <v>under30-39Male</v>
      </c>
      <c r="J148">
        <v>0.53</v>
      </c>
      <c r="K148" t="s">
        <v>85</v>
      </c>
    </row>
    <row r="149" spans="1:11" x14ac:dyDescent="0.25">
      <c r="A149" t="s">
        <v>8</v>
      </c>
      <c r="B149" t="s">
        <v>13</v>
      </c>
      <c r="C149">
        <v>0.52</v>
      </c>
      <c r="D149" t="s">
        <v>184</v>
      </c>
      <c r="F149" t="s">
        <v>11</v>
      </c>
      <c r="G149" t="s">
        <v>141</v>
      </c>
      <c r="H149" t="s">
        <v>13</v>
      </c>
      <c r="I149" t="str">
        <f t="shared" si="2"/>
        <v>under30-39Male</v>
      </c>
      <c r="J149">
        <v>0.52</v>
      </c>
      <c r="K149" t="s">
        <v>85</v>
      </c>
    </row>
    <row r="150" spans="1:11" x14ac:dyDescent="0.25">
      <c r="A150" t="s">
        <v>8</v>
      </c>
      <c r="B150" t="s">
        <v>13</v>
      </c>
      <c r="C150">
        <v>0.51</v>
      </c>
      <c r="D150" t="s">
        <v>23</v>
      </c>
      <c r="F150" t="s">
        <v>11</v>
      </c>
      <c r="G150" t="s">
        <v>141</v>
      </c>
      <c r="H150" t="s">
        <v>13</v>
      </c>
      <c r="I150" t="str">
        <f t="shared" si="2"/>
        <v>under30-39Male</v>
      </c>
      <c r="J150">
        <v>0.51</v>
      </c>
      <c r="K150" t="s">
        <v>92</v>
      </c>
    </row>
    <row r="151" spans="1:11" x14ac:dyDescent="0.25">
      <c r="A151" t="s">
        <v>8</v>
      </c>
      <c r="B151" t="s">
        <v>13</v>
      </c>
      <c r="C151">
        <v>0.5</v>
      </c>
      <c r="D151" t="s">
        <v>185</v>
      </c>
      <c r="F151" t="s">
        <v>11</v>
      </c>
      <c r="G151" t="s">
        <v>141</v>
      </c>
      <c r="H151" t="s">
        <v>13</v>
      </c>
      <c r="I151" t="str">
        <f t="shared" si="2"/>
        <v>under30-39Male</v>
      </c>
      <c r="J151">
        <v>0.5</v>
      </c>
      <c r="K151" t="s">
        <v>92</v>
      </c>
    </row>
    <row r="152" spans="1:11" x14ac:dyDescent="0.25">
      <c r="A152" t="s">
        <v>8</v>
      </c>
      <c r="B152" t="s">
        <v>13</v>
      </c>
      <c r="C152">
        <v>0.49</v>
      </c>
      <c r="D152" t="s">
        <v>186</v>
      </c>
      <c r="F152" t="s">
        <v>11</v>
      </c>
      <c r="G152" t="s">
        <v>141</v>
      </c>
      <c r="H152" t="s">
        <v>13</v>
      </c>
      <c r="I152" t="str">
        <f t="shared" si="2"/>
        <v>under30-39Male</v>
      </c>
      <c r="J152">
        <v>0.49</v>
      </c>
      <c r="K152" t="s">
        <v>92</v>
      </c>
    </row>
    <row r="153" spans="1:11" x14ac:dyDescent="0.25">
      <c r="A153" t="s">
        <v>8</v>
      </c>
      <c r="B153" t="s">
        <v>13</v>
      </c>
      <c r="C153">
        <v>0.48</v>
      </c>
      <c r="D153" t="s">
        <v>187</v>
      </c>
      <c r="F153" t="s">
        <v>11</v>
      </c>
      <c r="G153" t="s">
        <v>141</v>
      </c>
      <c r="H153" t="s">
        <v>13</v>
      </c>
      <c r="I153" t="str">
        <f t="shared" si="2"/>
        <v>under30-39Male</v>
      </c>
      <c r="J153">
        <v>0.48</v>
      </c>
      <c r="K153" t="s">
        <v>92</v>
      </c>
    </row>
    <row r="154" spans="1:11" x14ac:dyDescent="0.25">
      <c r="A154" t="s">
        <v>8</v>
      </c>
      <c r="B154" t="s">
        <v>13</v>
      </c>
      <c r="C154">
        <v>0.47</v>
      </c>
      <c r="D154" t="s">
        <v>188</v>
      </c>
      <c r="F154" t="s">
        <v>11</v>
      </c>
      <c r="G154" t="s">
        <v>141</v>
      </c>
      <c r="H154" t="s">
        <v>13</v>
      </c>
      <c r="I154" t="str">
        <f t="shared" si="2"/>
        <v>under30-39Male</v>
      </c>
      <c r="J154">
        <v>0.47</v>
      </c>
      <c r="K154" t="s">
        <v>92</v>
      </c>
    </row>
    <row r="155" spans="1:11" x14ac:dyDescent="0.25">
      <c r="A155" t="s">
        <v>8</v>
      </c>
      <c r="B155" t="s">
        <v>13</v>
      </c>
      <c r="C155">
        <v>0.46</v>
      </c>
      <c r="D155" t="s">
        <v>189</v>
      </c>
      <c r="F155" t="s">
        <v>11</v>
      </c>
      <c r="G155" t="s">
        <v>141</v>
      </c>
      <c r="H155" t="s">
        <v>13</v>
      </c>
      <c r="I155" t="str">
        <f t="shared" si="2"/>
        <v>under30-39Male</v>
      </c>
      <c r="J155">
        <v>0.46</v>
      </c>
      <c r="K155" t="s">
        <v>92</v>
      </c>
    </row>
    <row r="156" spans="1:11" x14ac:dyDescent="0.25">
      <c r="A156" t="s">
        <v>8</v>
      </c>
      <c r="B156" t="s">
        <v>13</v>
      </c>
      <c r="C156">
        <v>0.45</v>
      </c>
      <c r="D156" t="s">
        <v>190</v>
      </c>
      <c r="F156" t="s">
        <v>11</v>
      </c>
      <c r="G156" t="s">
        <v>141</v>
      </c>
      <c r="H156" t="s">
        <v>13</v>
      </c>
      <c r="I156" t="str">
        <f t="shared" si="2"/>
        <v>under30-39Male</v>
      </c>
      <c r="J156">
        <v>0.45</v>
      </c>
      <c r="K156" t="s">
        <v>98</v>
      </c>
    </row>
    <row r="157" spans="1:11" x14ac:dyDescent="0.25">
      <c r="A157" t="s">
        <v>8</v>
      </c>
      <c r="B157" t="s">
        <v>13</v>
      </c>
      <c r="C157">
        <v>0.44</v>
      </c>
      <c r="D157" t="s">
        <v>26</v>
      </c>
      <c r="F157" t="s">
        <v>11</v>
      </c>
      <c r="G157" t="s">
        <v>141</v>
      </c>
      <c r="H157" t="s">
        <v>13</v>
      </c>
      <c r="I157" t="str">
        <f t="shared" si="2"/>
        <v>under30-39Male</v>
      </c>
      <c r="J157">
        <v>0.44</v>
      </c>
      <c r="K157" t="s">
        <v>98</v>
      </c>
    </row>
    <row r="158" spans="1:11" x14ac:dyDescent="0.25">
      <c r="A158" t="s">
        <v>8</v>
      </c>
      <c r="B158" t="s">
        <v>13</v>
      </c>
      <c r="C158">
        <v>0.43</v>
      </c>
      <c r="D158" t="s">
        <v>191</v>
      </c>
      <c r="F158" t="s">
        <v>11</v>
      </c>
      <c r="G158" t="s">
        <v>141</v>
      </c>
      <c r="H158" t="s">
        <v>13</v>
      </c>
      <c r="I158" t="str">
        <f t="shared" si="2"/>
        <v>under30-39Male</v>
      </c>
      <c r="J158">
        <v>0.43</v>
      </c>
      <c r="K158" t="s">
        <v>98</v>
      </c>
    </row>
    <row r="159" spans="1:11" x14ac:dyDescent="0.25">
      <c r="A159" t="s">
        <v>8</v>
      </c>
      <c r="B159" t="s">
        <v>13</v>
      </c>
      <c r="C159">
        <v>0.42</v>
      </c>
      <c r="D159" t="s">
        <v>192</v>
      </c>
      <c r="F159" t="s">
        <v>11</v>
      </c>
      <c r="G159" t="s">
        <v>141</v>
      </c>
      <c r="H159" t="s">
        <v>13</v>
      </c>
      <c r="I159" t="str">
        <f t="shared" si="2"/>
        <v>under30-39Male</v>
      </c>
      <c r="J159">
        <v>0.42</v>
      </c>
      <c r="K159" t="s">
        <v>98</v>
      </c>
    </row>
    <row r="160" spans="1:11" x14ac:dyDescent="0.25">
      <c r="A160" t="s">
        <v>8</v>
      </c>
      <c r="B160" t="s">
        <v>13</v>
      </c>
      <c r="C160">
        <v>0.41</v>
      </c>
      <c r="D160" t="s">
        <v>193</v>
      </c>
      <c r="F160" t="s">
        <v>11</v>
      </c>
      <c r="G160" t="s">
        <v>141</v>
      </c>
      <c r="H160" t="s">
        <v>13</v>
      </c>
      <c r="I160" t="str">
        <f t="shared" si="2"/>
        <v>under30-39Male</v>
      </c>
      <c r="J160">
        <v>0.41</v>
      </c>
      <c r="K160" t="s">
        <v>98</v>
      </c>
    </row>
    <row r="161" spans="1:11" x14ac:dyDescent="0.25">
      <c r="A161" t="s">
        <v>8</v>
      </c>
      <c r="B161" t="s">
        <v>13</v>
      </c>
      <c r="C161">
        <v>0.4</v>
      </c>
      <c r="D161" t="s">
        <v>194</v>
      </c>
      <c r="F161" t="s">
        <v>11</v>
      </c>
      <c r="G161" t="s">
        <v>141</v>
      </c>
      <c r="H161" t="s">
        <v>13</v>
      </c>
      <c r="I161" t="str">
        <f t="shared" si="2"/>
        <v>under30-39Male</v>
      </c>
      <c r="J161">
        <v>0.4</v>
      </c>
      <c r="K161" t="s">
        <v>103</v>
      </c>
    </row>
    <row r="162" spans="1:11" x14ac:dyDescent="0.25">
      <c r="A162" t="s">
        <v>8</v>
      </c>
      <c r="B162" t="s">
        <v>13</v>
      </c>
      <c r="C162">
        <v>0.39</v>
      </c>
      <c r="D162" t="s">
        <v>195</v>
      </c>
      <c r="F162" t="s">
        <v>11</v>
      </c>
      <c r="G162" t="s">
        <v>141</v>
      </c>
      <c r="H162" t="s">
        <v>13</v>
      </c>
      <c r="I162" t="str">
        <f t="shared" si="2"/>
        <v>under30-39Male</v>
      </c>
      <c r="J162">
        <v>0.39</v>
      </c>
      <c r="K162" t="s">
        <v>103</v>
      </c>
    </row>
    <row r="163" spans="1:11" x14ac:dyDescent="0.25">
      <c r="A163" t="s">
        <v>8</v>
      </c>
      <c r="B163" t="s">
        <v>13</v>
      </c>
      <c r="C163">
        <v>0.38</v>
      </c>
      <c r="D163" t="s">
        <v>196</v>
      </c>
      <c r="F163" t="s">
        <v>11</v>
      </c>
      <c r="G163" t="s">
        <v>141</v>
      </c>
      <c r="H163" t="s">
        <v>13</v>
      </c>
      <c r="I163" t="str">
        <f t="shared" si="2"/>
        <v>under30-39Male</v>
      </c>
      <c r="J163">
        <v>0.38</v>
      </c>
      <c r="K163" t="s">
        <v>103</v>
      </c>
    </row>
    <row r="164" spans="1:11" x14ac:dyDescent="0.25">
      <c r="A164" t="s">
        <v>8</v>
      </c>
      <c r="B164" t="s">
        <v>13</v>
      </c>
      <c r="C164">
        <v>0.37</v>
      </c>
      <c r="D164" t="s">
        <v>197</v>
      </c>
      <c r="F164" t="s">
        <v>11</v>
      </c>
      <c r="G164" t="s">
        <v>141</v>
      </c>
      <c r="H164" t="s">
        <v>13</v>
      </c>
      <c r="I164" t="str">
        <f t="shared" si="2"/>
        <v>under30-39Male</v>
      </c>
      <c r="J164">
        <v>0.37</v>
      </c>
      <c r="K164" t="s">
        <v>103</v>
      </c>
    </row>
    <row r="165" spans="1:11" x14ac:dyDescent="0.25">
      <c r="A165" t="s">
        <v>8</v>
      </c>
      <c r="B165" t="s">
        <v>13</v>
      </c>
      <c r="C165">
        <v>0.36</v>
      </c>
      <c r="D165" t="s">
        <v>198</v>
      </c>
      <c r="F165" t="s">
        <v>11</v>
      </c>
      <c r="G165" t="s">
        <v>141</v>
      </c>
      <c r="H165" t="s">
        <v>13</v>
      </c>
      <c r="I165" t="str">
        <f t="shared" si="2"/>
        <v>under30-39Male</v>
      </c>
      <c r="J165">
        <v>0.36</v>
      </c>
      <c r="K165" t="s">
        <v>107</v>
      </c>
    </row>
    <row r="166" spans="1:11" x14ac:dyDescent="0.25">
      <c r="A166" t="s">
        <v>8</v>
      </c>
      <c r="B166" t="s">
        <v>13</v>
      </c>
      <c r="C166">
        <v>0.35</v>
      </c>
      <c r="D166" t="s">
        <v>199</v>
      </c>
      <c r="F166" t="s">
        <v>11</v>
      </c>
      <c r="G166" t="s">
        <v>141</v>
      </c>
      <c r="H166" t="s">
        <v>13</v>
      </c>
      <c r="I166" t="str">
        <f t="shared" si="2"/>
        <v>under30-39Male</v>
      </c>
      <c r="J166">
        <v>0.35</v>
      </c>
      <c r="K166" t="s">
        <v>107</v>
      </c>
    </row>
    <row r="167" spans="1:11" x14ac:dyDescent="0.25">
      <c r="A167" t="s">
        <v>8</v>
      </c>
      <c r="B167" t="s">
        <v>13</v>
      </c>
      <c r="C167">
        <v>0.34</v>
      </c>
      <c r="D167" t="s">
        <v>32</v>
      </c>
      <c r="F167" t="s">
        <v>11</v>
      </c>
      <c r="G167" t="s">
        <v>141</v>
      </c>
      <c r="H167" t="s">
        <v>13</v>
      </c>
      <c r="I167" t="str">
        <f t="shared" si="2"/>
        <v>under30-39Male</v>
      </c>
      <c r="J167">
        <v>0.34</v>
      </c>
      <c r="K167" t="s">
        <v>107</v>
      </c>
    </row>
    <row r="168" spans="1:11" x14ac:dyDescent="0.25">
      <c r="A168" t="s">
        <v>8</v>
      </c>
      <c r="B168" t="s">
        <v>13</v>
      </c>
      <c r="C168">
        <v>0.33</v>
      </c>
      <c r="D168" t="s">
        <v>200</v>
      </c>
      <c r="F168" t="s">
        <v>11</v>
      </c>
      <c r="G168" t="s">
        <v>141</v>
      </c>
      <c r="H168" t="s">
        <v>13</v>
      </c>
      <c r="I168" t="str">
        <f t="shared" si="2"/>
        <v>under30-39Male</v>
      </c>
      <c r="J168">
        <v>0.33</v>
      </c>
      <c r="K168" t="s">
        <v>107</v>
      </c>
    </row>
    <row r="169" spans="1:11" x14ac:dyDescent="0.25">
      <c r="A169" t="s">
        <v>8</v>
      </c>
      <c r="B169" t="s">
        <v>13</v>
      </c>
      <c r="C169">
        <v>0.32</v>
      </c>
      <c r="D169" t="s">
        <v>201</v>
      </c>
      <c r="F169" t="s">
        <v>11</v>
      </c>
      <c r="G169" t="s">
        <v>141</v>
      </c>
      <c r="H169" t="s">
        <v>13</v>
      </c>
      <c r="I169" t="str">
        <f t="shared" si="2"/>
        <v>under30-39Male</v>
      </c>
      <c r="J169">
        <v>0.32</v>
      </c>
      <c r="K169" t="s">
        <v>107</v>
      </c>
    </row>
    <row r="170" spans="1:11" x14ac:dyDescent="0.25">
      <c r="A170" t="s">
        <v>8</v>
      </c>
      <c r="B170" t="s">
        <v>13</v>
      </c>
      <c r="C170">
        <v>0.31</v>
      </c>
      <c r="D170" t="s">
        <v>202</v>
      </c>
      <c r="F170" t="s">
        <v>11</v>
      </c>
      <c r="G170" t="s">
        <v>141</v>
      </c>
      <c r="H170" t="s">
        <v>13</v>
      </c>
      <c r="I170" t="str">
        <f t="shared" si="2"/>
        <v>under30-39Male</v>
      </c>
      <c r="J170">
        <v>0.31</v>
      </c>
      <c r="K170" t="s">
        <v>112</v>
      </c>
    </row>
    <row r="171" spans="1:11" x14ac:dyDescent="0.25">
      <c r="A171" t="s">
        <v>8</v>
      </c>
      <c r="B171" t="s">
        <v>13</v>
      </c>
      <c r="C171">
        <v>0.3</v>
      </c>
      <c r="D171" t="s">
        <v>203</v>
      </c>
      <c r="F171" t="s">
        <v>11</v>
      </c>
      <c r="G171" t="s">
        <v>141</v>
      </c>
      <c r="H171" t="s">
        <v>13</v>
      </c>
      <c r="I171" t="str">
        <f t="shared" si="2"/>
        <v>under30-39Male</v>
      </c>
      <c r="J171">
        <v>0.3</v>
      </c>
      <c r="K171" t="s">
        <v>112</v>
      </c>
    </row>
    <row r="172" spans="1:11" x14ac:dyDescent="0.25">
      <c r="A172" t="s">
        <v>8</v>
      </c>
      <c r="B172" t="s">
        <v>13</v>
      </c>
      <c r="C172">
        <v>0.28999999999999998</v>
      </c>
      <c r="D172" t="s">
        <v>204</v>
      </c>
      <c r="F172" t="s">
        <v>11</v>
      </c>
      <c r="G172" t="s">
        <v>141</v>
      </c>
      <c r="H172" t="s">
        <v>13</v>
      </c>
      <c r="I172" t="str">
        <f t="shared" si="2"/>
        <v>under30-39Male</v>
      </c>
      <c r="J172">
        <v>0.28999999999999998</v>
      </c>
      <c r="K172" t="s">
        <v>112</v>
      </c>
    </row>
    <row r="173" spans="1:11" x14ac:dyDescent="0.25">
      <c r="A173" t="s">
        <v>8</v>
      </c>
      <c r="B173" t="s">
        <v>13</v>
      </c>
      <c r="C173">
        <v>0.28000000000000003</v>
      </c>
      <c r="D173" t="s">
        <v>205</v>
      </c>
      <c r="F173" t="s">
        <v>11</v>
      </c>
      <c r="G173" t="s">
        <v>141</v>
      </c>
      <c r="H173" t="s">
        <v>13</v>
      </c>
      <c r="I173" t="str">
        <f t="shared" si="2"/>
        <v>under30-39Male</v>
      </c>
      <c r="J173">
        <v>0.28000000000000003</v>
      </c>
      <c r="K173" t="s">
        <v>112</v>
      </c>
    </row>
    <row r="174" spans="1:11" x14ac:dyDescent="0.25">
      <c r="A174" t="s">
        <v>8</v>
      </c>
      <c r="B174" t="s">
        <v>13</v>
      </c>
      <c r="C174">
        <v>0.27</v>
      </c>
      <c r="D174" t="s">
        <v>206</v>
      </c>
      <c r="F174" t="s">
        <v>11</v>
      </c>
      <c r="G174" t="s">
        <v>141</v>
      </c>
      <c r="H174" t="s">
        <v>13</v>
      </c>
      <c r="I174" t="str">
        <f t="shared" si="2"/>
        <v>under30-39Male</v>
      </c>
      <c r="J174">
        <v>0.27</v>
      </c>
      <c r="K174" t="s">
        <v>114</v>
      </c>
    </row>
    <row r="175" spans="1:11" x14ac:dyDescent="0.25">
      <c r="A175" t="s">
        <v>8</v>
      </c>
      <c r="B175" t="s">
        <v>13</v>
      </c>
      <c r="C175">
        <v>0.26</v>
      </c>
      <c r="D175" t="s">
        <v>207</v>
      </c>
      <c r="F175" t="s">
        <v>11</v>
      </c>
      <c r="G175" t="s">
        <v>141</v>
      </c>
      <c r="H175" t="s">
        <v>13</v>
      </c>
      <c r="I175" t="str">
        <f t="shared" si="2"/>
        <v>under30-39Male</v>
      </c>
      <c r="J175">
        <v>0.26</v>
      </c>
      <c r="K175" t="s">
        <v>114</v>
      </c>
    </row>
    <row r="176" spans="1:11" x14ac:dyDescent="0.25">
      <c r="A176" t="s">
        <v>8</v>
      </c>
      <c r="B176" t="s">
        <v>13</v>
      </c>
      <c r="C176">
        <v>0.25</v>
      </c>
      <c r="D176" t="s">
        <v>208</v>
      </c>
      <c r="F176" t="s">
        <v>11</v>
      </c>
      <c r="G176" t="s">
        <v>141</v>
      </c>
      <c r="H176" t="s">
        <v>13</v>
      </c>
      <c r="I176" t="str">
        <f t="shared" si="2"/>
        <v>under30-39Male</v>
      </c>
      <c r="J176">
        <v>0.25</v>
      </c>
      <c r="K176" t="s">
        <v>114</v>
      </c>
    </row>
    <row r="177" spans="1:11" x14ac:dyDescent="0.25">
      <c r="A177" t="s">
        <v>8</v>
      </c>
      <c r="B177" t="s">
        <v>13</v>
      </c>
      <c r="C177">
        <v>0.24</v>
      </c>
      <c r="D177" t="s">
        <v>209</v>
      </c>
      <c r="F177" t="s">
        <v>11</v>
      </c>
      <c r="G177" t="s">
        <v>141</v>
      </c>
      <c r="H177" t="s">
        <v>13</v>
      </c>
      <c r="I177" t="str">
        <f t="shared" si="2"/>
        <v>under30-39Male</v>
      </c>
      <c r="J177">
        <v>0.24</v>
      </c>
      <c r="K177" t="s">
        <v>114</v>
      </c>
    </row>
    <row r="178" spans="1:11" x14ac:dyDescent="0.25">
      <c r="A178" t="s">
        <v>8</v>
      </c>
      <c r="B178" t="s">
        <v>13</v>
      </c>
      <c r="C178">
        <v>0.23</v>
      </c>
      <c r="D178" t="s">
        <v>210</v>
      </c>
      <c r="F178" t="s">
        <v>11</v>
      </c>
      <c r="G178" t="s">
        <v>141</v>
      </c>
      <c r="H178" t="s">
        <v>13</v>
      </c>
      <c r="I178" t="str">
        <f t="shared" si="2"/>
        <v>under30-39Male</v>
      </c>
      <c r="J178">
        <v>0.23</v>
      </c>
      <c r="K178" t="s">
        <v>118</v>
      </c>
    </row>
    <row r="179" spans="1:11" x14ac:dyDescent="0.25">
      <c r="A179" t="s">
        <v>8</v>
      </c>
      <c r="B179" t="s">
        <v>13</v>
      </c>
      <c r="C179">
        <v>0.22</v>
      </c>
      <c r="D179" t="s">
        <v>44</v>
      </c>
      <c r="F179" t="s">
        <v>11</v>
      </c>
      <c r="G179" t="s">
        <v>141</v>
      </c>
      <c r="H179" t="s">
        <v>13</v>
      </c>
      <c r="I179" t="str">
        <f t="shared" si="2"/>
        <v>under30-39Male</v>
      </c>
      <c r="J179">
        <v>0.22</v>
      </c>
      <c r="K179" t="s">
        <v>118</v>
      </c>
    </row>
    <row r="180" spans="1:11" x14ac:dyDescent="0.25">
      <c r="A180" t="s">
        <v>8</v>
      </c>
      <c r="B180" t="s">
        <v>13</v>
      </c>
      <c r="C180">
        <v>0.21</v>
      </c>
      <c r="D180" t="s">
        <v>211</v>
      </c>
      <c r="F180" t="s">
        <v>11</v>
      </c>
      <c r="G180" t="s">
        <v>141</v>
      </c>
      <c r="H180" t="s">
        <v>13</v>
      </c>
      <c r="I180" t="str">
        <f t="shared" si="2"/>
        <v>under30-39Male</v>
      </c>
      <c r="J180">
        <v>0.21</v>
      </c>
      <c r="K180" t="s">
        <v>118</v>
      </c>
    </row>
    <row r="181" spans="1:11" x14ac:dyDescent="0.25">
      <c r="A181" t="s">
        <v>8</v>
      </c>
      <c r="B181" t="s">
        <v>13</v>
      </c>
      <c r="C181">
        <v>0.2</v>
      </c>
      <c r="D181" t="s">
        <v>212</v>
      </c>
      <c r="F181" t="s">
        <v>11</v>
      </c>
      <c r="G181" t="s">
        <v>141</v>
      </c>
      <c r="H181" t="s">
        <v>13</v>
      </c>
      <c r="I181" t="str">
        <f t="shared" si="2"/>
        <v>under30-39Male</v>
      </c>
      <c r="J181">
        <v>0.2</v>
      </c>
      <c r="K181" t="s">
        <v>121</v>
      </c>
    </row>
    <row r="182" spans="1:11" x14ac:dyDescent="0.25">
      <c r="A182" t="s">
        <v>8</v>
      </c>
      <c r="B182" t="s">
        <v>13</v>
      </c>
      <c r="C182">
        <v>0.19</v>
      </c>
      <c r="D182" t="s">
        <v>213</v>
      </c>
      <c r="F182" t="s">
        <v>11</v>
      </c>
      <c r="G182" t="s">
        <v>141</v>
      </c>
      <c r="H182" t="s">
        <v>13</v>
      </c>
      <c r="I182" t="str">
        <f t="shared" si="2"/>
        <v>under30-39Male</v>
      </c>
      <c r="J182">
        <v>0.19</v>
      </c>
      <c r="K182" t="s">
        <v>121</v>
      </c>
    </row>
    <row r="183" spans="1:11" x14ac:dyDescent="0.25">
      <c r="A183" t="s">
        <v>8</v>
      </c>
      <c r="B183" t="s">
        <v>13</v>
      </c>
      <c r="C183">
        <v>0.18</v>
      </c>
      <c r="D183" t="s">
        <v>50</v>
      </c>
      <c r="F183" t="s">
        <v>11</v>
      </c>
      <c r="G183" t="s">
        <v>141</v>
      </c>
      <c r="H183" t="s">
        <v>13</v>
      </c>
      <c r="I183" t="str">
        <f t="shared" si="2"/>
        <v>under30-39Male</v>
      </c>
      <c r="J183">
        <v>0.18</v>
      </c>
      <c r="K183" t="s">
        <v>121</v>
      </c>
    </row>
    <row r="184" spans="1:11" x14ac:dyDescent="0.25">
      <c r="A184" t="s">
        <v>8</v>
      </c>
      <c r="B184" t="s">
        <v>13</v>
      </c>
      <c r="C184">
        <v>0.17</v>
      </c>
      <c r="D184" t="s">
        <v>214</v>
      </c>
      <c r="F184" t="s">
        <v>11</v>
      </c>
      <c r="G184" t="s">
        <v>141</v>
      </c>
      <c r="H184" t="s">
        <v>13</v>
      </c>
      <c r="I184" t="str">
        <f t="shared" si="2"/>
        <v>under30-39Male</v>
      </c>
      <c r="J184">
        <v>0.17</v>
      </c>
      <c r="K184" t="s">
        <v>124</v>
      </c>
    </row>
    <row r="185" spans="1:11" x14ac:dyDescent="0.25">
      <c r="A185" t="s">
        <v>8</v>
      </c>
      <c r="B185" t="s">
        <v>13</v>
      </c>
      <c r="C185">
        <v>0.16</v>
      </c>
      <c r="D185" t="s">
        <v>215</v>
      </c>
      <c r="F185" t="s">
        <v>11</v>
      </c>
      <c r="G185" t="s">
        <v>141</v>
      </c>
      <c r="H185" t="s">
        <v>13</v>
      </c>
      <c r="I185" t="str">
        <f t="shared" si="2"/>
        <v>under30-39Male</v>
      </c>
      <c r="J185">
        <v>0.16</v>
      </c>
      <c r="K185" t="s">
        <v>124</v>
      </c>
    </row>
    <row r="186" spans="1:11" x14ac:dyDescent="0.25">
      <c r="A186" t="s">
        <v>8</v>
      </c>
      <c r="B186" t="s">
        <v>13</v>
      </c>
      <c r="C186">
        <v>0.15</v>
      </c>
      <c r="D186" t="s">
        <v>56</v>
      </c>
      <c r="F186" t="s">
        <v>11</v>
      </c>
      <c r="G186" t="s">
        <v>141</v>
      </c>
      <c r="H186" t="s">
        <v>13</v>
      </c>
      <c r="I186" t="str">
        <f t="shared" si="2"/>
        <v>under30-39Male</v>
      </c>
      <c r="J186">
        <v>0.15</v>
      </c>
      <c r="K186" t="s">
        <v>124</v>
      </c>
    </row>
    <row r="187" spans="1:11" x14ac:dyDescent="0.25">
      <c r="A187" t="s">
        <v>8</v>
      </c>
      <c r="B187" t="s">
        <v>13</v>
      </c>
      <c r="C187">
        <v>0.14000000000000001</v>
      </c>
      <c r="D187" t="s">
        <v>58</v>
      </c>
      <c r="F187" t="s">
        <v>11</v>
      </c>
      <c r="G187" t="s">
        <v>141</v>
      </c>
      <c r="H187" t="s">
        <v>13</v>
      </c>
      <c r="I187" t="str">
        <f t="shared" si="2"/>
        <v>under30-39Male</v>
      </c>
      <c r="J187">
        <v>0.14000000000000001</v>
      </c>
      <c r="K187" t="s">
        <v>127</v>
      </c>
    </row>
    <row r="188" spans="1:11" x14ac:dyDescent="0.25">
      <c r="A188" t="s">
        <v>8</v>
      </c>
      <c r="B188" t="s">
        <v>13</v>
      </c>
      <c r="C188">
        <v>0.13</v>
      </c>
      <c r="D188" t="s">
        <v>216</v>
      </c>
      <c r="F188" t="s">
        <v>11</v>
      </c>
      <c r="G188" t="s">
        <v>141</v>
      </c>
      <c r="H188" t="s">
        <v>13</v>
      </c>
      <c r="I188" t="str">
        <f t="shared" si="2"/>
        <v>under30-39Male</v>
      </c>
      <c r="J188">
        <v>0.13</v>
      </c>
      <c r="K188" t="s">
        <v>127</v>
      </c>
    </row>
    <row r="189" spans="1:11" x14ac:dyDescent="0.25">
      <c r="A189" t="s">
        <v>8</v>
      </c>
      <c r="B189" t="s">
        <v>13</v>
      </c>
      <c r="C189">
        <v>0.12</v>
      </c>
      <c r="D189" t="s">
        <v>217</v>
      </c>
      <c r="F189" t="s">
        <v>11</v>
      </c>
      <c r="G189" t="s">
        <v>141</v>
      </c>
      <c r="H189" t="s">
        <v>13</v>
      </c>
      <c r="I189" t="str">
        <f t="shared" si="2"/>
        <v>under30-39Male</v>
      </c>
      <c r="J189">
        <v>0.12</v>
      </c>
      <c r="K189" t="s">
        <v>127</v>
      </c>
    </row>
    <row r="190" spans="1:11" x14ac:dyDescent="0.25">
      <c r="A190" t="s">
        <v>8</v>
      </c>
      <c r="B190" t="s">
        <v>13</v>
      </c>
      <c r="C190">
        <v>0.11</v>
      </c>
      <c r="D190" t="s">
        <v>218</v>
      </c>
      <c r="F190" t="s">
        <v>11</v>
      </c>
      <c r="G190" t="s">
        <v>141</v>
      </c>
      <c r="H190" t="s">
        <v>13</v>
      </c>
      <c r="I190" t="str">
        <f t="shared" si="2"/>
        <v>under30-39Male</v>
      </c>
      <c r="J190">
        <v>0.11</v>
      </c>
      <c r="K190" t="s">
        <v>131</v>
      </c>
    </row>
    <row r="191" spans="1:11" x14ac:dyDescent="0.25">
      <c r="A191" t="s">
        <v>8</v>
      </c>
      <c r="B191" t="s">
        <v>13</v>
      </c>
      <c r="C191">
        <v>0.1</v>
      </c>
      <c r="D191" t="s">
        <v>68</v>
      </c>
      <c r="F191" t="s">
        <v>11</v>
      </c>
      <c r="G191" t="s">
        <v>141</v>
      </c>
      <c r="H191" t="s">
        <v>13</v>
      </c>
      <c r="I191" t="str">
        <f t="shared" si="2"/>
        <v>under30-39Male</v>
      </c>
      <c r="J191">
        <v>0.1</v>
      </c>
      <c r="K191" t="s">
        <v>219</v>
      </c>
    </row>
    <row r="192" spans="1:11" x14ac:dyDescent="0.25">
      <c r="A192" t="s">
        <v>8</v>
      </c>
      <c r="B192" t="s">
        <v>13</v>
      </c>
      <c r="C192">
        <v>0.09</v>
      </c>
      <c r="D192" t="s">
        <v>73</v>
      </c>
      <c r="F192" t="s">
        <v>11</v>
      </c>
      <c r="G192" t="s">
        <v>141</v>
      </c>
      <c r="H192" t="s">
        <v>13</v>
      </c>
      <c r="I192" t="str">
        <f t="shared" si="2"/>
        <v>under30-39Male</v>
      </c>
      <c r="J192">
        <v>0.09</v>
      </c>
      <c r="K192" t="s">
        <v>219</v>
      </c>
    </row>
    <row r="193" spans="1:11" x14ac:dyDescent="0.25">
      <c r="A193" t="s">
        <v>8</v>
      </c>
      <c r="B193" t="s">
        <v>13</v>
      </c>
      <c r="C193">
        <v>0.08</v>
      </c>
      <c r="D193" t="s">
        <v>220</v>
      </c>
      <c r="F193" t="s">
        <v>11</v>
      </c>
      <c r="G193" t="s">
        <v>141</v>
      </c>
      <c r="H193" t="s">
        <v>13</v>
      </c>
      <c r="I193" t="str">
        <f t="shared" si="2"/>
        <v>under30-39Male</v>
      </c>
      <c r="J193">
        <v>0.08</v>
      </c>
      <c r="K193" t="s">
        <v>133</v>
      </c>
    </row>
    <row r="194" spans="1:11" x14ac:dyDescent="0.25">
      <c r="A194" t="s">
        <v>8</v>
      </c>
      <c r="B194" t="s">
        <v>13</v>
      </c>
      <c r="C194">
        <v>7.0000000000000007E-2</v>
      </c>
      <c r="D194" t="s">
        <v>221</v>
      </c>
      <c r="F194" t="s">
        <v>11</v>
      </c>
      <c r="G194" t="s">
        <v>141</v>
      </c>
      <c r="H194" t="s">
        <v>13</v>
      </c>
      <c r="I194" t="str">
        <f t="shared" si="2"/>
        <v>under30-39Male</v>
      </c>
      <c r="J194">
        <v>7.0000000000000007E-2</v>
      </c>
      <c r="K194" t="s">
        <v>222</v>
      </c>
    </row>
    <row r="195" spans="1:11" x14ac:dyDescent="0.25">
      <c r="A195" t="s">
        <v>8</v>
      </c>
      <c r="B195" t="s">
        <v>13</v>
      </c>
      <c r="C195">
        <v>0.06</v>
      </c>
      <c r="D195" t="s">
        <v>84</v>
      </c>
      <c r="F195" t="s">
        <v>11</v>
      </c>
      <c r="G195" t="s">
        <v>141</v>
      </c>
      <c r="H195" t="s">
        <v>13</v>
      </c>
      <c r="I195" t="str">
        <f t="shared" ref="I195:I258" si="3">_xlfn.CONCAT(F195,G195,H195)</f>
        <v>under30-39Male</v>
      </c>
      <c r="J195">
        <v>0.06</v>
      </c>
      <c r="K195" t="s">
        <v>135</v>
      </c>
    </row>
    <row r="196" spans="1:11" x14ac:dyDescent="0.25">
      <c r="A196" t="s">
        <v>8</v>
      </c>
      <c r="B196" t="s">
        <v>13</v>
      </c>
      <c r="C196">
        <v>0.05</v>
      </c>
      <c r="D196" t="s">
        <v>223</v>
      </c>
      <c r="F196" t="s">
        <v>11</v>
      </c>
      <c r="G196" t="s">
        <v>141</v>
      </c>
      <c r="H196" t="s">
        <v>13</v>
      </c>
      <c r="I196" t="str">
        <f t="shared" si="3"/>
        <v>under30-39Male</v>
      </c>
      <c r="J196">
        <v>0.05</v>
      </c>
      <c r="K196" t="s">
        <v>224</v>
      </c>
    </row>
    <row r="197" spans="1:11" x14ac:dyDescent="0.25">
      <c r="A197" t="s">
        <v>8</v>
      </c>
      <c r="B197" t="s">
        <v>13</v>
      </c>
      <c r="C197">
        <v>0.04</v>
      </c>
      <c r="D197" t="s">
        <v>225</v>
      </c>
      <c r="F197" t="s">
        <v>11</v>
      </c>
      <c r="G197" t="s">
        <v>141</v>
      </c>
      <c r="H197" t="s">
        <v>13</v>
      </c>
      <c r="I197" t="str">
        <f t="shared" si="3"/>
        <v>under30-39Male</v>
      </c>
      <c r="J197">
        <v>0.04</v>
      </c>
      <c r="K197" t="s">
        <v>224</v>
      </c>
    </row>
    <row r="198" spans="1:11" x14ac:dyDescent="0.25">
      <c r="A198" t="s">
        <v>8</v>
      </c>
      <c r="B198" t="s">
        <v>13</v>
      </c>
      <c r="C198">
        <v>0.03</v>
      </c>
      <c r="D198" t="s">
        <v>226</v>
      </c>
      <c r="F198" t="s">
        <v>11</v>
      </c>
      <c r="G198" t="s">
        <v>141</v>
      </c>
      <c r="H198" t="s">
        <v>13</v>
      </c>
      <c r="I198" t="str">
        <f t="shared" si="3"/>
        <v>under30-39Male</v>
      </c>
      <c r="J198">
        <v>0.03</v>
      </c>
      <c r="K198" t="s">
        <v>227</v>
      </c>
    </row>
    <row r="199" spans="1:11" x14ac:dyDescent="0.25">
      <c r="A199" t="s">
        <v>8</v>
      </c>
      <c r="B199" t="s">
        <v>13</v>
      </c>
      <c r="C199">
        <v>0.02</v>
      </c>
      <c r="D199" t="s">
        <v>228</v>
      </c>
      <c r="F199" t="s">
        <v>11</v>
      </c>
      <c r="G199" t="s">
        <v>141</v>
      </c>
      <c r="H199" t="s">
        <v>13</v>
      </c>
      <c r="I199" t="str">
        <f t="shared" si="3"/>
        <v>under30-39Male</v>
      </c>
      <c r="J199">
        <v>0.02</v>
      </c>
      <c r="K199" t="s">
        <v>229</v>
      </c>
    </row>
    <row r="200" spans="1:11" x14ac:dyDescent="0.25">
      <c r="A200" t="s">
        <v>8</v>
      </c>
      <c r="B200" t="s">
        <v>13</v>
      </c>
      <c r="C200">
        <v>0.01</v>
      </c>
      <c r="D200" t="s">
        <v>230</v>
      </c>
      <c r="F200" t="s">
        <v>11</v>
      </c>
      <c r="G200" t="s">
        <v>141</v>
      </c>
      <c r="H200" t="s">
        <v>13</v>
      </c>
      <c r="I200" t="str">
        <f t="shared" si="3"/>
        <v>under30-39Male</v>
      </c>
      <c r="J200">
        <v>0.01</v>
      </c>
      <c r="K200" t="s">
        <v>139</v>
      </c>
    </row>
    <row r="201" spans="1:11" x14ac:dyDescent="0.25">
      <c r="A201" t="s">
        <v>231</v>
      </c>
      <c r="B201" t="s">
        <v>9</v>
      </c>
      <c r="C201">
        <v>0.99</v>
      </c>
      <c r="D201" t="s">
        <v>232</v>
      </c>
      <c r="F201" t="s">
        <v>11</v>
      </c>
      <c r="G201" t="s">
        <v>233</v>
      </c>
      <c r="H201" t="s">
        <v>13</v>
      </c>
      <c r="I201" t="str">
        <f t="shared" si="3"/>
        <v>under40-49Male</v>
      </c>
      <c r="J201">
        <v>0.99</v>
      </c>
      <c r="K201" t="s">
        <v>21</v>
      </c>
    </row>
    <row r="202" spans="1:11" x14ac:dyDescent="0.25">
      <c r="A202" t="s">
        <v>231</v>
      </c>
      <c r="B202" t="s">
        <v>9</v>
      </c>
      <c r="C202">
        <v>0.98</v>
      </c>
      <c r="D202" t="s">
        <v>234</v>
      </c>
      <c r="F202" t="s">
        <v>11</v>
      </c>
      <c r="G202" t="s">
        <v>233</v>
      </c>
      <c r="H202" t="s">
        <v>13</v>
      </c>
      <c r="I202" t="str">
        <f t="shared" si="3"/>
        <v>under40-49Male</v>
      </c>
      <c r="J202">
        <v>0.98</v>
      </c>
      <c r="K202" t="s">
        <v>25</v>
      </c>
    </row>
    <row r="203" spans="1:11" x14ac:dyDescent="0.25">
      <c r="A203" t="s">
        <v>231</v>
      </c>
      <c r="B203" t="s">
        <v>9</v>
      </c>
      <c r="C203">
        <v>0.97</v>
      </c>
      <c r="D203" t="s">
        <v>174</v>
      </c>
      <c r="F203" t="s">
        <v>11</v>
      </c>
      <c r="G203" t="s">
        <v>233</v>
      </c>
      <c r="H203" t="s">
        <v>13</v>
      </c>
      <c r="I203" t="str">
        <f t="shared" si="3"/>
        <v>under40-49Male</v>
      </c>
      <c r="J203">
        <v>0.97</v>
      </c>
      <c r="K203" t="s">
        <v>29</v>
      </c>
    </row>
    <row r="204" spans="1:11" x14ac:dyDescent="0.25">
      <c r="A204" t="s">
        <v>231</v>
      </c>
      <c r="B204" t="s">
        <v>9</v>
      </c>
      <c r="C204">
        <v>0.96</v>
      </c>
      <c r="D204" t="s">
        <v>235</v>
      </c>
      <c r="F204" t="s">
        <v>11</v>
      </c>
      <c r="G204" t="s">
        <v>233</v>
      </c>
      <c r="H204" t="s">
        <v>13</v>
      </c>
      <c r="I204" t="str">
        <f t="shared" si="3"/>
        <v>under40-49Male</v>
      </c>
      <c r="J204">
        <v>0.96</v>
      </c>
      <c r="K204" t="s">
        <v>34</v>
      </c>
    </row>
    <row r="205" spans="1:11" x14ac:dyDescent="0.25">
      <c r="A205" t="s">
        <v>231</v>
      </c>
      <c r="B205" t="s">
        <v>9</v>
      </c>
      <c r="C205">
        <v>0.95</v>
      </c>
      <c r="D205" t="s">
        <v>236</v>
      </c>
      <c r="F205" t="s">
        <v>11</v>
      </c>
      <c r="G205" t="s">
        <v>233</v>
      </c>
      <c r="H205" t="s">
        <v>13</v>
      </c>
      <c r="I205" t="str">
        <f t="shared" si="3"/>
        <v>under40-49Male</v>
      </c>
      <c r="J205">
        <v>0.95</v>
      </c>
      <c r="K205" t="s">
        <v>34</v>
      </c>
    </row>
    <row r="206" spans="1:11" x14ac:dyDescent="0.25">
      <c r="A206" t="s">
        <v>231</v>
      </c>
      <c r="B206" t="s">
        <v>9</v>
      </c>
      <c r="C206">
        <v>0.94</v>
      </c>
      <c r="D206" t="s">
        <v>184</v>
      </c>
      <c r="F206" t="s">
        <v>11</v>
      </c>
      <c r="G206" t="s">
        <v>233</v>
      </c>
      <c r="H206" t="s">
        <v>13</v>
      </c>
      <c r="I206" t="str">
        <f t="shared" si="3"/>
        <v>under40-49Male</v>
      </c>
      <c r="J206">
        <v>0.94</v>
      </c>
      <c r="K206" t="s">
        <v>40</v>
      </c>
    </row>
    <row r="207" spans="1:11" x14ac:dyDescent="0.25">
      <c r="A207" t="s">
        <v>231</v>
      </c>
      <c r="B207" t="s">
        <v>9</v>
      </c>
      <c r="C207">
        <v>0.93</v>
      </c>
      <c r="D207" t="s">
        <v>237</v>
      </c>
      <c r="F207" t="s">
        <v>11</v>
      </c>
      <c r="G207" t="s">
        <v>233</v>
      </c>
      <c r="H207" t="s">
        <v>13</v>
      </c>
      <c r="I207" t="str">
        <f t="shared" si="3"/>
        <v>under40-49Male</v>
      </c>
      <c r="J207">
        <v>0.93</v>
      </c>
      <c r="K207" t="s">
        <v>40</v>
      </c>
    </row>
    <row r="208" spans="1:11" x14ac:dyDescent="0.25">
      <c r="A208" t="s">
        <v>231</v>
      </c>
      <c r="B208" t="s">
        <v>9</v>
      </c>
      <c r="C208">
        <v>0.92</v>
      </c>
      <c r="D208" t="s">
        <v>238</v>
      </c>
      <c r="F208" t="s">
        <v>11</v>
      </c>
      <c r="G208" t="s">
        <v>233</v>
      </c>
      <c r="H208" t="s">
        <v>13</v>
      </c>
      <c r="I208" t="str">
        <f t="shared" si="3"/>
        <v>under40-49Male</v>
      </c>
      <c r="J208">
        <v>0.92</v>
      </c>
      <c r="K208" t="s">
        <v>47</v>
      </c>
    </row>
    <row r="209" spans="1:11" x14ac:dyDescent="0.25">
      <c r="A209" t="s">
        <v>231</v>
      </c>
      <c r="B209" t="s">
        <v>9</v>
      </c>
      <c r="C209">
        <v>0.91</v>
      </c>
      <c r="D209" t="s">
        <v>239</v>
      </c>
      <c r="F209" t="s">
        <v>11</v>
      </c>
      <c r="G209" t="s">
        <v>233</v>
      </c>
      <c r="H209" t="s">
        <v>13</v>
      </c>
      <c r="I209" t="str">
        <f t="shared" si="3"/>
        <v>under40-49Male</v>
      </c>
      <c r="J209">
        <v>0.91</v>
      </c>
      <c r="K209" t="s">
        <v>47</v>
      </c>
    </row>
    <row r="210" spans="1:11" x14ac:dyDescent="0.25">
      <c r="A210" t="s">
        <v>231</v>
      </c>
      <c r="B210" t="s">
        <v>9</v>
      </c>
      <c r="C210">
        <v>0.9</v>
      </c>
      <c r="D210" t="s">
        <v>240</v>
      </c>
      <c r="F210" t="s">
        <v>11</v>
      </c>
      <c r="G210" t="s">
        <v>233</v>
      </c>
      <c r="H210" t="s">
        <v>13</v>
      </c>
      <c r="I210" t="str">
        <f t="shared" si="3"/>
        <v>under40-49Male</v>
      </c>
      <c r="J210">
        <v>0.9</v>
      </c>
      <c r="K210" t="s">
        <v>47</v>
      </c>
    </row>
    <row r="211" spans="1:11" x14ac:dyDescent="0.25">
      <c r="A211" t="s">
        <v>231</v>
      </c>
      <c r="B211" t="s">
        <v>9</v>
      </c>
      <c r="C211">
        <v>0.89</v>
      </c>
      <c r="D211" t="s">
        <v>241</v>
      </c>
      <c r="F211" t="s">
        <v>11</v>
      </c>
      <c r="G211" t="s">
        <v>233</v>
      </c>
      <c r="H211" t="s">
        <v>13</v>
      </c>
      <c r="I211" t="str">
        <f t="shared" si="3"/>
        <v>under40-49Male</v>
      </c>
      <c r="J211">
        <v>0.89</v>
      </c>
      <c r="K211" t="s">
        <v>55</v>
      </c>
    </row>
    <row r="212" spans="1:11" x14ac:dyDescent="0.25">
      <c r="A212" t="s">
        <v>231</v>
      </c>
      <c r="B212" t="s">
        <v>9</v>
      </c>
      <c r="C212">
        <v>0.88</v>
      </c>
      <c r="D212" t="s">
        <v>242</v>
      </c>
      <c r="F212" t="s">
        <v>11</v>
      </c>
      <c r="G212" t="s">
        <v>233</v>
      </c>
      <c r="H212" t="s">
        <v>13</v>
      </c>
      <c r="I212" t="str">
        <f t="shared" si="3"/>
        <v>under40-49Male</v>
      </c>
      <c r="J212">
        <v>0.88</v>
      </c>
      <c r="K212" t="s">
        <v>55</v>
      </c>
    </row>
    <row r="213" spans="1:11" x14ac:dyDescent="0.25">
      <c r="A213" t="s">
        <v>231</v>
      </c>
      <c r="B213" t="s">
        <v>9</v>
      </c>
      <c r="C213">
        <v>0.87</v>
      </c>
      <c r="D213" t="s">
        <v>243</v>
      </c>
      <c r="F213" t="s">
        <v>11</v>
      </c>
      <c r="G213" t="s">
        <v>233</v>
      </c>
      <c r="H213" t="s">
        <v>13</v>
      </c>
      <c r="I213" t="str">
        <f t="shared" si="3"/>
        <v>under40-49Male</v>
      </c>
      <c r="J213">
        <v>0.87</v>
      </c>
      <c r="K213" t="s">
        <v>55</v>
      </c>
    </row>
    <row r="214" spans="1:11" x14ac:dyDescent="0.25">
      <c r="A214" t="s">
        <v>231</v>
      </c>
      <c r="B214" t="s">
        <v>9</v>
      </c>
      <c r="C214">
        <v>0.86</v>
      </c>
      <c r="D214" t="s">
        <v>33</v>
      </c>
      <c r="F214" t="s">
        <v>11</v>
      </c>
      <c r="G214" t="s">
        <v>233</v>
      </c>
      <c r="H214" t="s">
        <v>13</v>
      </c>
      <c r="I214" t="str">
        <f t="shared" si="3"/>
        <v>under40-49Male</v>
      </c>
      <c r="J214">
        <v>0.86</v>
      </c>
      <c r="K214" t="s">
        <v>64</v>
      </c>
    </row>
    <row r="215" spans="1:11" x14ac:dyDescent="0.25">
      <c r="A215" t="s">
        <v>231</v>
      </c>
      <c r="B215" t="s">
        <v>9</v>
      </c>
      <c r="C215">
        <v>0.85</v>
      </c>
      <c r="D215" t="s">
        <v>244</v>
      </c>
      <c r="F215" t="s">
        <v>11</v>
      </c>
      <c r="G215" t="s">
        <v>233</v>
      </c>
      <c r="H215" t="s">
        <v>13</v>
      </c>
      <c r="I215" t="str">
        <f t="shared" si="3"/>
        <v>under40-49Male</v>
      </c>
      <c r="J215">
        <v>0.85</v>
      </c>
      <c r="K215" t="s">
        <v>64</v>
      </c>
    </row>
    <row r="216" spans="1:11" x14ac:dyDescent="0.25">
      <c r="A216" t="s">
        <v>231</v>
      </c>
      <c r="B216" t="s">
        <v>9</v>
      </c>
      <c r="C216">
        <v>0.84</v>
      </c>
      <c r="D216" t="s">
        <v>203</v>
      </c>
      <c r="F216" t="s">
        <v>11</v>
      </c>
      <c r="G216" t="s">
        <v>233</v>
      </c>
      <c r="H216" t="s">
        <v>13</v>
      </c>
      <c r="I216" t="str">
        <f t="shared" si="3"/>
        <v>under40-49Male</v>
      </c>
      <c r="J216">
        <v>0.84</v>
      </c>
      <c r="K216" t="s">
        <v>71</v>
      </c>
    </row>
    <row r="217" spans="1:11" x14ac:dyDescent="0.25">
      <c r="A217" t="s">
        <v>231</v>
      </c>
      <c r="B217" t="s">
        <v>9</v>
      </c>
      <c r="C217">
        <v>0.83</v>
      </c>
      <c r="D217" t="s">
        <v>245</v>
      </c>
      <c r="F217" t="s">
        <v>11</v>
      </c>
      <c r="G217" t="s">
        <v>233</v>
      </c>
      <c r="H217" t="s">
        <v>13</v>
      </c>
      <c r="I217" t="str">
        <f t="shared" si="3"/>
        <v>under40-49Male</v>
      </c>
      <c r="J217">
        <v>0.83</v>
      </c>
      <c r="K217" t="s">
        <v>71</v>
      </c>
    </row>
    <row r="218" spans="1:11" x14ac:dyDescent="0.25">
      <c r="A218" t="s">
        <v>231</v>
      </c>
      <c r="B218" t="s">
        <v>9</v>
      </c>
      <c r="C218">
        <v>0.82</v>
      </c>
      <c r="D218" t="s">
        <v>246</v>
      </c>
      <c r="F218" t="s">
        <v>11</v>
      </c>
      <c r="G218" t="s">
        <v>233</v>
      </c>
      <c r="H218" t="s">
        <v>13</v>
      </c>
      <c r="I218" t="str">
        <f t="shared" si="3"/>
        <v>under40-49Male</v>
      </c>
      <c r="J218">
        <v>0.82</v>
      </c>
      <c r="K218" t="s">
        <v>71</v>
      </c>
    </row>
    <row r="219" spans="1:11" x14ac:dyDescent="0.25">
      <c r="A219" t="s">
        <v>231</v>
      </c>
      <c r="B219" t="s">
        <v>9</v>
      </c>
      <c r="C219">
        <v>0.81</v>
      </c>
      <c r="D219" t="s">
        <v>247</v>
      </c>
      <c r="F219" t="s">
        <v>11</v>
      </c>
      <c r="G219" t="s">
        <v>233</v>
      </c>
      <c r="H219" t="s">
        <v>13</v>
      </c>
      <c r="I219" t="str">
        <f t="shared" si="3"/>
        <v>under40-49Male</v>
      </c>
      <c r="J219">
        <v>0.81</v>
      </c>
      <c r="K219" t="s">
        <v>71</v>
      </c>
    </row>
    <row r="220" spans="1:11" x14ac:dyDescent="0.25">
      <c r="A220" t="s">
        <v>231</v>
      </c>
      <c r="B220" t="s">
        <v>9</v>
      </c>
      <c r="C220">
        <v>0.8</v>
      </c>
      <c r="D220" t="s">
        <v>39</v>
      </c>
      <c r="F220" t="s">
        <v>11</v>
      </c>
      <c r="G220" t="s">
        <v>233</v>
      </c>
      <c r="H220" t="s">
        <v>13</v>
      </c>
      <c r="I220" t="str">
        <f t="shared" si="3"/>
        <v>under40-49Male</v>
      </c>
      <c r="J220">
        <v>0.8</v>
      </c>
      <c r="K220" t="s">
        <v>77</v>
      </c>
    </row>
    <row r="221" spans="1:11" x14ac:dyDescent="0.25">
      <c r="A221" t="s">
        <v>231</v>
      </c>
      <c r="B221" t="s">
        <v>9</v>
      </c>
      <c r="C221">
        <v>0.79</v>
      </c>
      <c r="D221" t="s">
        <v>42</v>
      </c>
      <c r="F221" t="s">
        <v>11</v>
      </c>
      <c r="G221" t="s">
        <v>233</v>
      </c>
      <c r="H221" t="s">
        <v>13</v>
      </c>
      <c r="I221" t="str">
        <f t="shared" si="3"/>
        <v>under40-49Male</v>
      </c>
      <c r="J221">
        <v>0.79</v>
      </c>
      <c r="K221" t="s">
        <v>77</v>
      </c>
    </row>
    <row r="222" spans="1:11" x14ac:dyDescent="0.25">
      <c r="A222" t="s">
        <v>231</v>
      </c>
      <c r="B222" t="s">
        <v>9</v>
      </c>
      <c r="C222">
        <v>0.78</v>
      </c>
      <c r="D222" t="s">
        <v>43</v>
      </c>
      <c r="F222" t="s">
        <v>11</v>
      </c>
      <c r="G222" t="s">
        <v>233</v>
      </c>
      <c r="H222" t="s">
        <v>13</v>
      </c>
      <c r="I222" t="str">
        <f t="shared" si="3"/>
        <v>under40-49Male</v>
      </c>
      <c r="J222">
        <v>0.78</v>
      </c>
      <c r="K222" t="s">
        <v>77</v>
      </c>
    </row>
    <row r="223" spans="1:11" x14ac:dyDescent="0.25">
      <c r="A223" t="s">
        <v>231</v>
      </c>
      <c r="B223" t="s">
        <v>9</v>
      </c>
      <c r="C223">
        <v>0.77</v>
      </c>
      <c r="D223" t="s">
        <v>248</v>
      </c>
      <c r="F223" t="s">
        <v>11</v>
      </c>
      <c r="G223" t="s">
        <v>233</v>
      </c>
      <c r="H223" t="s">
        <v>13</v>
      </c>
      <c r="I223" t="str">
        <f t="shared" si="3"/>
        <v>under40-49Male</v>
      </c>
      <c r="J223">
        <v>0.77</v>
      </c>
      <c r="K223" t="s">
        <v>77</v>
      </c>
    </row>
    <row r="224" spans="1:11" x14ac:dyDescent="0.25">
      <c r="A224" t="s">
        <v>231</v>
      </c>
      <c r="B224" t="s">
        <v>9</v>
      </c>
      <c r="C224">
        <v>0.76</v>
      </c>
      <c r="D224" t="s">
        <v>211</v>
      </c>
      <c r="F224" t="s">
        <v>11</v>
      </c>
      <c r="G224" t="s">
        <v>233</v>
      </c>
      <c r="H224" t="s">
        <v>13</v>
      </c>
      <c r="I224" t="str">
        <f t="shared" si="3"/>
        <v>under40-49Male</v>
      </c>
      <c r="J224">
        <v>0.76</v>
      </c>
      <c r="K224" t="s">
        <v>77</v>
      </c>
    </row>
    <row r="225" spans="1:11" x14ac:dyDescent="0.25">
      <c r="A225" t="s">
        <v>231</v>
      </c>
      <c r="B225" t="s">
        <v>9</v>
      </c>
      <c r="C225">
        <v>0.75</v>
      </c>
      <c r="D225" t="s">
        <v>249</v>
      </c>
      <c r="F225" t="s">
        <v>11</v>
      </c>
      <c r="G225" t="s">
        <v>233</v>
      </c>
      <c r="H225" t="s">
        <v>13</v>
      </c>
      <c r="I225" t="str">
        <f t="shared" si="3"/>
        <v>under40-49Male</v>
      </c>
      <c r="J225">
        <v>0.75</v>
      </c>
      <c r="K225" t="s">
        <v>85</v>
      </c>
    </row>
    <row r="226" spans="1:11" x14ac:dyDescent="0.25">
      <c r="A226" t="s">
        <v>231</v>
      </c>
      <c r="B226" t="s">
        <v>9</v>
      </c>
      <c r="C226">
        <v>0.74</v>
      </c>
      <c r="D226" t="s">
        <v>213</v>
      </c>
      <c r="F226" t="s">
        <v>11</v>
      </c>
      <c r="G226" t="s">
        <v>233</v>
      </c>
      <c r="H226" t="s">
        <v>13</v>
      </c>
      <c r="I226" t="str">
        <f t="shared" si="3"/>
        <v>under40-49Male</v>
      </c>
      <c r="J226">
        <v>0.74</v>
      </c>
      <c r="K226" t="s">
        <v>85</v>
      </c>
    </row>
    <row r="227" spans="1:11" x14ac:dyDescent="0.25">
      <c r="A227" t="s">
        <v>231</v>
      </c>
      <c r="B227" t="s">
        <v>9</v>
      </c>
      <c r="C227">
        <v>0.73</v>
      </c>
      <c r="D227" t="s">
        <v>250</v>
      </c>
      <c r="F227" t="s">
        <v>11</v>
      </c>
      <c r="G227" t="s">
        <v>233</v>
      </c>
      <c r="H227" t="s">
        <v>13</v>
      </c>
      <c r="I227" t="str">
        <f t="shared" si="3"/>
        <v>under40-49Male</v>
      </c>
      <c r="J227">
        <v>0.73</v>
      </c>
      <c r="K227" t="s">
        <v>85</v>
      </c>
    </row>
    <row r="228" spans="1:11" x14ac:dyDescent="0.25">
      <c r="A228" t="s">
        <v>231</v>
      </c>
      <c r="B228" t="s">
        <v>9</v>
      </c>
      <c r="C228">
        <v>0.72</v>
      </c>
      <c r="D228" t="s">
        <v>251</v>
      </c>
      <c r="F228" t="s">
        <v>11</v>
      </c>
      <c r="G228" t="s">
        <v>233</v>
      </c>
      <c r="H228" t="s">
        <v>13</v>
      </c>
      <c r="I228" t="str">
        <f t="shared" si="3"/>
        <v>under40-49Male</v>
      </c>
      <c r="J228">
        <v>0.72</v>
      </c>
      <c r="K228" t="s">
        <v>85</v>
      </c>
    </row>
    <row r="229" spans="1:11" x14ac:dyDescent="0.25">
      <c r="A229" t="s">
        <v>231</v>
      </c>
      <c r="B229" t="s">
        <v>9</v>
      </c>
      <c r="C229">
        <v>0.71</v>
      </c>
      <c r="D229" t="s">
        <v>252</v>
      </c>
      <c r="F229" t="s">
        <v>11</v>
      </c>
      <c r="G229" t="s">
        <v>233</v>
      </c>
      <c r="H229" t="s">
        <v>13</v>
      </c>
      <c r="I229" t="str">
        <f t="shared" si="3"/>
        <v>under40-49Male</v>
      </c>
      <c r="J229">
        <v>0.71</v>
      </c>
      <c r="K229" t="s">
        <v>85</v>
      </c>
    </row>
    <row r="230" spans="1:11" x14ac:dyDescent="0.25">
      <c r="A230" t="s">
        <v>231</v>
      </c>
      <c r="B230" t="s">
        <v>9</v>
      </c>
      <c r="C230">
        <v>0.7</v>
      </c>
      <c r="D230" t="s">
        <v>215</v>
      </c>
      <c r="F230" t="s">
        <v>11</v>
      </c>
      <c r="G230" t="s">
        <v>233</v>
      </c>
      <c r="H230" t="s">
        <v>13</v>
      </c>
      <c r="I230" t="str">
        <f t="shared" si="3"/>
        <v>under40-49Male</v>
      </c>
      <c r="J230">
        <v>0.7</v>
      </c>
      <c r="K230" t="s">
        <v>92</v>
      </c>
    </row>
    <row r="231" spans="1:11" x14ac:dyDescent="0.25">
      <c r="A231" t="s">
        <v>231</v>
      </c>
      <c r="B231" t="s">
        <v>9</v>
      </c>
      <c r="C231">
        <v>0.69</v>
      </c>
      <c r="D231" t="s">
        <v>253</v>
      </c>
      <c r="F231" t="s">
        <v>11</v>
      </c>
      <c r="G231" t="s">
        <v>233</v>
      </c>
      <c r="H231" t="s">
        <v>13</v>
      </c>
      <c r="I231" t="str">
        <f t="shared" si="3"/>
        <v>under40-49Male</v>
      </c>
      <c r="J231">
        <v>0.69</v>
      </c>
      <c r="K231" t="s">
        <v>92</v>
      </c>
    </row>
    <row r="232" spans="1:11" x14ac:dyDescent="0.25">
      <c r="A232" t="s">
        <v>231</v>
      </c>
      <c r="B232" t="s">
        <v>9</v>
      </c>
      <c r="C232">
        <v>0.68</v>
      </c>
      <c r="D232" t="s">
        <v>57</v>
      </c>
      <c r="F232" t="s">
        <v>11</v>
      </c>
      <c r="G232" t="s">
        <v>233</v>
      </c>
      <c r="H232" t="s">
        <v>13</v>
      </c>
      <c r="I232" t="str">
        <f t="shared" si="3"/>
        <v>under40-49Male</v>
      </c>
      <c r="J232">
        <v>0.68</v>
      </c>
      <c r="K232" t="s">
        <v>92</v>
      </c>
    </row>
    <row r="233" spans="1:11" x14ac:dyDescent="0.25">
      <c r="A233" t="s">
        <v>231</v>
      </c>
      <c r="B233" t="s">
        <v>9</v>
      </c>
      <c r="C233">
        <v>0.67</v>
      </c>
      <c r="D233" t="s">
        <v>58</v>
      </c>
      <c r="F233" t="s">
        <v>11</v>
      </c>
      <c r="G233" t="s">
        <v>233</v>
      </c>
      <c r="H233" t="s">
        <v>13</v>
      </c>
      <c r="I233" t="str">
        <f t="shared" si="3"/>
        <v>under40-49Male</v>
      </c>
      <c r="J233">
        <v>0.67</v>
      </c>
      <c r="K233" t="s">
        <v>92</v>
      </c>
    </row>
    <row r="234" spans="1:11" x14ac:dyDescent="0.25">
      <c r="A234" t="s">
        <v>231</v>
      </c>
      <c r="B234" t="s">
        <v>9</v>
      </c>
      <c r="C234">
        <v>0.66</v>
      </c>
      <c r="D234" t="s">
        <v>254</v>
      </c>
      <c r="F234" t="s">
        <v>11</v>
      </c>
      <c r="G234" t="s">
        <v>233</v>
      </c>
      <c r="H234" t="s">
        <v>13</v>
      </c>
      <c r="I234" t="str">
        <f t="shared" si="3"/>
        <v>under40-49Male</v>
      </c>
      <c r="J234">
        <v>0.66</v>
      </c>
      <c r="K234" t="s">
        <v>98</v>
      </c>
    </row>
    <row r="235" spans="1:11" x14ac:dyDescent="0.25">
      <c r="A235" t="s">
        <v>231</v>
      </c>
      <c r="B235" t="s">
        <v>9</v>
      </c>
      <c r="C235">
        <v>0.65</v>
      </c>
      <c r="D235" t="s">
        <v>216</v>
      </c>
      <c r="F235" t="s">
        <v>11</v>
      </c>
      <c r="G235" t="s">
        <v>233</v>
      </c>
      <c r="H235" t="s">
        <v>13</v>
      </c>
      <c r="I235" t="str">
        <f t="shared" si="3"/>
        <v>under40-49Male</v>
      </c>
      <c r="J235">
        <v>0.65</v>
      </c>
      <c r="K235" t="s">
        <v>98</v>
      </c>
    </row>
    <row r="236" spans="1:11" x14ac:dyDescent="0.25">
      <c r="A236" t="s">
        <v>231</v>
      </c>
      <c r="B236" t="s">
        <v>9</v>
      </c>
      <c r="C236">
        <v>0.64</v>
      </c>
      <c r="D236" t="s">
        <v>255</v>
      </c>
      <c r="F236" t="s">
        <v>11</v>
      </c>
      <c r="G236" t="s">
        <v>233</v>
      </c>
      <c r="H236" t="s">
        <v>13</v>
      </c>
      <c r="I236" t="str">
        <f t="shared" si="3"/>
        <v>under40-49Male</v>
      </c>
      <c r="J236">
        <v>0.64</v>
      </c>
      <c r="K236" t="s">
        <v>98</v>
      </c>
    </row>
    <row r="237" spans="1:11" x14ac:dyDescent="0.25">
      <c r="A237" t="s">
        <v>231</v>
      </c>
      <c r="B237" t="s">
        <v>9</v>
      </c>
      <c r="C237">
        <v>0.63</v>
      </c>
      <c r="D237" t="s">
        <v>217</v>
      </c>
      <c r="F237" t="s">
        <v>11</v>
      </c>
      <c r="G237" t="s">
        <v>233</v>
      </c>
      <c r="H237" t="s">
        <v>13</v>
      </c>
      <c r="I237" t="str">
        <f t="shared" si="3"/>
        <v>under40-49Male</v>
      </c>
      <c r="J237">
        <v>0.63</v>
      </c>
      <c r="K237" t="s">
        <v>98</v>
      </c>
    </row>
    <row r="238" spans="1:11" x14ac:dyDescent="0.25">
      <c r="A238" t="s">
        <v>231</v>
      </c>
      <c r="B238" t="s">
        <v>9</v>
      </c>
      <c r="C238">
        <v>0.62</v>
      </c>
      <c r="D238" t="s">
        <v>256</v>
      </c>
      <c r="F238" t="s">
        <v>11</v>
      </c>
      <c r="G238" t="s">
        <v>233</v>
      </c>
      <c r="H238" t="s">
        <v>13</v>
      </c>
      <c r="I238" t="str">
        <f t="shared" si="3"/>
        <v>under40-49Male</v>
      </c>
      <c r="J238">
        <v>0.62</v>
      </c>
      <c r="K238" t="s">
        <v>98</v>
      </c>
    </row>
    <row r="239" spans="1:11" x14ac:dyDescent="0.25">
      <c r="A239" t="s">
        <v>231</v>
      </c>
      <c r="B239" t="s">
        <v>9</v>
      </c>
      <c r="C239">
        <v>0.61</v>
      </c>
      <c r="D239" t="s">
        <v>65</v>
      </c>
      <c r="F239" t="s">
        <v>11</v>
      </c>
      <c r="G239" t="s">
        <v>233</v>
      </c>
      <c r="H239" t="s">
        <v>13</v>
      </c>
      <c r="I239" t="str">
        <f t="shared" si="3"/>
        <v>under40-49Male</v>
      </c>
      <c r="J239">
        <v>0.61</v>
      </c>
      <c r="K239" t="s">
        <v>103</v>
      </c>
    </row>
    <row r="240" spans="1:11" x14ac:dyDescent="0.25">
      <c r="A240" t="s">
        <v>231</v>
      </c>
      <c r="B240" t="s">
        <v>9</v>
      </c>
      <c r="C240">
        <v>0.6</v>
      </c>
      <c r="D240" t="s">
        <v>257</v>
      </c>
      <c r="F240" t="s">
        <v>11</v>
      </c>
      <c r="G240" t="s">
        <v>233</v>
      </c>
      <c r="H240" t="s">
        <v>13</v>
      </c>
      <c r="I240" t="str">
        <f t="shared" si="3"/>
        <v>under40-49Male</v>
      </c>
      <c r="J240">
        <v>0.6</v>
      </c>
      <c r="K240" t="s">
        <v>103</v>
      </c>
    </row>
    <row r="241" spans="1:11" x14ac:dyDescent="0.25">
      <c r="A241" t="s">
        <v>231</v>
      </c>
      <c r="B241" t="s">
        <v>9</v>
      </c>
      <c r="C241">
        <v>0.59</v>
      </c>
      <c r="D241" t="s">
        <v>258</v>
      </c>
      <c r="F241" t="s">
        <v>11</v>
      </c>
      <c r="G241" t="s">
        <v>233</v>
      </c>
      <c r="H241" t="s">
        <v>13</v>
      </c>
      <c r="I241" t="str">
        <f t="shared" si="3"/>
        <v>under40-49Male</v>
      </c>
      <c r="J241">
        <v>0.59</v>
      </c>
      <c r="K241" t="s">
        <v>103</v>
      </c>
    </row>
    <row r="242" spans="1:11" x14ac:dyDescent="0.25">
      <c r="A242" t="s">
        <v>231</v>
      </c>
      <c r="B242" t="s">
        <v>9</v>
      </c>
      <c r="C242">
        <v>0.57999999999999996</v>
      </c>
      <c r="D242" t="s">
        <v>69</v>
      </c>
      <c r="F242" t="s">
        <v>11</v>
      </c>
      <c r="G242" t="s">
        <v>233</v>
      </c>
      <c r="H242" t="s">
        <v>13</v>
      </c>
      <c r="I242" t="str">
        <f t="shared" si="3"/>
        <v>under40-49Male</v>
      </c>
      <c r="J242">
        <v>0.57999999999999996</v>
      </c>
      <c r="K242" t="s">
        <v>103</v>
      </c>
    </row>
    <row r="243" spans="1:11" x14ac:dyDescent="0.25">
      <c r="A243" t="s">
        <v>231</v>
      </c>
      <c r="B243" t="s">
        <v>9</v>
      </c>
      <c r="C243">
        <v>0.56999999999999995</v>
      </c>
      <c r="D243" t="s">
        <v>259</v>
      </c>
      <c r="F243" t="s">
        <v>11</v>
      </c>
      <c r="G243" t="s">
        <v>233</v>
      </c>
      <c r="H243" t="s">
        <v>13</v>
      </c>
      <c r="I243" t="str">
        <f t="shared" si="3"/>
        <v>under40-49Male</v>
      </c>
      <c r="J243">
        <v>0.56999999999999995</v>
      </c>
      <c r="K243" t="s">
        <v>103</v>
      </c>
    </row>
    <row r="244" spans="1:11" x14ac:dyDescent="0.25">
      <c r="A244" t="s">
        <v>231</v>
      </c>
      <c r="B244" t="s">
        <v>9</v>
      </c>
      <c r="C244">
        <v>0.56000000000000005</v>
      </c>
      <c r="D244" t="s">
        <v>72</v>
      </c>
      <c r="F244" t="s">
        <v>11</v>
      </c>
      <c r="G244" t="s">
        <v>233</v>
      </c>
      <c r="H244" t="s">
        <v>13</v>
      </c>
      <c r="I244" t="str">
        <f t="shared" si="3"/>
        <v>under40-49Male</v>
      </c>
      <c r="J244">
        <v>0.56000000000000005</v>
      </c>
      <c r="K244" t="s">
        <v>107</v>
      </c>
    </row>
    <row r="245" spans="1:11" x14ac:dyDescent="0.25">
      <c r="A245" t="s">
        <v>231</v>
      </c>
      <c r="B245" t="s">
        <v>9</v>
      </c>
      <c r="C245">
        <v>0.55000000000000004</v>
      </c>
      <c r="D245" t="s">
        <v>260</v>
      </c>
      <c r="F245" t="s">
        <v>11</v>
      </c>
      <c r="G245" t="s">
        <v>233</v>
      </c>
      <c r="H245" t="s">
        <v>13</v>
      </c>
      <c r="I245" t="str">
        <f t="shared" si="3"/>
        <v>under40-49Male</v>
      </c>
      <c r="J245">
        <v>0.55000000000000004</v>
      </c>
      <c r="K245" t="s">
        <v>107</v>
      </c>
    </row>
    <row r="246" spans="1:11" x14ac:dyDescent="0.25">
      <c r="A246" t="s">
        <v>231</v>
      </c>
      <c r="B246" t="s">
        <v>9</v>
      </c>
      <c r="C246">
        <v>0.54</v>
      </c>
      <c r="D246" t="s">
        <v>261</v>
      </c>
      <c r="F246" t="s">
        <v>11</v>
      </c>
      <c r="G246" t="s">
        <v>233</v>
      </c>
      <c r="H246" t="s">
        <v>13</v>
      </c>
      <c r="I246" t="str">
        <f t="shared" si="3"/>
        <v>under40-49Male</v>
      </c>
      <c r="J246">
        <v>0.54</v>
      </c>
      <c r="K246" t="s">
        <v>107</v>
      </c>
    </row>
    <row r="247" spans="1:11" x14ac:dyDescent="0.25">
      <c r="A247" t="s">
        <v>231</v>
      </c>
      <c r="B247" t="s">
        <v>9</v>
      </c>
      <c r="C247">
        <v>0.53</v>
      </c>
      <c r="D247" t="s">
        <v>262</v>
      </c>
      <c r="F247" t="s">
        <v>11</v>
      </c>
      <c r="G247" t="s">
        <v>233</v>
      </c>
      <c r="H247" t="s">
        <v>13</v>
      </c>
      <c r="I247" t="str">
        <f t="shared" si="3"/>
        <v>under40-49Male</v>
      </c>
      <c r="J247">
        <v>0.53</v>
      </c>
      <c r="K247" t="s">
        <v>107</v>
      </c>
    </row>
    <row r="248" spans="1:11" x14ac:dyDescent="0.25">
      <c r="A248" t="s">
        <v>231</v>
      </c>
      <c r="B248" t="s">
        <v>9</v>
      </c>
      <c r="C248">
        <v>0.52</v>
      </c>
      <c r="D248" t="s">
        <v>76</v>
      </c>
      <c r="F248" t="s">
        <v>11</v>
      </c>
      <c r="G248" t="s">
        <v>233</v>
      </c>
      <c r="H248" t="s">
        <v>13</v>
      </c>
      <c r="I248" t="str">
        <f t="shared" si="3"/>
        <v>under40-49Male</v>
      </c>
      <c r="J248">
        <v>0.52</v>
      </c>
      <c r="K248" t="s">
        <v>112</v>
      </c>
    </row>
    <row r="249" spans="1:11" x14ac:dyDescent="0.25">
      <c r="A249" t="s">
        <v>231</v>
      </c>
      <c r="B249" t="s">
        <v>9</v>
      </c>
      <c r="C249">
        <v>0.51</v>
      </c>
      <c r="D249" t="s">
        <v>263</v>
      </c>
      <c r="F249" t="s">
        <v>11</v>
      </c>
      <c r="G249" t="s">
        <v>233</v>
      </c>
      <c r="H249" t="s">
        <v>13</v>
      </c>
      <c r="I249" t="str">
        <f t="shared" si="3"/>
        <v>under40-49Male</v>
      </c>
      <c r="J249">
        <v>0.51</v>
      </c>
      <c r="K249" t="s">
        <v>112</v>
      </c>
    </row>
    <row r="250" spans="1:11" x14ac:dyDescent="0.25">
      <c r="A250" t="s">
        <v>231</v>
      </c>
      <c r="B250" t="s">
        <v>9</v>
      </c>
      <c r="C250">
        <v>0.5</v>
      </c>
      <c r="D250" t="s">
        <v>263</v>
      </c>
      <c r="F250" t="s">
        <v>11</v>
      </c>
      <c r="G250" t="s">
        <v>233</v>
      </c>
      <c r="H250" t="s">
        <v>13</v>
      </c>
      <c r="I250" t="str">
        <f t="shared" si="3"/>
        <v>under40-49Male</v>
      </c>
      <c r="J250">
        <v>0.5</v>
      </c>
      <c r="K250" t="s">
        <v>112</v>
      </c>
    </row>
    <row r="251" spans="1:11" x14ac:dyDescent="0.25">
      <c r="A251" t="s">
        <v>231</v>
      </c>
      <c r="B251" t="s">
        <v>9</v>
      </c>
      <c r="C251">
        <v>0.49</v>
      </c>
      <c r="D251" t="s">
        <v>80</v>
      </c>
      <c r="F251" t="s">
        <v>11</v>
      </c>
      <c r="G251" t="s">
        <v>233</v>
      </c>
      <c r="H251" t="s">
        <v>13</v>
      </c>
      <c r="I251" t="str">
        <f t="shared" si="3"/>
        <v>under40-49Male</v>
      </c>
      <c r="J251">
        <v>0.49</v>
      </c>
      <c r="K251" t="s">
        <v>112</v>
      </c>
    </row>
    <row r="252" spans="1:11" x14ac:dyDescent="0.25">
      <c r="A252" t="s">
        <v>231</v>
      </c>
      <c r="B252" t="s">
        <v>9</v>
      </c>
      <c r="C252">
        <v>0.48</v>
      </c>
      <c r="D252" t="s">
        <v>264</v>
      </c>
      <c r="F252" t="s">
        <v>11</v>
      </c>
      <c r="G252" t="s">
        <v>233</v>
      </c>
      <c r="H252" t="s">
        <v>13</v>
      </c>
      <c r="I252" t="str">
        <f t="shared" si="3"/>
        <v>under40-49Male</v>
      </c>
      <c r="J252">
        <v>0.48</v>
      </c>
      <c r="K252" t="s">
        <v>114</v>
      </c>
    </row>
    <row r="253" spans="1:11" x14ac:dyDescent="0.25">
      <c r="A253" t="s">
        <v>231</v>
      </c>
      <c r="B253" t="s">
        <v>9</v>
      </c>
      <c r="C253">
        <v>0.47</v>
      </c>
      <c r="D253" t="s">
        <v>265</v>
      </c>
      <c r="F253" t="s">
        <v>11</v>
      </c>
      <c r="G253" t="s">
        <v>233</v>
      </c>
      <c r="H253" t="s">
        <v>13</v>
      </c>
      <c r="I253" t="str">
        <f t="shared" si="3"/>
        <v>under40-49Male</v>
      </c>
      <c r="J253">
        <v>0.47</v>
      </c>
      <c r="K253" t="s">
        <v>114</v>
      </c>
    </row>
    <row r="254" spans="1:11" x14ac:dyDescent="0.25">
      <c r="A254" t="s">
        <v>231</v>
      </c>
      <c r="B254" t="s">
        <v>9</v>
      </c>
      <c r="C254">
        <v>0.46</v>
      </c>
      <c r="D254" t="s">
        <v>83</v>
      </c>
      <c r="F254" t="s">
        <v>11</v>
      </c>
      <c r="G254" t="s">
        <v>233</v>
      </c>
      <c r="H254" t="s">
        <v>13</v>
      </c>
      <c r="I254" t="str">
        <f t="shared" si="3"/>
        <v>under40-49Male</v>
      </c>
      <c r="J254">
        <v>0.46</v>
      </c>
      <c r="K254" t="s">
        <v>114</v>
      </c>
    </row>
    <row r="255" spans="1:11" x14ac:dyDescent="0.25">
      <c r="A255" t="s">
        <v>231</v>
      </c>
      <c r="B255" t="s">
        <v>9</v>
      </c>
      <c r="C255">
        <v>0.45</v>
      </c>
      <c r="D255" t="s">
        <v>84</v>
      </c>
      <c r="F255" t="s">
        <v>11</v>
      </c>
      <c r="G255" t="s">
        <v>233</v>
      </c>
      <c r="H255" t="s">
        <v>13</v>
      </c>
      <c r="I255" t="str">
        <f t="shared" si="3"/>
        <v>under40-49Male</v>
      </c>
      <c r="J255">
        <v>0.45</v>
      </c>
      <c r="K255" t="s">
        <v>114</v>
      </c>
    </row>
    <row r="256" spans="1:11" x14ac:dyDescent="0.25">
      <c r="A256" t="s">
        <v>231</v>
      </c>
      <c r="B256" t="s">
        <v>9</v>
      </c>
      <c r="C256">
        <v>0.44</v>
      </c>
      <c r="D256" t="s">
        <v>266</v>
      </c>
      <c r="F256" t="s">
        <v>11</v>
      </c>
      <c r="G256" t="s">
        <v>233</v>
      </c>
      <c r="H256" t="s">
        <v>13</v>
      </c>
      <c r="I256" t="str">
        <f t="shared" si="3"/>
        <v>under40-49Male</v>
      </c>
      <c r="J256">
        <v>0.44</v>
      </c>
      <c r="K256" t="s">
        <v>114</v>
      </c>
    </row>
    <row r="257" spans="1:11" x14ac:dyDescent="0.25">
      <c r="A257" t="s">
        <v>231</v>
      </c>
      <c r="B257" t="s">
        <v>9</v>
      </c>
      <c r="C257">
        <v>0.43</v>
      </c>
      <c r="D257" t="s">
        <v>267</v>
      </c>
      <c r="F257" t="s">
        <v>11</v>
      </c>
      <c r="G257" t="s">
        <v>233</v>
      </c>
      <c r="H257" t="s">
        <v>13</v>
      </c>
      <c r="I257" t="str">
        <f t="shared" si="3"/>
        <v>under40-49Male</v>
      </c>
      <c r="J257">
        <v>0.43</v>
      </c>
      <c r="K257" t="s">
        <v>118</v>
      </c>
    </row>
    <row r="258" spans="1:11" x14ac:dyDescent="0.25">
      <c r="A258" t="s">
        <v>231</v>
      </c>
      <c r="B258" t="s">
        <v>9</v>
      </c>
      <c r="C258">
        <v>0.42</v>
      </c>
      <c r="D258" t="s">
        <v>89</v>
      </c>
      <c r="F258" t="s">
        <v>11</v>
      </c>
      <c r="G258" t="s">
        <v>233</v>
      </c>
      <c r="H258" t="s">
        <v>13</v>
      </c>
      <c r="I258" t="str">
        <f t="shared" si="3"/>
        <v>under40-49Male</v>
      </c>
      <c r="J258">
        <v>0.42</v>
      </c>
      <c r="K258" t="s">
        <v>118</v>
      </c>
    </row>
    <row r="259" spans="1:11" x14ac:dyDescent="0.25">
      <c r="A259" t="s">
        <v>231</v>
      </c>
      <c r="B259" t="s">
        <v>9</v>
      </c>
      <c r="C259">
        <v>0.41</v>
      </c>
      <c r="D259" t="s">
        <v>268</v>
      </c>
      <c r="F259" t="s">
        <v>11</v>
      </c>
      <c r="G259" t="s">
        <v>233</v>
      </c>
      <c r="H259" t="s">
        <v>13</v>
      </c>
      <c r="I259" t="str">
        <f t="shared" ref="I259:I322" si="4">_xlfn.CONCAT(F259,G259,H259)</f>
        <v>under40-49Male</v>
      </c>
      <c r="J259">
        <v>0.41</v>
      </c>
      <c r="K259" t="s">
        <v>118</v>
      </c>
    </row>
    <row r="260" spans="1:11" x14ac:dyDescent="0.25">
      <c r="A260" t="s">
        <v>231</v>
      </c>
      <c r="B260" t="s">
        <v>9</v>
      </c>
      <c r="C260">
        <v>0.4</v>
      </c>
      <c r="D260" t="s">
        <v>223</v>
      </c>
      <c r="F260" t="s">
        <v>11</v>
      </c>
      <c r="G260" t="s">
        <v>233</v>
      </c>
      <c r="H260" t="s">
        <v>13</v>
      </c>
      <c r="I260" t="str">
        <f t="shared" si="4"/>
        <v>under40-49Male</v>
      </c>
      <c r="J260">
        <v>0.4</v>
      </c>
      <c r="K260" t="s">
        <v>118</v>
      </c>
    </row>
    <row r="261" spans="1:11" x14ac:dyDescent="0.25">
      <c r="A261" t="s">
        <v>231</v>
      </c>
      <c r="B261" t="s">
        <v>9</v>
      </c>
      <c r="C261">
        <v>0.39</v>
      </c>
      <c r="D261" t="s">
        <v>91</v>
      </c>
      <c r="F261" t="s">
        <v>11</v>
      </c>
      <c r="G261" t="s">
        <v>233</v>
      </c>
      <c r="H261" t="s">
        <v>13</v>
      </c>
      <c r="I261" t="str">
        <f t="shared" si="4"/>
        <v>under40-49Male</v>
      </c>
      <c r="J261">
        <v>0.39</v>
      </c>
      <c r="K261" t="s">
        <v>121</v>
      </c>
    </row>
    <row r="262" spans="1:11" x14ac:dyDescent="0.25">
      <c r="A262" t="s">
        <v>231</v>
      </c>
      <c r="B262" t="s">
        <v>9</v>
      </c>
      <c r="C262">
        <v>0.38</v>
      </c>
      <c r="D262" t="s">
        <v>93</v>
      </c>
      <c r="F262" t="s">
        <v>11</v>
      </c>
      <c r="G262" t="s">
        <v>233</v>
      </c>
      <c r="H262" t="s">
        <v>13</v>
      </c>
      <c r="I262" t="str">
        <f t="shared" si="4"/>
        <v>under40-49Male</v>
      </c>
      <c r="J262">
        <v>0.38</v>
      </c>
      <c r="K262" t="s">
        <v>121</v>
      </c>
    </row>
    <row r="263" spans="1:11" x14ac:dyDescent="0.25">
      <c r="A263" t="s">
        <v>231</v>
      </c>
      <c r="B263" t="s">
        <v>9</v>
      </c>
      <c r="C263">
        <v>0.37</v>
      </c>
      <c r="D263" t="s">
        <v>269</v>
      </c>
      <c r="F263" t="s">
        <v>11</v>
      </c>
      <c r="G263" t="s">
        <v>233</v>
      </c>
      <c r="H263" t="s">
        <v>13</v>
      </c>
      <c r="I263" t="str">
        <f t="shared" si="4"/>
        <v>under40-49Male</v>
      </c>
      <c r="J263">
        <v>0.37</v>
      </c>
      <c r="K263" t="s">
        <v>121</v>
      </c>
    </row>
    <row r="264" spans="1:11" x14ac:dyDescent="0.25">
      <c r="A264" t="s">
        <v>231</v>
      </c>
      <c r="B264" t="s">
        <v>9</v>
      </c>
      <c r="C264">
        <v>0.36</v>
      </c>
      <c r="D264" t="s">
        <v>270</v>
      </c>
      <c r="F264" t="s">
        <v>11</v>
      </c>
      <c r="G264" t="s">
        <v>233</v>
      </c>
      <c r="H264" t="s">
        <v>13</v>
      </c>
      <c r="I264" t="str">
        <f t="shared" si="4"/>
        <v>under40-49Male</v>
      </c>
      <c r="J264">
        <v>0.36</v>
      </c>
      <c r="K264" t="s">
        <v>124</v>
      </c>
    </row>
    <row r="265" spans="1:11" x14ac:dyDescent="0.25">
      <c r="A265" t="s">
        <v>231</v>
      </c>
      <c r="B265" t="s">
        <v>9</v>
      </c>
      <c r="C265">
        <v>0.35</v>
      </c>
      <c r="D265" t="s">
        <v>271</v>
      </c>
      <c r="F265" t="s">
        <v>11</v>
      </c>
      <c r="G265" t="s">
        <v>233</v>
      </c>
      <c r="H265" t="s">
        <v>13</v>
      </c>
      <c r="I265" t="str">
        <f t="shared" si="4"/>
        <v>under40-49Male</v>
      </c>
      <c r="J265">
        <v>0.35</v>
      </c>
      <c r="K265" t="s">
        <v>124</v>
      </c>
    </row>
    <row r="266" spans="1:11" x14ac:dyDescent="0.25">
      <c r="A266" t="s">
        <v>231</v>
      </c>
      <c r="B266" t="s">
        <v>9</v>
      </c>
      <c r="C266">
        <v>0.34</v>
      </c>
      <c r="D266" t="s">
        <v>272</v>
      </c>
      <c r="F266" t="s">
        <v>11</v>
      </c>
      <c r="G266" t="s">
        <v>233</v>
      </c>
      <c r="H266" t="s">
        <v>13</v>
      </c>
      <c r="I266" t="str">
        <f t="shared" si="4"/>
        <v>under40-49Male</v>
      </c>
      <c r="J266">
        <v>0.34</v>
      </c>
      <c r="K266" t="s">
        <v>124</v>
      </c>
    </row>
    <row r="267" spans="1:11" x14ac:dyDescent="0.25">
      <c r="A267" t="s">
        <v>231</v>
      </c>
      <c r="B267" t="s">
        <v>9</v>
      </c>
      <c r="C267">
        <v>0.33</v>
      </c>
      <c r="D267" t="s">
        <v>273</v>
      </c>
      <c r="F267" t="s">
        <v>11</v>
      </c>
      <c r="G267" t="s">
        <v>233</v>
      </c>
      <c r="H267" t="s">
        <v>13</v>
      </c>
      <c r="I267" t="str">
        <f t="shared" si="4"/>
        <v>under40-49Male</v>
      </c>
      <c r="J267">
        <v>0.33</v>
      </c>
      <c r="K267" t="s">
        <v>124</v>
      </c>
    </row>
    <row r="268" spans="1:11" x14ac:dyDescent="0.25">
      <c r="A268" t="s">
        <v>231</v>
      </c>
      <c r="B268" t="s">
        <v>9</v>
      </c>
      <c r="C268">
        <v>0.32</v>
      </c>
      <c r="D268" t="s">
        <v>102</v>
      </c>
      <c r="F268" t="s">
        <v>11</v>
      </c>
      <c r="G268" t="s">
        <v>233</v>
      </c>
      <c r="H268" t="s">
        <v>13</v>
      </c>
      <c r="I268" t="str">
        <f t="shared" si="4"/>
        <v>under40-49Male</v>
      </c>
      <c r="J268">
        <v>0.32</v>
      </c>
      <c r="K268" t="s">
        <v>124</v>
      </c>
    </row>
    <row r="269" spans="1:11" x14ac:dyDescent="0.25">
      <c r="A269" t="s">
        <v>231</v>
      </c>
      <c r="B269" t="s">
        <v>9</v>
      </c>
      <c r="C269">
        <v>0.31</v>
      </c>
      <c r="D269" t="s">
        <v>104</v>
      </c>
      <c r="F269" t="s">
        <v>11</v>
      </c>
      <c r="G269" t="s">
        <v>233</v>
      </c>
      <c r="H269" t="s">
        <v>13</v>
      </c>
      <c r="I269" t="str">
        <f t="shared" si="4"/>
        <v>under40-49Male</v>
      </c>
      <c r="J269">
        <v>0.31</v>
      </c>
      <c r="K269" t="s">
        <v>124</v>
      </c>
    </row>
    <row r="270" spans="1:11" x14ac:dyDescent="0.25">
      <c r="A270" t="s">
        <v>231</v>
      </c>
      <c r="B270" t="s">
        <v>9</v>
      </c>
      <c r="C270">
        <v>0.3</v>
      </c>
      <c r="D270" t="s">
        <v>105</v>
      </c>
      <c r="F270" t="s">
        <v>11</v>
      </c>
      <c r="G270" t="s">
        <v>233</v>
      </c>
      <c r="H270" t="s">
        <v>13</v>
      </c>
      <c r="I270" t="str">
        <f t="shared" si="4"/>
        <v>under40-49Male</v>
      </c>
      <c r="J270">
        <v>0.3</v>
      </c>
      <c r="K270" t="s">
        <v>127</v>
      </c>
    </row>
    <row r="271" spans="1:11" x14ac:dyDescent="0.25">
      <c r="A271" t="s">
        <v>231</v>
      </c>
      <c r="B271" t="s">
        <v>9</v>
      </c>
      <c r="C271">
        <v>0.28999999999999998</v>
      </c>
      <c r="D271" t="s">
        <v>274</v>
      </c>
      <c r="F271" t="s">
        <v>11</v>
      </c>
      <c r="G271" t="s">
        <v>233</v>
      </c>
      <c r="H271" t="s">
        <v>13</v>
      </c>
      <c r="I271" t="str">
        <f t="shared" si="4"/>
        <v>under40-49Male</v>
      </c>
      <c r="J271">
        <v>0.28999999999999998</v>
      </c>
      <c r="K271" t="s">
        <v>127</v>
      </c>
    </row>
    <row r="272" spans="1:11" x14ac:dyDescent="0.25">
      <c r="A272" t="s">
        <v>231</v>
      </c>
      <c r="B272" t="s">
        <v>9</v>
      </c>
      <c r="C272">
        <v>0.28000000000000003</v>
      </c>
      <c r="D272" t="s">
        <v>106</v>
      </c>
      <c r="F272" t="s">
        <v>11</v>
      </c>
      <c r="G272" t="s">
        <v>233</v>
      </c>
      <c r="H272" t="s">
        <v>13</v>
      </c>
      <c r="I272" t="str">
        <f t="shared" si="4"/>
        <v>under40-49Male</v>
      </c>
      <c r="J272">
        <v>0.28000000000000003</v>
      </c>
      <c r="K272" t="s">
        <v>127</v>
      </c>
    </row>
    <row r="273" spans="1:11" x14ac:dyDescent="0.25">
      <c r="A273" t="s">
        <v>231</v>
      </c>
      <c r="B273" t="s">
        <v>9</v>
      </c>
      <c r="C273">
        <v>0.27</v>
      </c>
      <c r="D273" t="s">
        <v>275</v>
      </c>
      <c r="F273" t="s">
        <v>11</v>
      </c>
      <c r="G273" t="s">
        <v>233</v>
      </c>
      <c r="H273" t="s">
        <v>13</v>
      </c>
      <c r="I273" t="str">
        <f t="shared" si="4"/>
        <v>under40-49Male</v>
      </c>
      <c r="J273">
        <v>0.27</v>
      </c>
      <c r="K273" t="s">
        <v>131</v>
      </c>
    </row>
    <row r="274" spans="1:11" x14ac:dyDescent="0.25">
      <c r="A274" t="s">
        <v>231</v>
      </c>
      <c r="B274" t="s">
        <v>9</v>
      </c>
      <c r="C274">
        <v>0.26</v>
      </c>
      <c r="D274" t="s">
        <v>276</v>
      </c>
      <c r="F274" t="s">
        <v>11</v>
      </c>
      <c r="G274" t="s">
        <v>233</v>
      </c>
      <c r="H274" t="s">
        <v>13</v>
      </c>
      <c r="I274" t="str">
        <f t="shared" si="4"/>
        <v>under40-49Male</v>
      </c>
      <c r="J274">
        <v>0.26</v>
      </c>
      <c r="K274" t="s">
        <v>131</v>
      </c>
    </row>
    <row r="275" spans="1:11" x14ac:dyDescent="0.25">
      <c r="A275" t="s">
        <v>231</v>
      </c>
      <c r="B275" t="s">
        <v>9</v>
      </c>
      <c r="C275">
        <v>0.25</v>
      </c>
      <c r="D275" t="s">
        <v>277</v>
      </c>
      <c r="F275" t="s">
        <v>11</v>
      </c>
      <c r="G275" t="s">
        <v>233</v>
      </c>
      <c r="H275" t="s">
        <v>13</v>
      </c>
      <c r="I275" t="str">
        <f t="shared" si="4"/>
        <v>under40-49Male</v>
      </c>
      <c r="J275">
        <v>0.25</v>
      </c>
      <c r="K275" t="s">
        <v>131</v>
      </c>
    </row>
    <row r="276" spans="1:11" x14ac:dyDescent="0.25">
      <c r="A276" t="s">
        <v>231</v>
      </c>
      <c r="B276" t="s">
        <v>9</v>
      </c>
      <c r="C276">
        <v>0.24</v>
      </c>
      <c r="D276" t="s">
        <v>278</v>
      </c>
      <c r="F276" t="s">
        <v>11</v>
      </c>
      <c r="G276" t="s">
        <v>233</v>
      </c>
      <c r="H276" t="s">
        <v>13</v>
      </c>
      <c r="I276" t="str">
        <f t="shared" si="4"/>
        <v>under40-49Male</v>
      </c>
      <c r="J276">
        <v>0.24</v>
      </c>
      <c r="K276" t="s">
        <v>219</v>
      </c>
    </row>
    <row r="277" spans="1:11" x14ac:dyDescent="0.25">
      <c r="A277" t="s">
        <v>231</v>
      </c>
      <c r="B277" t="s">
        <v>9</v>
      </c>
      <c r="C277">
        <v>0.23</v>
      </c>
      <c r="D277" t="s">
        <v>279</v>
      </c>
      <c r="F277" t="s">
        <v>11</v>
      </c>
      <c r="G277" t="s">
        <v>233</v>
      </c>
      <c r="H277" t="s">
        <v>13</v>
      </c>
      <c r="I277" t="str">
        <f t="shared" si="4"/>
        <v>under40-49Male</v>
      </c>
      <c r="J277">
        <v>0.23</v>
      </c>
      <c r="K277" t="s">
        <v>219</v>
      </c>
    </row>
    <row r="278" spans="1:11" x14ac:dyDescent="0.25">
      <c r="A278" t="s">
        <v>231</v>
      </c>
      <c r="B278" t="s">
        <v>9</v>
      </c>
      <c r="C278">
        <v>0.22</v>
      </c>
      <c r="D278" t="s">
        <v>280</v>
      </c>
      <c r="F278" t="s">
        <v>11</v>
      </c>
      <c r="G278" t="s">
        <v>233</v>
      </c>
      <c r="H278" t="s">
        <v>13</v>
      </c>
      <c r="I278" t="str">
        <f t="shared" si="4"/>
        <v>under40-49Male</v>
      </c>
      <c r="J278">
        <v>0.22</v>
      </c>
      <c r="K278" t="s">
        <v>219</v>
      </c>
    </row>
    <row r="279" spans="1:11" x14ac:dyDescent="0.25">
      <c r="A279" t="s">
        <v>231</v>
      </c>
      <c r="B279" t="s">
        <v>9</v>
      </c>
      <c r="C279">
        <v>0.21</v>
      </c>
      <c r="D279" t="s">
        <v>281</v>
      </c>
      <c r="F279" t="s">
        <v>11</v>
      </c>
      <c r="G279" t="s">
        <v>233</v>
      </c>
      <c r="H279" t="s">
        <v>13</v>
      </c>
      <c r="I279" t="str">
        <f t="shared" si="4"/>
        <v>under40-49Male</v>
      </c>
      <c r="J279">
        <v>0.21</v>
      </c>
      <c r="K279" t="s">
        <v>219</v>
      </c>
    </row>
    <row r="280" spans="1:11" x14ac:dyDescent="0.25">
      <c r="A280" t="s">
        <v>231</v>
      </c>
      <c r="B280" t="s">
        <v>9</v>
      </c>
      <c r="C280">
        <v>0.2</v>
      </c>
      <c r="D280" t="s">
        <v>282</v>
      </c>
      <c r="F280" t="s">
        <v>11</v>
      </c>
      <c r="G280" t="s">
        <v>233</v>
      </c>
      <c r="H280" t="s">
        <v>13</v>
      </c>
      <c r="I280" t="str">
        <f t="shared" si="4"/>
        <v>under40-49Male</v>
      </c>
      <c r="J280">
        <v>0.2</v>
      </c>
      <c r="K280" t="s">
        <v>133</v>
      </c>
    </row>
    <row r="281" spans="1:11" x14ac:dyDescent="0.25">
      <c r="A281" t="s">
        <v>231</v>
      </c>
      <c r="B281" t="s">
        <v>9</v>
      </c>
      <c r="C281">
        <v>0.19</v>
      </c>
      <c r="D281" t="s">
        <v>283</v>
      </c>
      <c r="F281" t="s">
        <v>11</v>
      </c>
      <c r="G281" t="s">
        <v>233</v>
      </c>
      <c r="H281" t="s">
        <v>13</v>
      </c>
      <c r="I281" t="str">
        <f t="shared" si="4"/>
        <v>under40-49Male</v>
      </c>
      <c r="J281">
        <v>0.19</v>
      </c>
      <c r="K281" t="s">
        <v>133</v>
      </c>
    </row>
    <row r="282" spans="1:11" x14ac:dyDescent="0.25">
      <c r="A282" t="s">
        <v>231</v>
      </c>
      <c r="B282" t="s">
        <v>9</v>
      </c>
      <c r="C282">
        <v>0.18</v>
      </c>
      <c r="D282" t="s">
        <v>283</v>
      </c>
      <c r="F282" t="s">
        <v>11</v>
      </c>
      <c r="G282" t="s">
        <v>233</v>
      </c>
      <c r="H282" t="s">
        <v>13</v>
      </c>
      <c r="I282" t="str">
        <f t="shared" si="4"/>
        <v>under40-49Male</v>
      </c>
      <c r="J282">
        <v>0.18</v>
      </c>
      <c r="K282" t="s">
        <v>222</v>
      </c>
    </row>
    <row r="283" spans="1:11" x14ac:dyDescent="0.25">
      <c r="A283" t="s">
        <v>231</v>
      </c>
      <c r="B283" t="s">
        <v>9</v>
      </c>
      <c r="C283">
        <v>0.17</v>
      </c>
      <c r="D283" t="s">
        <v>284</v>
      </c>
      <c r="F283" t="s">
        <v>11</v>
      </c>
      <c r="G283" t="s">
        <v>233</v>
      </c>
      <c r="H283" t="s">
        <v>13</v>
      </c>
      <c r="I283" t="str">
        <f t="shared" si="4"/>
        <v>under40-49Male</v>
      </c>
      <c r="J283">
        <v>0.17</v>
      </c>
      <c r="K283" t="s">
        <v>222</v>
      </c>
    </row>
    <row r="284" spans="1:11" x14ac:dyDescent="0.25">
      <c r="A284" t="s">
        <v>231</v>
      </c>
      <c r="B284" t="s">
        <v>9</v>
      </c>
      <c r="C284">
        <v>0.16</v>
      </c>
      <c r="D284" t="s">
        <v>285</v>
      </c>
      <c r="F284" t="s">
        <v>11</v>
      </c>
      <c r="G284" t="s">
        <v>233</v>
      </c>
      <c r="H284" t="s">
        <v>13</v>
      </c>
      <c r="I284" t="str">
        <f t="shared" si="4"/>
        <v>under40-49Male</v>
      </c>
      <c r="J284">
        <v>0.16</v>
      </c>
      <c r="K284" t="s">
        <v>222</v>
      </c>
    </row>
    <row r="285" spans="1:11" x14ac:dyDescent="0.25">
      <c r="A285" t="s">
        <v>231</v>
      </c>
      <c r="B285" t="s">
        <v>9</v>
      </c>
      <c r="C285">
        <v>0.15</v>
      </c>
      <c r="D285" t="s">
        <v>286</v>
      </c>
      <c r="F285" t="s">
        <v>11</v>
      </c>
      <c r="G285" t="s">
        <v>233</v>
      </c>
      <c r="H285" t="s">
        <v>13</v>
      </c>
      <c r="I285" t="str">
        <f t="shared" si="4"/>
        <v>under40-49Male</v>
      </c>
      <c r="J285">
        <v>0.15</v>
      </c>
      <c r="K285" t="s">
        <v>135</v>
      </c>
    </row>
    <row r="286" spans="1:11" x14ac:dyDescent="0.25">
      <c r="A286" t="s">
        <v>231</v>
      </c>
      <c r="B286" t="s">
        <v>9</v>
      </c>
      <c r="C286">
        <v>0.14000000000000001</v>
      </c>
      <c r="D286" t="s">
        <v>287</v>
      </c>
      <c r="F286" t="s">
        <v>11</v>
      </c>
      <c r="G286" t="s">
        <v>233</v>
      </c>
      <c r="H286" t="s">
        <v>13</v>
      </c>
      <c r="I286" t="str">
        <f t="shared" si="4"/>
        <v>under40-49Male</v>
      </c>
      <c r="J286">
        <v>0.14000000000000001</v>
      </c>
      <c r="K286" t="s">
        <v>135</v>
      </c>
    </row>
    <row r="287" spans="1:11" x14ac:dyDescent="0.25">
      <c r="A287" t="s">
        <v>231</v>
      </c>
      <c r="B287" t="s">
        <v>9</v>
      </c>
      <c r="C287">
        <v>0.13</v>
      </c>
      <c r="D287" t="s">
        <v>288</v>
      </c>
      <c r="F287" t="s">
        <v>11</v>
      </c>
      <c r="G287" t="s">
        <v>233</v>
      </c>
      <c r="H287" t="s">
        <v>13</v>
      </c>
      <c r="I287" t="str">
        <f t="shared" si="4"/>
        <v>under40-49Male</v>
      </c>
      <c r="J287">
        <v>0.13</v>
      </c>
      <c r="K287" t="s">
        <v>224</v>
      </c>
    </row>
    <row r="288" spans="1:11" x14ac:dyDescent="0.25">
      <c r="A288" t="s">
        <v>231</v>
      </c>
      <c r="B288" t="s">
        <v>9</v>
      </c>
      <c r="C288">
        <v>0.12</v>
      </c>
      <c r="D288" t="s">
        <v>289</v>
      </c>
      <c r="F288" t="s">
        <v>11</v>
      </c>
      <c r="G288" t="s">
        <v>233</v>
      </c>
      <c r="H288" t="s">
        <v>13</v>
      </c>
      <c r="I288" t="str">
        <f t="shared" si="4"/>
        <v>under40-49Male</v>
      </c>
      <c r="J288">
        <v>0.12</v>
      </c>
      <c r="K288" t="s">
        <v>290</v>
      </c>
    </row>
    <row r="289" spans="1:11" x14ac:dyDescent="0.25">
      <c r="A289" t="s">
        <v>231</v>
      </c>
      <c r="B289" t="s">
        <v>9</v>
      </c>
      <c r="C289">
        <v>0.11</v>
      </c>
      <c r="D289" t="s">
        <v>291</v>
      </c>
      <c r="F289" t="s">
        <v>11</v>
      </c>
      <c r="G289" t="s">
        <v>233</v>
      </c>
      <c r="H289" t="s">
        <v>13</v>
      </c>
      <c r="I289" t="str">
        <f t="shared" si="4"/>
        <v>under40-49Male</v>
      </c>
      <c r="J289">
        <v>0.11</v>
      </c>
      <c r="K289" t="s">
        <v>290</v>
      </c>
    </row>
    <row r="290" spans="1:11" x14ac:dyDescent="0.25">
      <c r="A290" t="s">
        <v>231</v>
      </c>
      <c r="B290" t="s">
        <v>9</v>
      </c>
      <c r="C290">
        <v>0.1</v>
      </c>
      <c r="D290" t="s">
        <v>292</v>
      </c>
      <c r="F290" t="s">
        <v>11</v>
      </c>
      <c r="G290" t="s">
        <v>233</v>
      </c>
      <c r="H290" t="s">
        <v>13</v>
      </c>
      <c r="I290" t="str">
        <f t="shared" si="4"/>
        <v>under40-49Male</v>
      </c>
      <c r="J290">
        <v>0.1</v>
      </c>
      <c r="K290" t="s">
        <v>227</v>
      </c>
    </row>
    <row r="291" spans="1:11" x14ac:dyDescent="0.25">
      <c r="A291" t="s">
        <v>231</v>
      </c>
      <c r="B291" t="s">
        <v>9</v>
      </c>
      <c r="C291">
        <v>0.09</v>
      </c>
      <c r="D291" t="s">
        <v>293</v>
      </c>
      <c r="F291" t="s">
        <v>11</v>
      </c>
      <c r="G291" t="s">
        <v>233</v>
      </c>
      <c r="H291" t="s">
        <v>13</v>
      </c>
      <c r="I291" t="str">
        <f t="shared" si="4"/>
        <v>under40-49Male</v>
      </c>
      <c r="J291">
        <v>0.09</v>
      </c>
      <c r="K291" t="s">
        <v>137</v>
      </c>
    </row>
    <row r="292" spans="1:11" x14ac:dyDescent="0.25">
      <c r="A292" t="s">
        <v>231</v>
      </c>
      <c r="B292" t="s">
        <v>9</v>
      </c>
      <c r="C292">
        <v>0.08</v>
      </c>
      <c r="D292" t="s">
        <v>294</v>
      </c>
      <c r="F292" t="s">
        <v>11</v>
      </c>
      <c r="G292" t="s">
        <v>233</v>
      </c>
      <c r="H292" t="s">
        <v>13</v>
      </c>
      <c r="I292" t="str">
        <f t="shared" si="4"/>
        <v>under40-49Male</v>
      </c>
      <c r="J292">
        <v>0.08</v>
      </c>
      <c r="K292" t="s">
        <v>229</v>
      </c>
    </row>
    <row r="293" spans="1:11" x14ac:dyDescent="0.25">
      <c r="A293" t="s">
        <v>231</v>
      </c>
      <c r="B293" t="s">
        <v>9</v>
      </c>
      <c r="C293">
        <v>7.0000000000000007E-2</v>
      </c>
      <c r="D293" t="s">
        <v>295</v>
      </c>
      <c r="F293" t="s">
        <v>11</v>
      </c>
      <c r="G293" t="s">
        <v>233</v>
      </c>
      <c r="H293" t="s">
        <v>13</v>
      </c>
      <c r="I293" t="str">
        <f t="shared" si="4"/>
        <v>under40-49Male</v>
      </c>
      <c r="J293">
        <v>7.0000000000000007E-2</v>
      </c>
      <c r="K293" t="s">
        <v>296</v>
      </c>
    </row>
    <row r="294" spans="1:11" x14ac:dyDescent="0.25">
      <c r="A294" t="s">
        <v>231</v>
      </c>
      <c r="B294" t="s">
        <v>9</v>
      </c>
      <c r="C294">
        <v>0.06</v>
      </c>
      <c r="D294" t="s">
        <v>297</v>
      </c>
      <c r="F294" t="s">
        <v>11</v>
      </c>
      <c r="G294" t="s">
        <v>233</v>
      </c>
      <c r="H294" t="s">
        <v>13</v>
      </c>
      <c r="I294" t="str">
        <f t="shared" si="4"/>
        <v>under40-49Male</v>
      </c>
      <c r="J294">
        <v>0.06</v>
      </c>
      <c r="K294" t="s">
        <v>298</v>
      </c>
    </row>
    <row r="295" spans="1:11" x14ac:dyDescent="0.25">
      <c r="A295" t="s">
        <v>231</v>
      </c>
      <c r="B295" t="s">
        <v>9</v>
      </c>
      <c r="C295">
        <v>0.05</v>
      </c>
      <c r="D295" t="s">
        <v>299</v>
      </c>
      <c r="F295" t="s">
        <v>11</v>
      </c>
      <c r="G295" t="s">
        <v>233</v>
      </c>
      <c r="H295" t="s">
        <v>13</v>
      </c>
      <c r="I295" t="str">
        <f t="shared" si="4"/>
        <v>under40-49Male</v>
      </c>
      <c r="J295">
        <v>0.05</v>
      </c>
      <c r="K295" t="s">
        <v>139</v>
      </c>
    </row>
    <row r="296" spans="1:11" x14ac:dyDescent="0.25">
      <c r="A296" t="s">
        <v>231</v>
      </c>
      <c r="B296" t="s">
        <v>9</v>
      </c>
      <c r="C296">
        <v>0.04</v>
      </c>
      <c r="D296" t="s">
        <v>300</v>
      </c>
      <c r="F296" t="s">
        <v>11</v>
      </c>
      <c r="G296" t="s">
        <v>233</v>
      </c>
      <c r="H296" t="s">
        <v>13</v>
      </c>
      <c r="I296" t="str">
        <f t="shared" si="4"/>
        <v>under40-49Male</v>
      </c>
      <c r="J296">
        <v>0.04</v>
      </c>
      <c r="K296" t="s">
        <v>301</v>
      </c>
    </row>
    <row r="297" spans="1:11" x14ac:dyDescent="0.25">
      <c r="A297" t="s">
        <v>231</v>
      </c>
      <c r="B297" t="s">
        <v>9</v>
      </c>
      <c r="C297">
        <v>0.03</v>
      </c>
      <c r="D297" t="s">
        <v>302</v>
      </c>
      <c r="F297" t="s">
        <v>11</v>
      </c>
      <c r="G297" t="s">
        <v>233</v>
      </c>
      <c r="H297" t="s">
        <v>13</v>
      </c>
      <c r="I297" t="str">
        <f t="shared" si="4"/>
        <v>under40-49Male</v>
      </c>
      <c r="J297">
        <v>0.03</v>
      </c>
      <c r="K297" t="s">
        <v>303</v>
      </c>
    </row>
    <row r="298" spans="1:11" x14ac:dyDescent="0.25">
      <c r="A298" t="s">
        <v>231</v>
      </c>
      <c r="B298" t="s">
        <v>9</v>
      </c>
      <c r="C298">
        <v>0.02</v>
      </c>
      <c r="D298" t="s">
        <v>304</v>
      </c>
      <c r="F298" t="s">
        <v>11</v>
      </c>
      <c r="G298" t="s">
        <v>233</v>
      </c>
      <c r="H298" t="s">
        <v>13</v>
      </c>
      <c r="I298" t="str">
        <f t="shared" si="4"/>
        <v>under40-49Male</v>
      </c>
      <c r="J298">
        <v>0.02</v>
      </c>
      <c r="K298" t="s">
        <v>305</v>
      </c>
    </row>
    <row r="299" spans="1:11" x14ac:dyDescent="0.25">
      <c r="A299" t="s">
        <v>231</v>
      </c>
      <c r="B299" t="s">
        <v>9</v>
      </c>
      <c r="C299">
        <v>0.01</v>
      </c>
      <c r="D299" t="s">
        <v>306</v>
      </c>
      <c r="F299" t="s">
        <v>11</v>
      </c>
      <c r="G299" t="s">
        <v>233</v>
      </c>
      <c r="H299" t="s">
        <v>13</v>
      </c>
      <c r="I299" t="str">
        <f t="shared" si="4"/>
        <v>under40-49Male</v>
      </c>
      <c r="J299">
        <v>0.01</v>
      </c>
      <c r="K299" t="s">
        <v>307</v>
      </c>
    </row>
    <row r="300" spans="1:11" x14ac:dyDescent="0.25">
      <c r="A300" t="s">
        <v>231</v>
      </c>
      <c r="B300" t="s">
        <v>13</v>
      </c>
      <c r="C300">
        <v>0.99</v>
      </c>
      <c r="D300" t="s">
        <v>140</v>
      </c>
      <c r="F300" t="s">
        <v>11</v>
      </c>
      <c r="G300" t="s">
        <v>308</v>
      </c>
      <c r="H300" t="s">
        <v>13</v>
      </c>
      <c r="I300" t="str">
        <f t="shared" si="4"/>
        <v>under50+Male</v>
      </c>
      <c r="J300">
        <v>0.99</v>
      </c>
      <c r="K300" t="s">
        <v>34</v>
      </c>
    </row>
    <row r="301" spans="1:11" x14ac:dyDescent="0.25">
      <c r="A301" t="s">
        <v>231</v>
      </c>
      <c r="B301" t="s">
        <v>13</v>
      </c>
      <c r="C301">
        <v>0.98</v>
      </c>
      <c r="D301" t="s">
        <v>309</v>
      </c>
      <c r="F301" t="s">
        <v>11</v>
      </c>
      <c r="G301" t="s">
        <v>308</v>
      </c>
      <c r="H301" t="s">
        <v>13</v>
      </c>
      <c r="I301" t="str">
        <f t="shared" si="4"/>
        <v>under50+Male</v>
      </c>
      <c r="J301">
        <v>0.98</v>
      </c>
      <c r="K301" t="s">
        <v>40</v>
      </c>
    </row>
    <row r="302" spans="1:11" x14ac:dyDescent="0.25">
      <c r="A302" t="s">
        <v>231</v>
      </c>
      <c r="B302" t="s">
        <v>13</v>
      </c>
      <c r="C302">
        <v>0.97</v>
      </c>
      <c r="D302" t="s">
        <v>310</v>
      </c>
      <c r="F302" t="s">
        <v>11</v>
      </c>
      <c r="G302" t="s">
        <v>308</v>
      </c>
      <c r="H302" t="s">
        <v>13</v>
      </c>
      <c r="I302" t="str">
        <f t="shared" si="4"/>
        <v>under50+Male</v>
      </c>
      <c r="J302">
        <v>0.97</v>
      </c>
      <c r="K302" t="s">
        <v>55</v>
      </c>
    </row>
    <row r="303" spans="1:11" x14ac:dyDescent="0.25">
      <c r="A303" t="s">
        <v>231</v>
      </c>
      <c r="B303" t="s">
        <v>13</v>
      </c>
      <c r="C303">
        <v>0.96</v>
      </c>
      <c r="D303" t="s">
        <v>311</v>
      </c>
      <c r="F303" t="s">
        <v>11</v>
      </c>
      <c r="G303" t="s">
        <v>308</v>
      </c>
      <c r="H303" t="s">
        <v>13</v>
      </c>
      <c r="I303" t="str">
        <f t="shared" si="4"/>
        <v>under50+Male</v>
      </c>
      <c r="J303">
        <v>0.96</v>
      </c>
      <c r="K303" t="s">
        <v>55</v>
      </c>
    </row>
    <row r="304" spans="1:11" x14ac:dyDescent="0.25">
      <c r="A304" t="s">
        <v>231</v>
      </c>
      <c r="B304" t="s">
        <v>13</v>
      </c>
      <c r="C304">
        <v>0.95</v>
      </c>
      <c r="D304" t="s">
        <v>146</v>
      </c>
      <c r="F304" t="s">
        <v>11</v>
      </c>
      <c r="G304" t="s">
        <v>308</v>
      </c>
      <c r="H304" t="s">
        <v>13</v>
      </c>
      <c r="I304" t="str">
        <f t="shared" si="4"/>
        <v>under50+Male</v>
      </c>
      <c r="J304">
        <v>0.95</v>
      </c>
      <c r="K304" t="s">
        <v>64</v>
      </c>
    </row>
    <row r="305" spans="1:11" x14ac:dyDescent="0.25">
      <c r="A305" t="s">
        <v>231</v>
      </c>
      <c r="B305" t="s">
        <v>13</v>
      </c>
      <c r="C305">
        <v>0.94</v>
      </c>
      <c r="D305" t="s">
        <v>312</v>
      </c>
      <c r="F305" t="s">
        <v>11</v>
      </c>
      <c r="G305" t="s">
        <v>308</v>
      </c>
      <c r="H305" t="s">
        <v>13</v>
      </c>
      <c r="I305" t="str">
        <f t="shared" si="4"/>
        <v>under50+Male</v>
      </c>
      <c r="J305">
        <v>0.94</v>
      </c>
      <c r="K305" t="s">
        <v>71</v>
      </c>
    </row>
    <row r="306" spans="1:11" x14ac:dyDescent="0.25">
      <c r="A306" t="s">
        <v>231</v>
      </c>
      <c r="B306" t="s">
        <v>13</v>
      </c>
      <c r="C306">
        <v>0.93</v>
      </c>
      <c r="D306" t="s">
        <v>313</v>
      </c>
      <c r="F306" t="s">
        <v>11</v>
      </c>
      <c r="G306" t="s">
        <v>308</v>
      </c>
      <c r="H306" t="s">
        <v>13</v>
      </c>
      <c r="I306" t="str">
        <f t="shared" si="4"/>
        <v>under50+Male</v>
      </c>
      <c r="J306">
        <v>0.93</v>
      </c>
      <c r="K306" t="s">
        <v>71</v>
      </c>
    </row>
    <row r="307" spans="1:11" x14ac:dyDescent="0.25">
      <c r="A307" t="s">
        <v>231</v>
      </c>
      <c r="B307" t="s">
        <v>13</v>
      </c>
      <c r="C307">
        <v>0.92</v>
      </c>
      <c r="D307" t="s">
        <v>314</v>
      </c>
      <c r="F307" t="s">
        <v>11</v>
      </c>
      <c r="G307" t="s">
        <v>308</v>
      </c>
      <c r="H307" t="s">
        <v>13</v>
      </c>
      <c r="I307" t="str">
        <f t="shared" si="4"/>
        <v>under50+Male</v>
      </c>
      <c r="J307">
        <v>0.92</v>
      </c>
      <c r="K307" t="s">
        <v>71</v>
      </c>
    </row>
    <row r="308" spans="1:11" x14ac:dyDescent="0.25">
      <c r="A308" t="s">
        <v>231</v>
      </c>
      <c r="B308" t="s">
        <v>13</v>
      </c>
      <c r="C308">
        <v>0.91</v>
      </c>
      <c r="D308" t="s">
        <v>315</v>
      </c>
      <c r="F308" t="s">
        <v>11</v>
      </c>
      <c r="G308" t="s">
        <v>308</v>
      </c>
      <c r="H308" t="s">
        <v>13</v>
      </c>
      <c r="I308" t="str">
        <f t="shared" si="4"/>
        <v>under50+Male</v>
      </c>
      <c r="J308">
        <v>0.91</v>
      </c>
      <c r="K308" t="s">
        <v>77</v>
      </c>
    </row>
    <row r="309" spans="1:11" x14ac:dyDescent="0.25">
      <c r="A309" t="s">
        <v>231</v>
      </c>
      <c r="B309" t="s">
        <v>13</v>
      </c>
      <c r="C309">
        <v>0.9</v>
      </c>
      <c r="D309" t="s">
        <v>316</v>
      </c>
      <c r="F309" t="s">
        <v>11</v>
      </c>
      <c r="G309" t="s">
        <v>308</v>
      </c>
      <c r="H309" t="s">
        <v>13</v>
      </c>
      <c r="I309" t="str">
        <f t="shared" si="4"/>
        <v>under50+Male</v>
      </c>
      <c r="J309">
        <v>0.9</v>
      </c>
      <c r="K309" t="s">
        <v>77</v>
      </c>
    </row>
    <row r="310" spans="1:11" x14ac:dyDescent="0.25">
      <c r="A310" t="s">
        <v>231</v>
      </c>
      <c r="B310" t="s">
        <v>13</v>
      </c>
      <c r="C310">
        <v>0.89</v>
      </c>
      <c r="D310" t="s">
        <v>317</v>
      </c>
      <c r="F310" t="s">
        <v>11</v>
      </c>
      <c r="G310" t="s">
        <v>308</v>
      </c>
      <c r="H310" t="s">
        <v>13</v>
      </c>
      <c r="I310" t="str">
        <f t="shared" si="4"/>
        <v>under50+Male</v>
      </c>
      <c r="J310">
        <v>0.89</v>
      </c>
      <c r="K310" t="s">
        <v>85</v>
      </c>
    </row>
    <row r="311" spans="1:11" x14ac:dyDescent="0.25">
      <c r="A311" t="s">
        <v>231</v>
      </c>
      <c r="B311" t="s">
        <v>13</v>
      </c>
      <c r="C311">
        <v>0.88</v>
      </c>
      <c r="D311" t="s">
        <v>318</v>
      </c>
      <c r="F311" t="s">
        <v>11</v>
      </c>
      <c r="G311" t="s">
        <v>308</v>
      </c>
      <c r="H311" t="s">
        <v>13</v>
      </c>
      <c r="I311" t="str">
        <f t="shared" si="4"/>
        <v>under50+Male</v>
      </c>
      <c r="J311">
        <v>0.88</v>
      </c>
      <c r="K311" t="s">
        <v>85</v>
      </c>
    </row>
    <row r="312" spans="1:11" x14ac:dyDescent="0.25">
      <c r="A312" t="s">
        <v>231</v>
      </c>
      <c r="B312" t="s">
        <v>13</v>
      </c>
      <c r="C312">
        <v>0.87</v>
      </c>
      <c r="D312" t="s">
        <v>155</v>
      </c>
      <c r="F312" t="s">
        <v>11</v>
      </c>
      <c r="G312" t="s">
        <v>308</v>
      </c>
      <c r="H312" t="s">
        <v>13</v>
      </c>
      <c r="I312" t="str">
        <f t="shared" si="4"/>
        <v>under50+Male</v>
      </c>
      <c r="J312">
        <v>0.87</v>
      </c>
      <c r="K312" t="s">
        <v>92</v>
      </c>
    </row>
    <row r="313" spans="1:11" x14ac:dyDescent="0.25">
      <c r="A313" t="s">
        <v>231</v>
      </c>
      <c r="B313" t="s">
        <v>13</v>
      </c>
      <c r="C313">
        <v>0.86</v>
      </c>
      <c r="D313" t="s">
        <v>319</v>
      </c>
      <c r="F313" t="s">
        <v>11</v>
      </c>
      <c r="G313" t="s">
        <v>308</v>
      </c>
      <c r="H313" t="s">
        <v>13</v>
      </c>
      <c r="I313" t="str">
        <f t="shared" si="4"/>
        <v>under50+Male</v>
      </c>
      <c r="J313">
        <v>0.86</v>
      </c>
      <c r="K313" t="s">
        <v>92</v>
      </c>
    </row>
    <row r="314" spans="1:11" x14ac:dyDescent="0.25">
      <c r="A314" t="s">
        <v>231</v>
      </c>
      <c r="B314" t="s">
        <v>13</v>
      </c>
      <c r="C314">
        <v>0.85</v>
      </c>
      <c r="D314" t="s">
        <v>320</v>
      </c>
      <c r="F314" t="s">
        <v>11</v>
      </c>
      <c r="G314" t="s">
        <v>308</v>
      </c>
      <c r="H314" t="s">
        <v>13</v>
      </c>
      <c r="I314" t="str">
        <f t="shared" si="4"/>
        <v>under50+Male</v>
      </c>
      <c r="J314">
        <v>0.85</v>
      </c>
      <c r="K314" t="s">
        <v>92</v>
      </c>
    </row>
    <row r="315" spans="1:11" x14ac:dyDescent="0.25">
      <c r="A315" t="s">
        <v>231</v>
      </c>
      <c r="B315" t="s">
        <v>13</v>
      </c>
      <c r="C315">
        <v>0.84</v>
      </c>
      <c r="D315" t="s">
        <v>232</v>
      </c>
      <c r="F315" t="s">
        <v>11</v>
      </c>
      <c r="G315" t="s">
        <v>308</v>
      </c>
      <c r="H315" t="s">
        <v>13</v>
      </c>
      <c r="I315" t="str">
        <f t="shared" si="4"/>
        <v>under50+Male</v>
      </c>
      <c r="J315">
        <v>0.84</v>
      </c>
      <c r="K315" t="s">
        <v>98</v>
      </c>
    </row>
    <row r="316" spans="1:11" x14ac:dyDescent="0.25">
      <c r="A316" t="s">
        <v>231</v>
      </c>
      <c r="B316" t="s">
        <v>13</v>
      </c>
      <c r="C316">
        <v>0.83</v>
      </c>
      <c r="D316" t="s">
        <v>321</v>
      </c>
      <c r="F316" t="s">
        <v>11</v>
      </c>
      <c r="G316" t="s">
        <v>308</v>
      </c>
      <c r="H316" t="s">
        <v>13</v>
      </c>
      <c r="I316" t="str">
        <f t="shared" si="4"/>
        <v>under50+Male</v>
      </c>
      <c r="J316">
        <v>0.83</v>
      </c>
      <c r="K316" t="s">
        <v>98</v>
      </c>
    </row>
    <row r="317" spans="1:11" x14ac:dyDescent="0.25">
      <c r="A317" t="s">
        <v>231</v>
      </c>
      <c r="B317" t="s">
        <v>13</v>
      </c>
      <c r="C317">
        <v>0.82</v>
      </c>
      <c r="D317" t="s">
        <v>322</v>
      </c>
      <c r="F317" t="s">
        <v>11</v>
      </c>
      <c r="G317" t="s">
        <v>308</v>
      </c>
      <c r="H317" t="s">
        <v>13</v>
      </c>
      <c r="I317" t="str">
        <f t="shared" si="4"/>
        <v>under50+Male</v>
      </c>
      <c r="J317">
        <v>0.82</v>
      </c>
      <c r="K317" t="s">
        <v>103</v>
      </c>
    </row>
    <row r="318" spans="1:11" x14ac:dyDescent="0.25">
      <c r="A318" t="s">
        <v>231</v>
      </c>
      <c r="B318" t="s">
        <v>13</v>
      </c>
      <c r="C318">
        <v>0.81</v>
      </c>
      <c r="D318" t="s">
        <v>162</v>
      </c>
      <c r="F318" t="s">
        <v>11</v>
      </c>
      <c r="G318" t="s">
        <v>308</v>
      </c>
      <c r="H318" t="s">
        <v>13</v>
      </c>
      <c r="I318" t="str">
        <f t="shared" si="4"/>
        <v>under50+Male</v>
      </c>
      <c r="J318">
        <v>0.81</v>
      </c>
      <c r="K318" t="s">
        <v>103</v>
      </c>
    </row>
    <row r="319" spans="1:11" x14ac:dyDescent="0.25">
      <c r="A319" t="s">
        <v>231</v>
      </c>
      <c r="B319" t="s">
        <v>13</v>
      </c>
      <c r="C319">
        <v>0.8</v>
      </c>
      <c r="D319" t="s">
        <v>163</v>
      </c>
      <c r="F319" t="s">
        <v>11</v>
      </c>
      <c r="G319" t="s">
        <v>308</v>
      </c>
      <c r="H319" t="s">
        <v>13</v>
      </c>
      <c r="I319" t="str">
        <f t="shared" si="4"/>
        <v>under50+Male</v>
      </c>
      <c r="J319">
        <v>0.8</v>
      </c>
      <c r="K319" t="s">
        <v>107</v>
      </c>
    </row>
    <row r="320" spans="1:11" x14ac:dyDescent="0.25">
      <c r="A320" t="s">
        <v>231</v>
      </c>
      <c r="B320" t="s">
        <v>13</v>
      </c>
      <c r="C320">
        <v>0.79</v>
      </c>
      <c r="D320" t="s">
        <v>323</v>
      </c>
      <c r="F320" t="s">
        <v>11</v>
      </c>
      <c r="G320" t="s">
        <v>308</v>
      </c>
      <c r="H320" t="s">
        <v>13</v>
      </c>
      <c r="I320" t="str">
        <f t="shared" si="4"/>
        <v>under50+Male</v>
      </c>
      <c r="J320">
        <v>0.79</v>
      </c>
      <c r="K320" t="s">
        <v>107</v>
      </c>
    </row>
    <row r="321" spans="1:11" x14ac:dyDescent="0.25">
      <c r="A321" t="s">
        <v>231</v>
      </c>
      <c r="B321" t="s">
        <v>13</v>
      </c>
      <c r="C321">
        <v>0.78</v>
      </c>
      <c r="D321" t="s">
        <v>324</v>
      </c>
      <c r="F321" t="s">
        <v>11</v>
      </c>
      <c r="G321" t="s">
        <v>308</v>
      </c>
      <c r="H321" t="s">
        <v>13</v>
      </c>
      <c r="I321" t="str">
        <f t="shared" si="4"/>
        <v>under50+Male</v>
      </c>
      <c r="J321">
        <v>0.78</v>
      </c>
      <c r="K321" t="s">
        <v>107</v>
      </c>
    </row>
    <row r="322" spans="1:11" x14ac:dyDescent="0.25">
      <c r="A322" t="s">
        <v>231</v>
      </c>
      <c r="B322" t="s">
        <v>13</v>
      </c>
      <c r="C322">
        <v>0.77</v>
      </c>
      <c r="D322" t="s">
        <v>325</v>
      </c>
      <c r="F322" t="s">
        <v>11</v>
      </c>
      <c r="G322" t="s">
        <v>308</v>
      </c>
      <c r="H322" t="s">
        <v>13</v>
      </c>
      <c r="I322" t="str">
        <f t="shared" si="4"/>
        <v>under50+Male</v>
      </c>
      <c r="J322">
        <v>0.77</v>
      </c>
      <c r="K322" t="s">
        <v>107</v>
      </c>
    </row>
    <row r="323" spans="1:11" x14ac:dyDescent="0.25">
      <c r="A323" t="s">
        <v>231</v>
      </c>
      <c r="B323" t="s">
        <v>13</v>
      </c>
      <c r="C323">
        <v>0.76</v>
      </c>
      <c r="D323" t="s">
        <v>168</v>
      </c>
      <c r="F323" t="s">
        <v>11</v>
      </c>
      <c r="G323" t="s">
        <v>308</v>
      </c>
      <c r="H323" t="s">
        <v>13</v>
      </c>
      <c r="I323" t="str">
        <f t="shared" ref="I323:I386" si="5">_xlfn.CONCAT(F323,G323,H323)</f>
        <v>under50+Male</v>
      </c>
      <c r="J323">
        <v>0.76</v>
      </c>
      <c r="K323" t="s">
        <v>112</v>
      </c>
    </row>
    <row r="324" spans="1:11" x14ac:dyDescent="0.25">
      <c r="A324" t="s">
        <v>231</v>
      </c>
      <c r="B324" t="s">
        <v>13</v>
      </c>
      <c r="C324">
        <v>0.75</v>
      </c>
      <c r="D324" t="s">
        <v>326</v>
      </c>
      <c r="F324" t="s">
        <v>11</v>
      </c>
      <c r="G324" t="s">
        <v>308</v>
      </c>
      <c r="H324" t="s">
        <v>13</v>
      </c>
      <c r="I324" t="str">
        <f t="shared" si="5"/>
        <v>under50+Male</v>
      </c>
      <c r="J324">
        <v>0.75</v>
      </c>
      <c r="K324" t="s">
        <v>112</v>
      </c>
    </row>
    <row r="325" spans="1:11" x14ac:dyDescent="0.25">
      <c r="A325" t="s">
        <v>231</v>
      </c>
      <c r="B325" t="s">
        <v>13</v>
      </c>
      <c r="C325">
        <v>0.74</v>
      </c>
      <c r="D325" t="s">
        <v>170</v>
      </c>
      <c r="F325" t="s">
        <v>11</v>
      </c>
      <c r="G325" t="s">
        <v>308</v>
      </c>
      <c r="H325" t="s">
        <v>13</v>
      </c>
      <c r="I325" t="str">
        <f t="shared" si="5"/>
        <v>under50+Male</v>
      </c>
      <c r="J325">
        <v>0.74</v>
      </c>
      <c r="K325" t="s">
        <v>112</v>
      </c>
    </row>
    <row r="326" spans="1:11" x14ac:dyDescent="0.25">
      <c r="A326" t="s">
        <v>231</v>
      </c>
      <c r="B326" t="s">
        <v>13</v>
      </c>
      <c r="C326">
        <v>0.73</v>
      </c>
      <c r="D326" t="s">
        <v>17</v>
      </c>
      <c r="F326" t="s">
        <v>11</v>
      </c>
      <c r="G326" t="s">
        <v>308</v>
      </c>
      <c r="H326" t="s">
        <v>13</v>
      </c>
      <c r="I326" t="str">
        <f t="shared" si="5"/>
        <v>under50+Male</v>
      </c>
      <c r="J326">
        <v>0.73</v>
      </c>
      <c r="K326" t="s">
        <v>112</v>
      </c>
    </row>
    <row r="327" spans="1:11" x14ac:dyDescent="0.25">
      <c r="A327" t="s">
        <v>231</v>
      </c>
      <c r="B327" t="s">
        <v>13</v>
      </c>
      <c r="C327">
        <v>0.72</v>
      </c>
      <c r="D327" t="s">
        <v>171</v>
      </c>
      <c r="F327" t="s">
        <v>11</v>
      </c>
      <c r="G327" t="s">
        <v>308</v>
      </c>
      <c r="H327" t="s">
        <v>13</v>
      </c>
      <c r="I327" t="str">
        <f t="shared" si="5"/>
        <v>under50+Male</v>
      </c>
      <c r="J327">
        <v>0.72</v>
      </c>
      <c r="K327" t="s">
        <v>114</v>
      </c>
    </row>
    <row r="328" spans="1:11" x14ac:dyDescent="0.25">
      <c r="A328" t="s">
        <v>231</v>
      </c>
      <c r="B328" t="s">
        <v>13</v>
      </c>
      <c r="C328">
        <v>0.71</v>
      </c>
      <c r="D328" t="s">
        <v>327</v>
      </c>
      <c r="F328" t="s">
        <v>11</v>
      </c>
      <c r="G328" t="s">
        <v>308</v>
      </c>
      <c r="H328" t="s">
        <v>13</v>
      </c>
      <c r="I328" t="str">
        <f t="shared" si="5"/>
        <v>under50+Male</v>
      </c>
      <c r="J328">
        <v>0.71</v>
      </c>
      <c r="K328" t="s">
        <v>114</v>
      </c>
    </row>
    <row r="329" spans="1:11" x14ac:dyDescent="0.25">
      <c r="A329" t="s">
        <v>231</v>
      </c>
      <c r="B329" t="s">
        <v>13</v>
      </c>
      <c r="C329">
        <v>0.7</v>
      </c>
      <c r="D329" t="s">
        <v>328</v>
      </c>
      <c r="F329" t="s">
        <v>11</v>
      </c>
      <c r="G329" t="s">
        <v>308</v>
      </c>
      <c r="H329" t="s">
        <v>13</v>
      </c>
      <c r="I329" t="str">
        <f t="shared" si="5"/>
        <v>under50+Male</v>
      </c>
      <c r="J329">
        <v>0.7</v>
      </c>
      <c r="K329" t="s">
        <v>114</v>
      </c>
    </row>
    <row r="330" spans="1:11" x14ac:dyDescent="0.25">
      <c r="A330" t="s">
        <v>231</v>
      </c>
      <c r="B330" t="s">
        <v>13</v>
      </c>
      <c r="C330">
        <v>0.69</v>
      </c>
      <c r="D330" t="s">
        <v>329</v>
      </c>
      <c r="F330" t="s">
        <v>11</v>
      </c>
      <c r="G330" t="s">
        <v>308</v>
      </c>
      <c r="H330" t="s">
        <v>13</v>
      </c>
      <c r="I330" t="str">
        <f t="shared" si="5"/>
        <v>under50+Male</v>
      </c>
      <c r="J330">
        <v>0.69</v>
      </c>
      <c r="K330" t="s">
        <v>118</v>
      </c>
    </row>
    <row r="331" spans="1:11" x14ac:dyDescent="0.25">
      <c r="A331" t="s">
        <v>231</v>
      </c>
      <c r="B331" t="s">
        <v>13</v>
      </c>
      <c r="C331">
        <v>0.68</v>
      </c>
      <c r="D331" t="s">
        <v>19</v>
      </c>
      <c r="F331" t="s">
        <v>11</v>
      </c>
      <c r="G331" t="s">
        <v>308</v>
      </c>
      <c r="H331" t="s">
        <v>13</v>
      </c>
      <c r="I331" t="str">
        <f t="shared" si="5"/>
        <v>under50+Male</v>
      </c>
      <c r="J331">
        <v>0.68</v>
      </c>
      <c r="K331" t="s">
        <v>118</v>
      </c>
    </row>
    <row r="332" spans="1:11" x14ac:dyDescent="0.25">
      <c r="A332" t="s">
        <v>231</v>
      </c>
      <c r="B332" t="s">
        <v>13</v>
      </c>
      <c r="C332">
        <v>0.67</v>
      </c>
      <c r="D332" t="s">
        <v>175</v>
      </c>
      <c r="F332" t="s">
        <v>11</v>
      </c>
      <c r="G332" t="s">
        <v>308</v>
      </c>
      <c r="H332" t="s">
        <v>13</v>
      </c>
      <c r="I332" t="str">
        <f t="shared" si="5"/>
        <v>under50+Male</v>
      </c>
      <c r="J332">
        <v>0.67</v>
      </c>
      <c r="K332" t="s">
        <v>118</v>
      </c>
    </row>
    <row r="333" spans="1:11" x14ac:dyDescent="0.25">
      <c r="A333" t="s">
        <v>231</v>
      </c>
      <c r="B333" t="s">
        <v>13</v>
      </c>
      <c r="C333">
        <v>0.66</v>
      </c>
      <c r="D333" t="s">
        <v>176</v>
      </c>
      <c r="F333" t="s">
        <v>11</v>
      </c>
      <c r="G333" t="s">
        <v>308</v>
      </c>
      <c r="H333" t="s">
        <v>13</v>
      </c>
      <c r="I333" t="str">
        <f t="shared" si="5"/>
        <v>under50+Male</v>
      </c>
      <c r="J333">
        <v>0.66</v>
      </c>
      <c r="K333" t="s">
        <v>118</v>
      </c>
    </row>
    <row r="334" spans="1:11" x14ac:dyDescent="0.25">
      <c r="A334" t="s">
        <v>231</v>
      </c>
      <c r="B334" t="s">
        <v>13</v>
      </c>
      <c r="C334">
        <v>0.65</v>
      </c>
      <c r="D334" t="s">
        <v>177</v>
      </c>
      <c r="F334" t="s">
        <v>11</v>
      </c>
      <c r="G334" t="s">
        <v>308</v>
      </c>
      <c r="H334" t="s">
        <v>13</v>
      </c>
      <c r="I334" t="str">
        <f t="shared" si="5"/>
        <v>under50+Male</v>
      </c>
      <c r="J334">
        <v>0.65</v>
      </c>
      <c r="K334" t="s">
        <v>118</v>
      </c>
    </row>
    <row r="335" spans="1:11" x14ac:dyDescent="0.25">
      <c r="A335" t="s">
        <v>231</v>
      </c>
      <c r="B335" t="s">
        <v>13</v>
      </c>
      <c r="C335">
        <v>0.64</v>
      </c>
      <c r="D335" t="s">
        <v>178</v>
      </c>
      <c r="F335" t="s">
        <v>11</v>
      </c>
      <c r="G335" t="s">
        <v>308</v>
      </c>
      <c r="H335" t="s">
        <v>13</v>
      </c>
      <c r="I335" t="str">
        <f t="shared" si="5"/>
        <v>under50+Male</v>
      </c>
      <c r="J335">
        <v>0.64</v>
      </c>
      <c r="K335" t="s">
        <v>121</v>
      </c>
    </row>
    <row r="336" spans="1:11" x14ac:dyDescent="0.25">
      <c r="A336" t="s">
        <v>231</v>
      </c>
      <c r="B336" t="s">
        <v>13</v>
      </c>
      <c r="C336">
        <v>0.63</v>
      </c>
      <c r="D336" t="s">
        <v>20</v>
      </c>
      <c r="F336" t="s">
        <v>11</v>
      </c>
      <c r="G336" t="s">
        <v>308</v>
      </c>
      <c r="H336" t="s">
        <v>13</v>
      </c>
      <c r="I336" t="str">
        <f t="shared" si="5"/>
        <v>under50+Male</v>
      </c>
      <c r="J336">
        <v>0.63</v>
      </c>
      <c r="K336" t="s">
        <v>121</v>
      </c>
    </row>
    <row r="337" spans="1:11" x14ac:dyDescent="0.25">
      <c r="A337" t="s">
        <v>231</v>
      </c>
      <c r="B337" t="s">
        <v>13</v>
      </c>
      <c r="C337">
        <v>0.62</v>
      </c>
      <c r="D337" t="s">
        <v>179</v>
      </c>
      <c r="F337" t="s">
        <v>11</v>
      </c>
      <c r="G337" t="s">
        <v>308</v>
      </c>
      <c r="H337" t="s">
        <v>13</v>
      </c>
      <c r="I337" t="str">
        <f t="shared" si="5"/>
        <v>under50+Male</v>
      </c>
      <c r="J337">
        <v>0.62</v>
      </c>
      <c r="K337" t="s">
        <v>121</v>
      </c>
    </row>
    <row r="338" spans="1:11" x14ac:dyDescent="0.25">
      <c r="A338" t="s">
        <v>231</v>
      </c>
      <c r="B338" t="s">
        <v>13</v>
      </c>
      <c r="C338">
        <v>0.61</v>
      </c>
      <c r="D338" t="s">
        <v>330</v>
      </c>
      <c r="F338" t="s">
        <v>11</v>
      </c>
      <c r="G338" t="s">
        <v>308</v>
      </c>
      <c r="H338" t="s">
        <v>13</v>
      </c>
      <c r="I338" t="str">
        <f t="shared" si="5"/>
        <v>under50+Male</v>
      </c>
      <c r="J338">
        <v>0.61</v>
      </c>
      <c r="K338" t="s">
        <v>121</v>
      </c>
    </row>
    <row r="339" spans="1:11" x14ac:dyDescent="0.25">
      <c r="A339" t="s">
        <v>231</v>
      </c>
      <c r="B339" t="s">
        <v>13</v>
      </c>
      <c r="C339">
        <v>0.6</v>
      </c>
      <c r="D339" t="s">
        <v>236</v>
      </c>
      <c r="F339" t="s">
        <v>11</v>
      </c>
      <c r="G339" t="s">
        <v>308</v>
      </c>
      <c r="H339" t="s">
        <v>13</v>
      </c>
      <c r="I339" t="str">
        <f t="shared" si="5"/>
        <v>under50+Male</v>
      </c>
      <c r="J339">
        <v>0.6</v>
      </c>
      <c r="K339" t="s">
        <v>121</v>
      </c>
    </row>
    <row r="340" spans="1:11" x14ac:dyDescent="0.25">
      <c r="A340" t="s">
        <v>231</v>
      </c>
      <c r="B340" t="s">
        <v>13</v>
      </c>
      <c r="C340">
        <v>0.59</v>
      </c>
      <c r="D340" t="s">
        <v>331</v>
      </c>
      <c r="F340" t="s">
        <v>11</v>
      </c>
      <c r="G340" t="s">
        <v>308</v>
      </c>
      <c r="H340" t="s">
        <v>13</v>
      </c>
      <c r="I340" t="str">
        <f t="shared" si="5"/>
        <v>under50+Male</v>
      </c>
      <c r="J340">
        <v>0.59</v>
      </c>
      <c r="K340" t="s">
        <v>124</v>
      </c>
    </row>
    <row r="341" spans="1:11" x14ac:dyDescent="0.25">
      <c r="A341" t="s">
        <v>231</v>
      </c>
      <c r="B341" t="s">
        <v>13</v>
      </c>
      <c r="C341">
        <v>0.57999999999999996</v>
      </c>
      <c r="D341" t="s">
        <v>332</v>
      </c>
      <c r="F341" t="s">
        <v>11</v>
      </c>
      <c r="G341" t="s">
        <v>308</v>
      </c>
      <c r="H341" t="s">
        <v>13</v>
      </c>
      <c r="I341" t="str">
        <f t="shared" si="5"/>
        <v>under50+Male</v>
      </c>
      <c r="J341">
        <v>0.57999999999999996</v>
      </c>
      <c r="K341" t="s">
        <v>124</v>
      </c>
    </row>
    <row r="342" spans="1:11" x14ac:dyDescent="0.25">
      <c r="A342" t="s">
        <v>231</v>
      </c>
      <c r="B342" t="s">
        <v>13</v>
      </c>
      <c r="C342">
        <v>0.56999999999999995</v>
      </c>
      <c r="D342" t="s">
        <v>333</v>
      </c>
      <c r="F342" t="s">
        <v>11</v>
      </c>
      <c r="G342" t="s">
        <v>308</v>
      </c>
      <c r="H342" t="s">
        <v>13</v>
      </c>
      <c r="I342" t="str">
        <f t="shared" si="5"/>
        <v>under50+Male</v>
      </c>
      <c r="J342">
        <v>0.56999999999999995</v>
      </c>
      <c r="K342" t="s">
        <v>124</v>
      </c>
    </row>
    <row r="343" spans="1:11" x14ac:dyDescent="0.25">
      <c r="A343" t="s">
        <v>231</v>
      </c>
      <c r="B343" t="s">
        <v>13</v>
      </c>
      <c r="C343">
        <v>0.56000000000000005</v>
      </c>
      <c r="D343" t="s">
        <v>23</v>
      </c>
      <c r="F343" t="s">
        <v>11</v>
      </c>
      <c r="G343" t="s">
        <v>308</v>
      </c>
      <c r="H343" t="s">
        <v>13</v>
      </c>
      <c r="I343" t="str">
        <f t="shared" si="5"/>
        <v>under50+Male</v>
      </c>
      <c r="J343">
        <v>0.56000000000000005</v>
      </c>
      <c r="K343" t="s">
        <v>124</v>
      </c>
    </row>
    <row r="344" spans="1:11" x14ac:dyDescent="0.25">
      <c r="A344" t="s">
        <v>231</v>
      </c>
      <c r="B344" t="s">
        <v>13</v>
      </c>
      <c r="C344">
        <v>0.55000000000000004</v>
      </c>
      <c r="D344" t="s">
        <v>185</v>
      </c>
      <c r="F344" t="s">
        <v>11</v>
      </c>
      <c r="G344" t="s">
        <v>308</v>
      </c>
      <c r="H344" t="s">
        <v>13</v>
      </c>
      <c r="I344" t="str">
        <f t="shared" si="5"/>
        <v>under50+Male</v>
      </c>
      <c r="J344">
        <v>0.55000000000000004</v>
      </c>
      <c r="K344" t="s">
        <v>124</v>
      </c>
    </row>
    <row r="345" spans="1:11" x14ac:dyDescent="0.25">
      <c r="A345" t="s">
        <v>231</v>
      </c>
      <c r="B345" t="s">
        <v>13</v>
      </c>
      <c r="C345">
        <v>0.54</v>
      </c>
      <c r="D345" t="s">
        <v>186</v>
      </c>
      <c r="F345" t="s">
        <v>11</v>
      </c>
      <c r="G345" t="s">
        <v>308</v>
      </c>
      <c r="H345" t="s">
        <v>13</v>
      </c>
      <c r="I345" t="str">
        <f t="shared" si="5"/>
        <v>under50+Male</v>
      </c>
      <c r="J345">
        <v>0.54</v>
      </c>
      <c r="K345" t="s">
        <v>127</v>
      </c>
    </row>
    <row r="346" spans="1:11" x14ac:dyDescent="0.25">
      <c r="A346" t="s">
        <v>231</v>
      </c>
      <c r="B346" t="s">
        <v>13</v>
      </c>
      <c r="C346">
        <v>0.53</v>
      </c>
      <c r="D346" t="s">
        <v>187</v>
      </c>
      <c r="F346" t="s">
        <v>11</v>
      </c>
      <c r="G346" t="s">
        <v>308</v>
      </c>
      <c r="H346" t="s">
        <v>13</v>
      </c>
      <c r="I346" t="str">
        <f t="shared" si="5"/>
        <v>under50+Male</v>
      </c>
      <c r="J346">
        <v>0.53</v>
      </c>
      <c r="K346" t="s">
        <v>127</v>
      </c>
    </row>
    <row r="347" spans="1:11" x14ac:dyDescent="0.25">
      <c r="A347" t="s">
        <v>231</v>
      </c>
      <c r="B347" t="s">
        <v>13</v>
      </c>
      <c r="C347">
        <v>0.52</v>
      </c>
      <c r="D347" t="s">
        <v>334</v>
      </c>
      <c r="F347" t="s">
        <v>11</v>
      </c>
      <c r="G347" t="s">
        <v>308</v>
      </c>
      <c r="H347" t="s">
        <v>13</v>
      </c>
      <c r="I347" t="str">
        <f t="shared" si="5"/>
        <v>under50+Male</v>
      </c>
      <c r="J347">
        <v>0.52</v>
      </c>
      <c r="K347" t="s">
        <v>127</v>
      </c>
    </row>
    <row r="348" spans="1:11" x14ac:dyDescent="0.25">
      <c r="A348" t="s">
        <v>231</v>
      </c>
      <c r="B348" t="s">
        <v>13</v>
      </c>
      <c r="C348">
        <v>0.51</v>
      </c>
      <c r="D348" t="s">
        <v>238</v>
      </c>
      <c r="F348" t="s">
        <v>11</v>
      </c>
      <c r="G348" t="s">
        <v>308</v>
      </c>
      <c r="H348" t="s">
        <v>13</v>
      </c>
      <c r="I348" t="str">
        <f t="shared" si="5"/>
        <v>under50+Male</v>
      </c>
      <c r="J348">
        <v>0.51</v>
      </c>
      <c r="K348" t="s">
        <v>127</v>
      </c>
    </row>
    <row r="349" spans="1:11" x14ac:dyDescent="0.25">
      <c r="A349" t="s">
        <v>231</v>
      </c>
      <c r="B349" t="s">
        <v>13</v>
      </c>
      <c r="C349">
        <v>0.5</v>
      </c>
      <c r="D349" t="s">
        <v>190</v>
      </c>
      <c r="F349" t="s">
        <v>11</v>
      </c>
      <c r="G349" t="s">
        <v>308</v>
      </c>
      <c r="H349" t="s">
        <v>13</v>
      </c>
      <c r="I349" t="str">
        <f t="shared" si="5"/>
        <v>under50+Male</v>
      </c>
      <c r="J349">
        <v>0.5</v>
      </c>
      <c r="K349" t="s">
        <v>131</v>
      </c>
    </row>
    <row r="350" spans="1:11" x14ac:dyDescent="0.25">
      <c r="A350" t="s">
        <v>231</v>
      </c>
      <c r="B350" t="s">
        <v>13</v>
      </c>
      <c r="C350">
        <v>0.49</v>
      </c>
      <c r="D350" t="s">
        <v>335</v>
      </c>
      <c r="F350" t="s">
        <v>11</v>
      </c>
      <c r="G350" t="s">
        <v>308</v>
      </c>
      <c r="H350" t="s">
        <v>13</v>
      </c>
      <c r="I350" t="str">
        <f t="shared" si="5"/>
        <v>under50+Male</v>
      </c>
      <c r="J350">
        <v>0.49</v>
      </c>
      <c r="K350" t="s">
        <v>131</v>
      </c>
    </row>
    <row r="351" spans="1:11" x14ac:dyDescent="0.25">
      <c r="A351" t="s">
        <v>231</v>
      </c>
      <c r="B351" t="s">
        <v>13</v>
      </c>
      <c r="C351">
        <v>0.48</v>
      </c>
      <c r="D351" t="s">
        <v>336</v>
      </c>
      <c r="F351" t="s">
        <v>11</v>
      </c>
      <c r="G351" t="s">
        <v>308</v>
      </c>
      <c r="H351" t="s">
        <v>13</v>
      </c>
      <c r="I351" t="str">
        <f t="shared" si="5"/>
        <v>under50+Male</v>
      </c>
      <c r="J351">
        <v>0.48</v>
      </c>
      <c r="K351" t="s">
        <v>131</v>
      </c>
    </row>
    <row r="352" spans="1:11" x14ac:dyDescent="0.25">
      <c r="A352" t="s">
        <v>231</v>
      </c>
      <c r="B352" t="s">
        <v>13</v>
      </c>
      <c r="C352">
        <v>0.47</v>
      </c>
      <c r="D352" t="s">
        <v>337</v>
      </c>
      <c r="F352" t="s">
        <v>11</v>
      </c>
      <c r="G352" t="s">
        <v>308</v>
      </c>
      <c r="H352" t="s">
        <v>13</v>
      </c>
      <c r="I352" t="str">
        <f t="shared" si="5"/>
        <v>under50+Male</v>
      </c>
      <c r="J352">
        <v>0.47</v>
      </c>
      <c r="K352" t="s">
        <v>131</v>
      </c>
    </row>
    <row r="353" spans="1:11" x14ac:dyDescent="0.25">
      <c r="A353" t="s">
        <v>231</v>
      </c>
      <c r="B353" t="s">
        <v>13</v>
      </c>
      <c r="C353">
        <v>0.46</v>
      </c>
      <c r="D353" t="s">
        <v>193</v>
      </c>
      <c r="F353" t="s">
        <v>11</v>
      </c>
      <c r="G353" t="s">
        <v>308</v>
      </c>
      <c r="H353" t="s">
        <v>13</v>
      </c>
      <c r="I353" t="str">
        <f t="shared" si="5"/>
        <v>under50+Male</v>
      </c>
      <c r="J353">
        <v>0.46</v>
      </c>
      <c r="K353" t="s">
        <v>219</v>
      </c>
    </row>
    <row r="354" spans="1:11" x14ac:dyDescent="0.25">
      <c r="A354" t="s">
        <v>231</v>
      </c>
      <c r="B354" t="s">
        <v>13</v>
      </c>
      <c r="C354">
        <v>0.45</v>
      </c>
      <c r="D354" t="s">
        <v>194</v>
      </c>
      <c r="F354" t="s">
        <v>11</v>
      </c>
      <c r="G354" t="s">
        <v>308</v>
      </c>
      <c r="H354" t="s">
        <v>13</v>
      </c>
      <c r="I354" t="str">
        <f t="shared" si="5"/>
        <v>under50+Male</v>
      </c>
      <c r="J354">
        <v>0.45</v>
      </c>
      <c r="K354" t="s">
        <v>219</v>
      </c>
    </row>
    <row r="355" spans="1:11" x14ac:dyDescent="0.25">
      <c r="A355" t="s">
        <v>231</v>
      </c>
      <c r="B355" t="s">
        <v>13</v>
      </c>
      <c r="C355">
        <v>0.44</v>
      </c>
      <c r="D355" t="s">
        <v>338</v>
      </c>
      <c r="F355" t="s">
        <v>11</v>
      </c>
      <c r="G355" t="s">
        <v>308</v>
      </c>
      <c r="H355" t="s">
        <v>13</v>
      </c>
      <c r="I355" t="str">
        <f t="shared" si="5"/>
        <v>under50+Male</v>
      </c>
      <c r="J355">
        <v>0.44</v>
      </c>
      <c r="K355" t="s">
        <v>219</v>
      </c>
    </row>
    <row r="356" spans="1:11" x14ac:dyDescent="0.25">
      <c r="A356" t="s">
        <v>231</v>
      </c>
      <c r="B356" t="s">
        <v>13</v>
      </c>
      <c r="C356">
        <v>0.43</v>
      </c>
      <c r="D356" t="s">
        <v>339</v>
      </c>
      <c r="F356" t="s">
        <v>11</v>
      </c>
      <c r="G356" t="s">
        <v>308</v>
      </c>
      <c r="H356" t="s">
        <v>13</v>
      </c>
      <c r="I356" t="str">
        <f t="shared" si="5"/>
        <v>under50+Male</v>
      </c>
      <c r="J356">
        <v>0.43</v>
      </c>
      <c r="K356" t="s">
        <v>219</v>
      </c>
    </row>
    <row r="357" spans="1:11" x14ac:dyDescent="0.25">
      <c r="A357" t="s">
        <v>231</v>
      </c>
      <c r="B357" t="s">
        <v>13</v>
      </c>
      <c r="C357">
        <v>0.42</v>
      </c>
      <c r="D357" t="s">
        <v>197</v>
      </c>
      <c r="F357" t="s">
        <v>11</v>
      </c>
      <c r="G357" t="s">
        <v>308</v>
      </c>
      <c r="H357" t="s">
        <v>13</v>
      </c>
      <c r="I357" t="str">
        <f t="shared" si="5"/>
        <v>under50+Male</v>
      </c>
      <c r="J357">
        <v>0.42</v>
      </c>
      <c r="K357" t="s">
        <v>219</v>
      </c>
    </row>
    <row r="358" spans="1:11" x14ac:dyDescent="0.25">
      <c r="A358" t="s">
        <v>231</v>
      </c>
      <c r="B358" t="s">
        <v>13</v>
      </c>
      <c r="C358">
        <v>0.41</v>
      </c>
      <c r="D358" t="s">
        <v>198</v>
      </c>
      <c r="F358" t="s">
        <v>11</v>
      </c>
      <c r="G358" t="s">
        <v>308</v>
      </c>
      <c r="H358" t="s">
        <v>13</v>
      </c>
      <c r="I358" t="str">
        <f t="shared" si="5"/>
        <v>under50+Male</v>
      </c>
      <c r="J358">
        <v>0.41</v>
      </c>
      <c r="K358" t="s">
        <v>133</v>
      </c>
    </row>
    <row r="359" spans="1:11" x14ac:dyDescent="0.25">
      <c r="A359" t="s">
        <v>231</v>
      </c>
      <c r="B359" t="s">
        <v>13</v>
      </c>
      <c r="C359">
        <v>0.4</v>
      </c>
      <c r="D359" t="s">
        <v>199</v>
      </c>
      <c r="F359" t="s">
        <v>11</v>
      </c>
      <c r="G359" t="s">
        <v>308</v>
      </c>
      <c r="H359" t="s">
        <v>13</v>
      </c>
      <c r="I359" t="str">
        <f t="shared" si="5"/>
        <v>under50+Male</v>
      </c>
      <c r="J359">
        <v>0.4</v>
      </c>
      <c r="K359" t="s">
        <v>133</v>
      </c>
    </row>
    <row r="360" spans="1:11" x14ac:dyDescent="0.25">
      <c r="A360" t="s">
        <v>231</v>
      </c>
      <c r="B360" t="s">
        <v>13</v>
      </c>
      <c r="C360">
        <v>0.39</v>
      </c>
      <c r="D360" t="s">
        <v>32</v>
      </c>
      <c r="F360" t="s">
        <v>11</v>
      </c>
      <c r="G360" t="s">
        <v>308</v>
      </c>
      <c r="H360" t="s">
        <v>13</v>
      </c>
      <c r="I360" t="str">
        <f t="shared" si="5"/>
        <v>under50+Male</v>
      </c>
      <c r="J360">
        <v>0.39</v>
      </c>
      <c r="K360" t="s">
        <v>133</v>
      </c>
    </row>
    <row r="361" spans="1:11" x14ac:dyDescent="0.25">
      <c r="A361" t="s">
        <v>231</v>
      </c>
      <c r="B361" t="s">
        <v>13</v>
      </c>
      <c r="C361">
        <v>0.38</v>
      </c>
      <c r="D361" t="s">
        <v>200</v>
      </c>
      <c r="F361" t="s">
        <v>11</v>
      </c>
      <c r="G361" t="s">
        <v>308</v>
      </c>
      <c r="H361" t="s">
        <v>13</v>
      </c>
      <c r="I361" t="str">
        <f t="shared" si="5"/>
        <v>under50+Male</v>
      </c>
      <c r="J361">
        <v>0.38</v>
      </c>
      <c r="K361" t="s">
        <v>222</v>
      </c>
    </row>
    <row r="362" spans="1:11" x14ac:dyDescent="0.25">
      <c r="A362" t="s">
        <v>231</v>
      </c>
      <c r="B362" t="s">
        <v>13</v>
      </c>
      <c r="C362">
        <v>0.37</v>
      </c>
      <c r="D362" t="s">
        <v>201</v>
      </c>
      <c r="F362" t="s">
        <v>11</v>
      </c>
      <c r="G362" t="s">
        <v>308</v>
      </c>
      <c r="H362" t="s">
        <v>13</v>
      </c>
      <c r="I362" t="str">
        <f t="shared" si="5"/>
        <v>under50+Male</v>
      </c>
      <c r="J362">
        <v>0.37</v>
      </c>
      <c r="K362" t="s">
        <v>222</v>
      </c>
    </row>
    <row r="363" spans="1:11" x14ac:dyDescent="0.25">
      <c r="A363" t="s">
        <v>231</v>
      </c>
      <c r="B363" t="s">
        <v>13</v>
      </c>
      <c r="C363">
        <v>0.36</v>
      </c>
      <c r="D363" t="s">
        <v>244</v>
      </c>
      <c r="F363" t="s">
        <v>11</v>
      </c>
      <c r="G363" t="s">
        <v>308</v>
      </c>
      <c r="H363" t="s">
        <v>13</v>
      </c>
      <c r="I363" t="str">
        <f t="shared" si="5"/>
        <v>under50+Male</v>
      </c>
      <c r="J363">
        <v>0.36</v>
      </c>
      <c r="K363" t="s">
        <v>222</v>
      </c>
    </row>
    <row r="364" spans="1:11" x14ac:dyDescent="0.25">
      <c r="A364" t="s">
        <v>231</v>
      </c>
      <c r="B364" t="s">
        <v>13</v>
      </c>
      <c r="C364">
        <v>0.35</v>
      </c>
      <c r="D364" t="s">
        <v>340</v>
      </c>
      <c r="F364" t="s">
        <v>11</v>
      </c>
      <c r="G364" t="s">
        <v>308</v>
      </c>
      <c r="H364" t="s">
        <v>13</v>
      </c>
      <c r="I364" t="str">
        <f t="shared" si="5"/>
        <v>under50+Male</v>
      </c>
      <c r="J364">
        <v>0.35</v>
      </c>
      <c r="K364" t="s">
        <v>222</v>
      </c>
    </row>
    <row r="365" spans="1:11" x14ac:dyDescent="0.25">
      <c r="A365" t="s">
        <v>231</v>
      </c>
      <c r="B365" t="s">
        <v>13</v>
      </c>
      <c r="C365">
        <v>0.34</v>
      </c>
      <c r="D365" t="s">
        <v>36</v>
      </c>
      <c r="F365" t="s">
        <v>11</v>
      </c>
      <c r="G365" t="s">
        <v>308</v>
      </c>
      <c r="H365" t="s">
        <v>13</v>
      </c>
      <c r="I365" t="str">
        <f t="shared" si="5"/>
        <v>under50+Male</v>
      </c>
      <c r="J365">
        <v>0.34</v>
      </c>
      <c r="K365" t="s">
        <v>135</v>
      </c>
    </row>
    <row r="366" spans="1:11" x14ac:dyDescent="0.25">
      <c r="A366" t="s">
        <v>231</v>
      </c>
      <c r="B366" t="s">
        <v>13</v>
      </c>
      <c r="C366">
        <v>0.33</v>
      </c>
      <c r="D366" t="s">
        <v>341</v>
      </c>
      <c r="F366" t="s">
        <v>11</v>
      </c>
      <c r="G366" t="s">
        <v>308</v>
      </c>
      <c r="H366" t="s">
        <v>13</v>
      </c>
      <c r="I366" t="str">
        <f t="shared" si="5"/>
        <v>under50+Male</v>
      </c>
      <c r="J366">
        <v>0.33</v>
      </c>
      <c r="K366" t="s">
        <v>135</v>
      </c>
    </row>
    <row r="367" spans="1:11" x14ac:dyDescent="0.25">
      <c r="A367" t="s">
        <v>231</v>
      </c>
      <c r="B367" t="s">
        <v>13</v>
      </c>
      <c r="C367">
        <v>0.32</v>
      </c>
      <c r="D367" t="s">
        <v>342</v>
      </c>
      <c r="F367" t="s">
        <v>11</v>
      </c>
      <c r="G367" t="s">
        <v>308</v>
      </c>
      <c r="H367" t="s">
        <v>13</v>
      </c>
      <c r="I367" t="str">
        <f t="shared" si="5"/>
        <v>under50+Male</v>
      </c>
      <c r="J367">
        <v>0.32</v>
      </c>
      <c r="K367" t="s">
        <v>135</v>
      </c>
    </row>
    <row r="368" spans="1:11" x14ac:dyDescent="0.25">
      <c r="A368" t="s">
        <v>231</v>
      </c>
      <c r="B368" t="s">
        <v>13</v>
      </c>
      <c r="C368">
        <v>0.31</v>
      </c>
      <c r="D368" t="s">
        <v>343</v>
      </c>
      <c r="F368" t="s">
        <v>11</v>
      </c>
      <c r="G368" t="s">
        <v>308</v>
      </c>
      <c r="H368" t="s">
        <v>13</v>
      </c>
      <c r="I368" t="str">
        <f t="shared" si="5"/>
        <v>under50+Male</v>
      </c>
      <c r="J368">
        <v>0.31</v>
      </c>
      <c r="K368" t="s">
        <v>224</v>
      </c>
    </row>
    <row r="369" spans="1:11" x14ac:dyDescent="0.25">
      <c r="A369" t="s">
        <v>231</v>
      </c>
      <c r="B369" t="s">
        <v>13</v>
      </c>
      <c r="C369">
        <v>0.3</v>
      </c>
      <c r="D369" t="s">
        <v>344</v>
      </c>
      <c r="F369" t="s">
        <v>11</v>
      </c>
      <c r="G369" t="s">
        <v>308</v>
      </c>
      <c r="H369" t="s">
        <v>13</v>
      </c>
      <c r="I369" t="str">
        <f t="shared" si="5"/>
        <v>under50+Male</v>
      </c>
      <c r="J369">
        <v>0.3</v>
      </c>
      <c r="K369" t="s">
        <v>224</v>
      </c>
    </row>
    <row r="370" spans="1:11" x14ac:dyDescent="0.25">
      <c r="A370" t="s">
        <v>231</v>
      </c>
      <c r="B370" t="s">
        <v>13</v>
      </c>
      <c r="C370">
        <v>0.28999999999999998</v>
      </c>
      <c r="D370" t="s">
        <v>345</v>
      </c>
      <c r="F370" t="s">
        <v>11</v>
      </c>
      <c r="G370" t="s">
        <v>308</v>
      </c>
      <c r="H370" t="s">
        <v>13</v>
      </c>
      <c r="I370" t="str">
        <f t="shared" si="5"/>
        <v>under50+Male</v>
      </c>
      <c r="J370">
        <v>0.28999999999999998</v>
      </c>
      <c r="K370" t="s">
        <v>290</v>
      </c>
    </row>
    <row r="371" spans="1:11" x14ac:dyDescent="0.25">
      <c r="A371" t="s">
        <v>231</v>
      </c>
      <c r="B371" t="s">
        <v>13</v>
      </c>
      <c r="C371">
        <v>0.28000000000000003</v>
      </c>
      <c r="D371" t="s">
        <v>346</v>
      </c>
      <c r="F371" t="s">
        <v>11</v>
      </c>
      <c r="G371" t="s">
        <v>308</v>
      </c>
      <c r="H371" t="s">
        <v>13</v>
      </c>
      <c r="I371" t="str">
        <f t="shared" si="5"/>
        <v>under50+Male</v>
      </c>
      <c r="J371">
        <v>0.28000000000000003</v>
      </c>
      <c r="K371" t="s">
        <v>290</v>
      </c>
    </row>
    <row r="372" spans="1:11" x14ac:dyDescent="0.25">
      <c r="A372" t="s">
        <v>231</v>
      </c>
      <c r="B372" t="s">
        <v>13</v>
      </c>
      <c r="C372">
        <v>0.27</v>
      </c>
      <c r="D372" t="s">
        <v>43</v>
      </c>
      <c r="F372" t="s">
        <v>11</v>
      </c>
      <c r="G372" t="s">
        <v>308</v>
      </c>
      <c r="H372" t="s">
        <v>13</v>
      </c>
      <c r="I372" t="str">
        <f t="shared" si="5"/>
        <v>under50+Male</v>
      </c>
      <c r="J372">
        <v>0.27</v>
      </c>
      <c r="K372" t="s">
        <v>290</v>
      </c>
    </row>
    <row r="373" spans="1:11" x14ac:dyDescent="0.25">
      <c r="A373" t="s">
        <v>231</v>
      </c>
      <c r="B373" t="s">
        <v>13</v>
      </c>
      <c r="C373">
        <v>0.26</v>
      </c>
      <c r="D373" t="s">
        <v>347</v>
      </c>
      <c r="F373" t="s">
        <v>11</v>
      </c>
      <c r="G373" t="s">
        <v>308</v>
      </c>
      <c r="H373" t="s">
        <v>13</v>
      </c>
      <c r="I373" t="str">
        <f t="shared" si="5"/>
        <v>under50+Male</v>
      </c>
      <c r="J373">
        <v>0.26</v>
      </c>
      <c r="K373" t="s">
        <v>227</v>
      </c>
    </row>
    <row r="374" spans="1:11" x14ac:dyDescent="0.25">
      <c r="A374" t="s">
        <v>231</v>
      </c>
      <c r="B374" t="s">
        <v>13</v>
      </c>
      <c r="C374">
        <v>0.25</v>
      </c>
      <c r="D374" t="s">
        <v>348</v>
      </c>
      <c r="F374" t="s">
        <v>11</v>
      </c>
      <c r="G374" t="s">
        <v>308</v>
      </c>
      <c r="H374" t="s">
        <v>13</v>
      </c>
      <c r="I374" t="str">
        <f t="shared" si="5"/>
        <v>under50+Male</v>
      </c>
      <c r="J374">
        <v>0.25</v>
      </c>
      <c r="K374" t="s">
        <v>227</v>
      </c>
    </row>
    <row r="375" spans="1:11" x14ac:dyDescent="0.25">
      <c r="A375" t="s">
        <v>231</v>
      </c>
      <c r="B375" t="s">
        <v>13</v>
      </c>
      <c r="C375">
        <v>0.24</v>
      </c>
      <c r="D375" t="s">
        <v>48</v>
      </c>
      <c r="F375" t="s">
        <v>11</v>
      </c>
      <c r="G375" t="s">
        <v>308</v>
      </c>
      <c r="H375" t="s">
        <v>13</v>
      </c>
      <c r="I375" t="str">
        <f t="shared" si="5"/>
        <v>under50+Male</v>
      </c>
      <c r="J375">
        <v>0.24</v>
      </c>
      <c r="K375" t="s">
        <v>137</v>
      </c>
    </row>
    <row r="376" spans="1:11" x14ac:dyDescent="0.25">
      <c r="A376" t="s">
        <v>231</v>
      </c>
      <c r="B376" t="s">
        <v>13</v>
      </c>
      <c r="C376">
        <v>0.23</v>
      </c>
      <c r="D376" t="s">
        <v>349</v>
      </c>
      <c r="F376" t="s">
        <v>11</v>
      </c>
      <c r="G376" t="s">
        <v>308</v>
      </c>
      <c r="H376" t="s">
        <v>13</v>
      </c>
      <c r="I376" t="str">
        <f t="shared" si="5"/>
        <v>under50+Male</v>
      </c>
      <c r="J376">
        <v>0.23</v>
      </c>
      <c r="K376" t="s">
        <v>229</v>
      </c>
    </row>
    <row r="377" spans="1:11" x14ac:dyDescent="0.25">
      <c r="A377" t="s">
        <v>231</v>
      </c>
      <c r="B377" t="s">
        <v>13</v>
      </c>
      <c r="C377">
        <v>0.22</v>
      </c>
      <c r="D377" t="s">
        <v>50</v>
      </c>
      <c r="F377" t="s">
        <v>11</v>
      </c>
      <c r="G377" t="s">
        <v>308</v>
      </c>
      <c r="H377" t="s">
        <v>13</v>
      </c>
      <c r="I377" t="str">
        <f t="shared" si="5"/>
        <v>under50+Male</v>
      </c>
      <c r="J377">
        <v>0.22</v>
      </c>
      <c r="K377" t="s">
        <v>229</v>
      </c>
    </row>
    <row r="378" spans="1:11" x14ac:dyDescent="0.25">
      <c r="A378" t="s">
        <v>231</v>
      </c>
      <c r="B378" t="s">
        <v>13</v>
      </c>
      <c r="C378">
        <v>0.21</v>
      </c>
      <c r="D378" t="s">
        <v>51</v>
      </c>
      <c r="F378" t="s">
        <v>11</v>
      </c>
      <c r="G378" t="s">
        <v>308</v>
      </c>
      <c r="H378" t="s">
        <v>13</v>
      </c>
      <c r="I378" t="str">
        <f t="shared" si="5"/>
        <v>under50+Male</v>
      </c>
      <c r="J378">
        <v>0.21</v>
      </c>
      <c r="K378" t="s">
        <v>229</v>
      </c>
    </row>
    <row r="379" spans="1:11" x14ac:dyDescent="0.25">
      <c r="A379" t="s">
        <v>231</v>
      </c>
      <c r="B379" t="s">
        <v>13</v>
      </c>
      <c r="C379">
        <v>0.2</v>
      </c>
      <c r="D379" t="s">
        <v>350</v>
      </c>
      <c r="F379" t="s">
        <v>11</v>
      </c>
      <c r="G379" t="s">
        <v>308</v>
      </c>
      <c r="H379" t="s">
        <v>13</v>
      </c>
      <c r="I379" t="str">
        <f t="shared" si="5"/>
        <v>under50+Male</v>
      </c>
      <c r="J379">
        <v>0.2</v>
      </c>
      <c r="K379" t="s">
        <v>296</v>
      </c>
    </row>
    <row r="380" spans="1:11" x14ac:dyDescent="0.25">
      <c r="A380" t="s">
        <v>231</v>
      </c>
      <c r="B380" t="s">
        <v>13</v>
      </c>
      <c r="C380">
        <v>0.19</v>
      </c>
      <c r="D380" t="s">
        <v>54</v>
      </c>
      <c r="F380" t="s">
        <v>11</v>
      </c>
      <c r="G380" t="s">
        <v>308</v>
      </c>
      <c r="H380" t="s">
        <v>13</v>
      </c>
      <c r="I380" t="str">
        <f t="shared" si="5"/>
        <v>under50+Male</v>
      </c>
      <c r="J380">
        <v>0.19</v>
      </c>
      <c r="K380" t="s">
        <v>296</v>
      </c>
    </row>
    <row r="381" spans="1:11" x14ac:dyDescent="0.25">
      <c r="A381" t="s">
        <v>231</v>
      </c>
      <c r="B381" t="s">
        <v>13</v>
      </c>
      <c r="C381">
        <v>0.18</v>
      </c>
      <c r="D381" t="s">
        <v>351</v>
      </c>
      <c r="F381" t="s">
        <v>11</v>
      </c>
      <c r="G381" t="s">
        <v>308</v>
      </c>
      <c r="H381" t="s">
        <v>13</v>
      </c>
      <c r="I381" t="str">
        <f t="shared" si="5"/>
        <v>under50+Male</v>
      </c>
      <c r="J381">
        <v>0.18</v>
      </c>
      <c r="K381" t="s">
        <v>298</v>
      </c>
    </row>
    <row r="382" spans="1:11" x14ac:dyDescent="0.25">
      <c r="A382" t="s">
        <v>231</v>
      </c>
      <c r="B382" t="s">
        <v>13</v>
      </c>
      <c r="C382">
        <v>0.17</v>
      </c>
      <c r="D382" t="s">
        <v>254</v>
      </c>
      <c r="F382" t="s">
        <v>11</v>
      </c>
      <c r="G382" t="s">
        <v>308</v>
      </c>
      <c r="H382" t="s">
        <v>13</v>
      </c>
      <c r="I382" t="str">
        <f t="shared" si="5"/>
        <v>under50+Male</v>
      </c>
      <c r="J382">
        <v>0.17</v>
      </c>
      <c r="K382" t="s">
        <v>298</v>
      </c>
    </row>
    <row r="383" spans="1:11" x14ac:dyDescent="0.25">
      <c r="A383" t="s">
        <v>231</v>
      </c>
      <c r="B383" t="s">
        <v>13</v>
      </c>
      <c r="C383">
        <v>0.16</v>
      </c>
      <c r="D383" t="s">
        <v>352</v>
      </c>
      <c r="F383" t="s">
        <v>11</v>
      </c>
      <c r="G383" t="s">
        <v>308</v>
      </c>
      <c r="H383" t="s">
        <v>13</v>
      </c>
      <c r="I383" t="str">
        <f t="shared" si="5"/>
        <v>under50+Male</v>
      </c>
      <c r="J383">
        <v>0.16</v>
      </c>
      <c r="K383" t="s">
        <v>139</v>
      </c>
    </row>
    <row r="384" spans="1:11" x14ac:dyDescent="0.25">
      <c r="A384" t="s">
        <v>231</v>
      </c>
      <c r="B384" t="s">
        <v>13</v>
      </c>
      <c r="C384">
        <v>0.15</v>
      </c>
      <c r="D384" t="s">
        <v>353</v>
      </c>
      <c r="F384" t="s">
        <v>11</v>
      </c>
      <c r="G384" t="s">
        <v>308</v>
      </c>
      <c r="H384" t="s">
        <v>13</v>
      </c>
      <c r="I384" t="str">
        <f t="shared" si="5"/>
        <v>under50+Male</v>
      </c>
      <c r="J384">
        <v>0.15</v>
      </c>
      <c r="K384" t="s">
        <v>139</v>
      </c>
    </row>
    <row r="385" spans="1:11" x14ac:dyDescent="0.25">
      <c r="A385" t="s">
        <v>231</v>
      </c>
      <c r="B385" t="s">
        <v>13</v>
      </c>
      <c r="C385">
        <v>0.14000000000000001</v>
      </c>
      <c r="D385" t="s">
        <v>354</v>
      </c>
      <c r="F385" t="s">
        <v>11</v>
      </c>
      <c r="G385" t="s">
        <v>308</v>
      </c>
      <c r="H385" t="s">
        <v>13</v>
      </c>
      <c r="I385" t="str">
        <f t="shared" si="5"/>
        <v>under50+Male</v>
      </c>
      <c r="J385">
        <v>0.14000000000000001</v>
      </c>
      <c r="K385" t="s">
        <v>355</v>
      </c>
    </row>
    <row r="386" spans="1:11" x14ac:dyDescent="0.25">
      <c r="A386" t="s">
        <v>231</v>
      </c>
      <c r="B386" t="s">
        <v>13</v>
      </c>
      <c r="C386">
        <v>0.13</v>
      </c>
      <c r="D386" t="s">
        <v>356</v>
      </c>
      <c r="F386" t="s">
        <v>11</v>
      </c>
      <c r="G386" t="s">
        <v>308</v>
      </c>
      <c r="H386" t="s">
        <v>13</v>
      </c>
      <c r="I386" t="str">
        <f t="shared" si="5"/>
        <v>under50+Male</v>
      </c>
      <c r="J386">
        <v>0.13</v>
      </c>
      <c r="K386" t="s">
        <v>301</v>
      </c>
    </row>
    <row r="387" spans="1:11" x14ac:dyDescent="0.25">
      <c r="A387" t="s">
        <v>231</v>
      </c>
      <c r="B387" t="s">
        <v>13</v>
      </c>
      <c r="C387">
        <v>0.12</v>
      </c>
      <c r="D387" t="s">
        <v>70</v>
      </c>
      <c r="F387" t="s">
        <v>11</v>
      </c>
      <c r="G387" t="s">
        <v>308</v>
      </c>
      <c r="H387" t="s">
        <v>13</v>
      </c>
      <c r="I387" t="str">
        <f t="shared" ref="I387:I450" si="6">_xlfn.CONCAT(F387,G387,H387)</f>
        <v>under50+Male</v>
      </c>
      <c r="J387">
        <v>0.12</v>
      </c>
      <c r="K387" t="s">
        <v>357</v>
      </c>
    </row>
    <row r="388" spans="1:11" x14ac:dyDescent="0.25">
      <c r="A388" t="s">
        <v>231</v>
      </c>
      <c r="B388" t="s">
        <v>13</v>
      </c>
      <c r="C388">
        <v>0.11</v>
      </c>
      <c r="D388" t="s">
        <v>74</v>
      </c>
      <c r="F388" t="s">
        <v>11</v>
      </c>
      <c r="G388" t="s">
        <v>308</v>
      </c>
      <c r="H388" t="s">
        <v>13</v>
      </c>
      <c r="I388" t="str">
        <f t="shared" si="6"/>
        <v>under50+Male</v>
      </c>
      <c r="J388">
        <v>0.11</v>
      </c>
      <c r="K388" t="s">
        <v>358</v>
      </c>
    </row>
    <row r="389" spans="1:11" x14ac:dyDescent="0.25">
      <c r="A389" t="s">
        <v>231</v>
      </c>
      <c r="B389" t="s">
        <v>13</v>
      </c>
      <c r="C389">
        <v>0.1</v>
      </c>
      <c r="D389" t="s">
        <v>220</v>
      </c>
      <c r="F389" t="s">
        <v>11</v>
      </c>
      <c r="G389" t="s">
        <v>308</v>
      </c>
      <c r="H389" t="s">
        <v>13</v>
      </c>
      <c r="I389" t="str">
        <f t="shared" si="6"/>
        <v>under50+Male</v>
      </c>
      <c r="J389">
        <v>0.1</v>
      </c>
      <c r="K389" t="s">
        <v>359</v>
      </c>
    </row>
    <row r="390" spans="1:11" x14ac:dyDescent="0.25">
      <c r="A390" t="s">
        <v>231</v>
      </c>
      <c r="B390" t="s">
        <v>13</v>
      </c>
      <c r="C390">
        <v>0.09</v>
      </c>
      <c r="D390" t="s">
        <v>221</v>
      </c>
      <c r="F390" t="s">
        <v>11</v>
      </c>
      <c r="G390" t="s">
        <v>308</v>
      </c>
      <c r="H390" t="s">
        <v>13</v>
      </c>
      <c r="I390" t="str">
        <f t="shared" si="6"/>
        <v>under50+Male</v>
      </c>
      <c r="J390">
        <v>0.09</v>
      </c>
      <c r="K390" t="s">
        <v>359</v>
      </c>
    </row>
    <row r="391" spans="1:11" x14ac:dyDescent="0.25">
      <c r="A391" t="s">
        <v>231</v>
      </c>
      <c r="B391" t="s">
        <v>13</v>
      </c>
      <c r="C391">
        <v>0.08</v>
      </c>
      <c r="D391" t="s">
        <v>360</v>
      </c>
      <c r="F391" t="s">
        <v>11</v>
      </c>
      <c r="G391" t="s">
        <v>308</v>
      </c>
      <c r="H391" t="s">
        <v>13</v>
      </c>
      <c r="I391" t="str">
        <f t="shared" si="6"/>
        <v>under50+Male</v>
      </c>
      <c r="J391">
        <v>0.08</v>
      </c>
      <c r="K391" t="s">
        <v>361</v>
      </c>
    </row>
    <row r="392" spans="1:11" x14ac:dyDescent="0.25">
      <c r="A392" t="s">
        <v>231</v>
      </c>
      <c r="B392" t="s">
        <v>13</v>
      </c>
      <c r="C392">
        <v>7.0000000000000007E-2</v>
      </c>
      <c r="D392" t="s">
        <v>362</v>
      </c>
      <c r="F392" t="s">
        <v>11</v>
      </c>
      <c r="G392" t="s">
        <v>308</v>
      </c>
      <c r="H392" t="s">
        <v>13</v>
      </c>
      <c r="I392" t="str">
        <f t="shared" si="6"/>
        <v>under50+Male</v>
      </c>
      <c r="J392">
        <v>7.0000000000000007E-2</v>
      </c>
      <c r="K392" t="s">
        <v>363</v>
      </c>
    </row>
    <row r="393" spans="1:11" x14ac:dyDescent="0.25">
      <c r="A393" t="s">
        <v>231</v>
      </c>
      <c r="B393" t="s">
        <v>13</v>
      </c>
      <c r="C393">
        <v>0.06</v>
      </c>
      <c r="D393" t="s">
        <v>91</v>
      </c>
      <c r="F393" t="s">
        <v>11</v>
      </c>
      <c r="G393" t="s">
        <v>308</v>
      </c>
      <c r="H393" t="s">
        <v>13</v>
      </c>
      <c r="I393" t="str">
        <f t="shared" si="6"/>
        <v>under50+Male</v>
      </c>
      <c r="J393">
        <v>0.06</v>
      </c>
      <c r="K393" t="s">
        <v>364</v>
      </c>
    </row>
    <row r="394" spans="1:11" x14ac:dyDescent="0.25">
      <c r="A394" t="s">
        <v>231</v>
      </c>
      <c r="B394" t="s">
        <v>13</v>
      </c>
      <c r="C394">
        <v>0.05</v>
      </c>
      <c r="D394" t="s">
        <v>271</v>
      </c>
      <c r="F394" t="s">
        <v>11</v>
      </c>
      <c r="G394" t="s">
        <v>308</v>
      </c>
      <c r="H394" t="s">
        <v>13</v>
      </c>
      <c r="I394" t="str">
        <f t="shared" si="6"/>
        <v>under50+Male</v>
      </c>
      <c r="J394">
        <v>0.05</v>
      </c>
      <c r="K394" t="s">
        <v>365</v>
      </c>
    </row>
    <row r="395" spans="1:11" x14ac:dyDescent="0.25">
      <c r="A395" t="s">
        <v>231</v>
      </c>
      <c r="B395" t="s">
        <v>13</v>
      </c>
      <c r="C395">
        <v>0.04</v>
      </c>
      <c r="D395" t="s">
        <v>366</v>
      </c>
      <c r="F395" t="s">
        <v>11</v>
      </c>
      <c r="G395" t="s">
        <v>308</v>
      </c>
      <c r="H395" t="s">
        <v>13</v>
      </c>
      <c r="I395" t="str">
        <f t="shared" si="6"/>
        <v>under50+Male</v>
      </c>
      <c r="J395">
        <v>0.04</v>
      </c>
      <c r="K395" t="s">
        <v>367</v>
      </c>
    </row>
    <row r="396" spans="1:11" x14ac:dyDescent="0.25">
      <c r="A396" t="s">
        <v>231</v>
      </c>
      <c r="B396" t="s">
        <v>13</v>
      </c>
      <c r="C396">
        <v>0.03</v>
      </c>
      <c r="D396" t="s">
        <v>368</v>
      </c>
      <c r="F396" t="s">
        <v>11</v>
      </c>
      <c r="G396" t="s">
        <v>308</v>
      </c>
      <c r="H396" t="s">
        <v>13</v>
      </c>
      <c r="I396" t="str">
        <f t="shared" si="6"/>
        <v>under50+Male</v>
      </c>
      <c r="J396">
        <v>0.03</v>
      </c>
      <c r="K396" t="s">
        <v>369</v>
      </c>
    </row>
    <row r="397" spans="1:11" x14ac:dyDescent="0.25">
      <c r="A397" t="s">
        <v>231</v>
      </c>
      <c r="B397" t="s">
        <v>13</v>
      </c>
      <c r="C397">
        <v>0.02</v>
      </c>
      <c r="D397" t="s">
        <v>370</v>
      </c>
      <c r="F397" t="s">
        <v>11</v>
      </c>
      <c r="G397" t="s">
        <v>308</v>
      </c>
      <c r="H397" t="s">
        <v>13</v>
      </c>
      <c r="I397" t="str">
        <f t="shared" si="6"/>
        <v>under50+Male</v>
      </c>
      <c r="J397">
        <v>0.02</v>
      </c>
      <c r="K397" t="s">
        <v>371</v>
      </c>
    </row>
    <row r="398" spans="1:11" x14ac:dyDescent="0.25">
      <c r="A398" t="s">
        <v>231</v>
      </c>
      <c r="B398" t="s">
        <v>13</v>
      </c>
      <c r="C398">
        <v>0.01</v>
      </c>
      <c r="D398" t="s">
        <v>292</v>
      </c>
      <c r="F398" t="s">
        <v>11</v>
      </c>
      <c r="G398" t="s">
        <v>308</v>
      </c>
      <c r="H398" t="s">
        <v>13</v>
      </c>
      <c r="I398" t="str">
        <f t="shared" si="6"/>
        <v>under50+Male</v>
      </c>
      <c r="J398">
        <v>0.01</v>
      </c>
      <c r="K398" t="s">
        <v>372</v>
      </c>
    </row>
    <row r="399" spans="1:11" x14ac:dyDescent="0.25">
      <c r="A399" t="s">
        <v>373</v>
      </c>
      <c r="B399" t="s">
        <v>9</v>
      </c>
      <c r="C399">
        <v>0.99</v>
      </c>
      <c r="D399" t="s">
        <v>374</v>
      </c>
      <c r="F399" t="s">
        <v>375</v>
      </c>
      <c r="G399" t="s">
        <v>12</v>
      </c>
      <c r="H399" t="s">
        <v>13</v>
      </c>
      <c r="I399" t="str">
        <f t="shared" si="6"/>
        <v>over20-29Male</v>
      </c>
      <c r="J399">
        <v>0.99</v>
      </c>
      <c r="K399" t="s">
        <v>376</v>
      </c>
    </row>
    <row r="400" spans="1:11" x14ac:dyDescent="0.25">
      <c r="A400" t="s">
        <v>373</v>
      </c>
      <c r="B400" t="s">
        <v>9</v>
      </c>
      <c r="C400">
        <v>0.98</v>
      </c>
      <c r="D400" t="s">
        <v>172</v>
      </c>
      <c r="F400" t="s">
        <v>375</v>
      </c>
      <c r="G400" t="s">
        <v>12</v>
      </c>
      <c r="H400" t="s">
        <v>13</v>
      </c>
      <c r="I400" t="str">
        <f t="shared" si="6"/>
        <v>over20-29Male</v>
      </c>
      <c r="J400">
        <v>0.98</v>
      </c>
      <c r="K400" t="s">
        <v>377</v>
      </c>
    </row>
    <row r="401" spans="1:11" x14ac:dyDescent="0.25">
      <c r="A401" t="s">
        <v>373</v>
      </c>
      <c r="B401" t="s">
        <v>9</v>
      </c>
      <c r="C401">
        <v>0.97</v>
      </c>
      <c r="D401" t="s">
        <v>378</v>
      </c>
      <c r="F401" t="s">
        <v>375</v>
      </c>
      <c r="G401" t="s">
        <v>12</v>
      </c>
      <c r="H401" t="s">
        <v>13</v>
      </c>
      <c r="I401" t="str">
        <f t="shared" si="6"/>
        <v>over20-29Male</v>
      </c>
      <c r="J401">
        <v>0.97</v>
      </c>
      <c r="K401" t="s">
        <v>379</v>
      </c>
    </row>
    <row r="402" spans="1:11" x14ac:dyDescent="0.25">
      <c r="A402" t="s">
        <v>373</v>
      </c>
      <c r="B402" t="s">
        <v>9</v>
      </c>
      <c r="C402">
        <v>0.96</v>
      </c>
      <c r="D402" t="s">
        <v>181</v>
      </c>
      <c r="F402" t="s">
        <v>375</v>
      </c>
      <c r="G402" t="s">
        <v>12</v>
      </c>
      <c r="H402" t="s">
        <v>13</v>
      </c>
      <c r="I402" t="str">
        <f t="shared" si="6"/>
        <v>over20-29Male</v>
      </c>
      <c r="J402">
        <v>0.96</v>
      </c>
      <c r="K402" t="s">
        <v>379</v>
      </c>
    </row>
    <row r="403" spans="1:11" x14ac:dyDescent="0.25">
      <c r="A403" t="s">
        <v>373</v>
      </c>
      <c r="B403" t="s">
        <v>9</v>
      </c>
      <c r="C403">
        <v>0.95</v>
      </c>
      <c r="D403" t="s">
        <v>380</v>
      </c>
      <c r="F403" t="s">
        <v>375</v>
      </c>
      <c r="G403" t="s">
        <v>12</v>
      </c>
      <c r="H403" t="s">
        <v>13</v>
      </c>
      <c r="I403" t="str">
        <f t="shared" si="6"/>
        <v>over20-29Male</v>
      </c>
      <c r="J403">
        <v>0.95</v>
      </c>
      <c r="K403" t="s">
        <v>381</v>
      </c>
    </row>
    <row r="404" spans="1:11" x14ac:dyDescent="0.25">
      <c r="A404" t="s">
        <v>373</v>
      </c>
      <c r="B404" t="s">
        <v>9</v>
      </c>
      <c r="C404">
        <v>0.94</v>
      </c>
      <c r="D404" t="s">
        <v>382</v>
      </c>
      <c r="F404" t="s">
        <v>375</v>
      </c>
      <c r="G404" t="s">
        <v>12</v>
      </c>
      <c r="H404" t="s">
        <v>13</v>
      </c>
      <c r="I404" t="str">
        <f t="shared" si="6"/>
        <v>over20-29Male</v>
      </c>
      <c r="J404">
        <v>0.94</v>
      </c>
      <c r="K404" t="s">
        <v>381</v>
      </c>
    </row>
    <row r="405" spans="1:11" x14ac:dyDescent="0.25">
      <c r="A405" t="s">
        <v>373</v>
      </c>
      <c r="B405" t="s">
        <v>9</v>
      </c>
      <c r="C405">
        <v>0.93</v>
      </c>
      <c r="D405" t="s">
        <v>336</v>
      </c>
      <c r="F405" t="s">
        <v>375</v>
      </c>
      <c r="G405" t="s">
        <v>12</v>
      </c>
      <c r="H405" t="s">
        <v>13</v>
      </c>
      <c r="I405" t="str">
        <f t="shared" si="6"/>
        <v>over20-29Male</v>
      </c>
      <c r="J405">
        <v>0.93</v>
      </c>
      <c r="K405" t="s">
        <v>381</v>
      </c>
    </row>
    <row r="406" spans="1:11" x14ac:dyDescent="0.25">
      <c r="A406" t="s">
        <v>373</v>
      </c>
      <c r="B406" t="s">
        <v>9</v>
      </c>
      <c r="C406">
        <v>0.92</v>
      </c>
      <c r="D406" t="s">
        <v>28</v>
      </c>
      <c r="F406" t="s">
        <v>375</v>
      </c>
      <c r="G406" t="s">
        <v>12</v>
      </c>
      <c r="H406" t="s">
        <v>13</v>
      </c>
      <c r="I406" t="str">
        <f t="shared" si="6"/>
        <v>over20-29Male</v>
      </c>
      <c r="J406">
        <v>0.92</v>
      </c>
      <c r="K406" t="s">
        <v>383</v>
      </c>
    </row>
    <row r="407" spans="1:11" x14ac:dyDescent="0.25">
      <c r="A407" t="s">
        <v>373</v>
      </c>
      <c r="B407" t="s">
        <v>9</v>
      </c>
      <c r="C407">
        <v>0.91</v>
      </c>
      <c r="D407" t="s">
        <v>384</v>
      </c>
      <c r="F407" t="s">
        <v>375</v>
      </c>
      <c r="G407" t="s">
        <v>12</v>
      </c>
      <c r="H407" t="s">
        <v>13</v>
      </c>
      <c r="I407" t="str">
        <f t="shared" si="6"/>
        <v>over20-29Male</v>
      </c>
      <c r="J407">
        <v>0.91</v>
      </c>
      <c r="K407" t="s">
        <v>383</v>
      </c>
    </row>
    <row r="408" spans="1:11" x14ac:dyDescent="0.25">
      <c r="A408" t="s">
        <v>373</v>
      </c>
      <c r="B408" t="s">
        <v>9</v>
      </c>
      <c r="C408">
        <v>0.9</v>
      </c>
      <c r="D408" t="s">
        <v>200</v>
      </c>
      <c r="F408" t="s">
        <v>375</v>
      </c>
      <c r="G408" t="s">
        <v>12</v>
      </c>
      <c r="H408" t="s">
        <v>13</v>
      </c>
      <c r="I408" t="str">
        <f t="shared" si="6"/>
        <v>over20-29Male</v>
      </c>
      <c r="J408">
        <v>0.9</v>
      </c>
      <c r="K408" t="s">
        <v>383</v>
      </c>
    </row>
    <row r="409" spans="1:11" x14ac:dyDescent="0.25">
      <c r="A409" t="s">
        <v>373</v>
      </c>
      <c r="B409" t="s">
        <v>9</v>
      </c>
      <c r="C409">
        <v>0.89</v>
      </c>
      <c r="D409" t="s">
        <v>385</v>
      </c>
      <c r="F409" t="s">
        <v>375</v>
      </c>
      <c r="G409" t="s">
        <v>12</v>
      </c>
      <c r="H409" t="s">
        <v>13</v>
      </c>
      <c r="I409" t="str">
        <f t="shared" si="6"/>
        <v>over20-29Male</v>
      </c>
      <c r="J409">
        <v>0.89</v>
      </c>
      <c r="K409" t="s">
        <v>386</v>
      </c>
    </row>
    <row r="410" spans="1:11" x14ac:dyDescent="0.25">
      <c r="A410" t="s">
        <v>373</v>
      </c>
      <c r="B410" t="s">
        <v>9</v>
      </c>
      <c r="C410">
        <v>0.88</v>
      </c>
      <c r="D410" t="s">
        <v>245</v>
      </c>
      <c r="F410" t="s">
        <v>375</v>
      </c>
      <c r="G410" t="s">
        <v>12</v>
      </c>
      <c r="H410" t="s">
        <v>13</v>
      </c>
      <c r="I410" t="str">
        <f t="shared" si="6"/>
        <v>over20-29Male</v>
      </c>
      <c r="J410">
        <v>0.88</v>
      </c>
      <c r="K410" t="s">
        <v>386</v>
      </c>
    </row>
    <row r="411" spans="1:11" x14ac:dyDescent="0.25">
      <c r="A411" t="s">
        <v>373</v>
      </c>
      <c r="B411" t="s">
        <v>9</v>
      </c>
      <c r="C411">
        <v>0.87</v>
      </c>
      <c r="D411" t="s">
        <v>342</v>
      </c>
      <c r="F411" t="s">
        <v>375</v>
      </c>
      <c r="G411" t="s">
        <v>12</v>
      </c>
      <c r="H411" t="s">
        <v>13</v>
      </c>
      <c r="I411" t="str">
        <f t="shared" si="6"/>
        <v>over20-29Male</v>
      </c>
      <c r="J411">
        <v>0.87</v>
      </c>
      <c r="K411" t="s">
        <v>386</v>
      </c>
    </row>
    <row r="412" spans="1:11" x14ac:dyDescent="0.25">
      <c r="A412" t="s">
        <v>373</v>
      </c>
      <c r="B412" t="s">
        <v>9</v>
      </c>
      <c r="C412">
        <v>0.86</v>
      </c>
      <c r="D412" t="s">
        <v>39</v>
      </c>
      <c r="F412" t="s">
        <v>375</v>
      </c>
      <c r="G412" t="s">
        <v>12</v>
      </c>
      <c r="H412" t="s">
        <v>13</v>
      </c>
      <c r="I412" t="str">
        <f t="shared" si="6"/>
        <v>over20-29Male</v>
      </c>
      <c r="J412">
        <v>0.86</v>
      </c>
      <c r="K412" t="s">
        <v>386</v>
      </c>
    </row>
    <row r="413" spans="1:11" x14ac:dyDescent="0.25">
      <c r="A413" t="s">
        <v>373</v>
      </c>
      <c r="B413" t="s">
        <v>9</v>
      </c>
      <c r="C413">
        <v>0.85</v>
      </c>
      <c r="D413" t="s">
        <v>387</v>
      </c>
      <c r="F413" t="s">
        <v>375</v>
      </c>
      <c r="G413" t="s">
        <v>12</v>
      </c>
      <c r="H413" t="s">
        <v>13</v>
      </c>
      <c r="I413" t="str">
        <f t="shared" si="6"/>
        <v>over20-29Male</v>
      </c>
      <c r="J413">
        <v>0.85</v>
      </c>
      <c r="K413" t="s">
        <v>14</v>
      </c>
    </row>
    <row r="414" spans="1:11" x14ac:dyDescent="0.25">
      <c r="A414" t="s">
        <v>373</v>
      </c>
      <c r="B414" t="s">
        <v>9</v>
      </c>
      <c r="C414">
        <v>0.84</v>
      </c>
      <c r="D414" t="s">
        <v>388</v>
      </c>
      <c r="F414" t="s">
        <v>375</v>
      </c>
      <c r="G414" t="s">
        <v>12</v>
      </c>
      <c r="H414" t="s">
        <v>13</v>
      </c>
      <c r="I414" t="str">
        <f t="shared" si="6"/>
        <v>over20-29Male</v>
      </c>
      <c r="J414">
        <v>0.84</v>
      </c>
      <c r="K414" t="s">
        <v>14</v>
      </c>
    </row>
    <row r="415" spans="1:11" x14ac:dyDescent="0.25">
      <c r="A415" t="s">
        <v>373</v>
      </c>
      <c r="B415" t="s">
        <v>9</v>
      </c>
      <c r="C415">
        <v>0.83</v>
      </c>
      <c r="D415" t="s">
        <v>211</v>
      </c>
      <c r="F415" t="s">
        <v>375</v>
      </c>
      <c r="G415" t="s">
        <v>12</v>
      </c>
      <c r="H415" t="s">
        <v>13</v>
      </c>
      <c r="I415" t="str">
        <f t="shared" si="6"/>
        <v>over20-29Male</v>
      </c>
      <c r="J415">
        <v>0.83</v>
      </c>
      <c r="K415" t="s">
        <v>14</v>
      </c>
    </row>
    <row r="416" spans="1:11" x14ac:dyDescent="0.25">
      <c r="A416" t="s">
        <v>373</v>
      </c>
      <c r="B416" t="s">
        <v>9</v>
      </c>
      <c r="C416">
        <v>0.82</v>
      </c>
      <c r="D416" t="s">
        <v>389</v>
      </c>
      <c r="F416" t="s">
        <v>375</v>
      </c>
      <c r="G416" t="s">
        <v>12</v>
      </c>
      <c r="H416" t="s">
        <v>13</v>
      </c>
      <c r="I416" t="str">
        <f t="shared" si="6"/>
        <v>over20-29Male</v>
      </c>
      <c r="J416">
        <v>0.82</v>
      </c>
      <c r="K416" t="s">
        <v>14</v>
      </c>
    </row>
    <row r="417" spans="1:11" x14ac:dyDescent="0.25">
      <c r="A417" t="s">
        <v>373</v>
      </c>
      <c r="B417" t="s">
        <v>9</v>
      </c>
      <c r="C417">
        <v>0.81</v>
      </c>
      <c r="D417" t="s">
        <v>390</v>
      </c>
      <c r="F417" t="s">
        <v>375</v>
      </c>
      <c r="G417" t="s">
        <v>12</v>
      </c>
      <c r="H417" t="s">
        <v>13</v>
      </c>
      <c r="I417" t="str">
        <f t="shared" si="6"/>
        <v>over20-29Male</v>
      </c>
      <c r="J417">
        <v>0.81</v>
      </c>
      <c r="K417" t="s">
        <v>14</v>
      </c>
    </row>
    <row r="418" spans="1:11" x14ac:dyDescent="0.25">
      <c r="A418" t="s">
        <v>373</v>
      </c>
      <c r="B418" t="s">
        <v>9</v>
      </c>
      <c r="C418">
        <v>0.8</v>
      </c>
      <c r="D418" t="s">
        <v>51</v>
      </c>
      <c r="F418" t="s">
        <v>375</v>
      </c>
      <c r="G418" t="s">
        <v>12</v>
      </c>
      <c r="H418" t="s">
        <v>13</v>
      </c>
      <c r="I418" t="str">
        <f t="shared" si="6"/>
        <v>over20-29Male</v>
      </c>
      <c r="J418">
        <v>0.8</v>
      </c>
      <c r="K418" t="s">
        <v>16</v>
      </c>
    </row>
    <row r="419" spans="1:11" x14ac:dyDescent="0.25">
      <c r="A419" t="s">
        <v>373</v>
      </c>
      <c r="B419" t="s">
        <v>9</v>
      </c>
      <c r="C419">
        <v>0.79</v>
      </c>
      <c r="D419" t="s">
        <v>52</v>
      </c>
      <c r="F419" t="s">
        <v>375</v>
      </c>
      <c r="G419" t="s">
        <v>12</v>
      </c>
      <c r="H419" t="s">
        <v>13</v>
      </c>
      <c r="I419" t="str">
        <f t="shared" si="6"/>
        <v>over20-29Male</v>
      </c>
      <c r="J419">
        <v>0.79</v>
      </c>
      <c r="K419" t="s">
        <v>16</v>
      </c>
    </row>
    <row r="420" spans="1:11" x14ac:dyDescent="0.25">
      <c r="A420" t="s">
        <v>373</v>
      </c>
      <c r="B420" t="s">
        <v>9</v>
      </c>
      <c r="C420">
        <v>0.78</v>
      </c>
      <c r="D420" t="s">
        <v>391</v>
      </c>
      <c r="F420" t="s">
        <v>375</v>
      </c>
      <c r="G420" t="s">
        <v>12</v>
      </c>
      <c r="H420" t="s">
        <v>13</v>
      </c>
      <c r="I420" t="str">
        <f t="shared" si="6"/>
        <v>over20-29Male</v>
      </c>
      <c r="J420">
        <v>0.78</v>
      </c>
      <c r="K420" t="s">
        <v>16</v>
      </c>
    </row>
    <row r="421" spans="1:11" x14ac:dyDescent="0.25">
      <c r="A421" t="s">
        <v>373</v>
      </c>
      <c r="B421" t="s">
        <v>9</v>
      </c>
      <c r="C421">
        <v>0.77</v>
      </c>
      <c r="D421" t="s">
        <v>392</v>
      </c>
      <c r="F421" t="s">
        <v>375</v>
      </c>
      <c r="G421" t="s">
        <v>12</v>
      </c>
      <c r="H421" t="s">
        <v>13</v>
      </c>
      <c r="I421" t="str">
        <f t="shared" si="6"/>
        <v>over20-29Male</v>
      </c>
      <c r="J421">
        <v>0.77</v>
      </c>
      <c r="K421" t="s">
        <v>16</v>
      </c>
    </row>
    <row r="422" spans="1:11" x14ac:dyDescent="0.25">
      <c r="A422" t="s">
        <v>373</v>
      </c>
      <c r="B422" t="s">
        <v>9</v>
      </c>
      <c r="C422">
        <v>0.76</v>
      </c>
      <c r="D422" t="s">
        <v>393</v>
      </c>
      <c r="F422" t="s">
        <v>375</v>
      </c>
      <c r="G422" t="s">
        <v>12</v>
      </c>
      <c r="H422" t="s">
        <v>13</v>
      </c>
      <c r="I422" t="str">
        <f t="shared" si="6"/>
        <v>over20-29Male</v>
      </c>
      <c r="J422">
        <v>0.76</v>
      </c>
      <c r="K422" t="s">
        <v>16</v>
      </c>
    </row>
    <row r="423" spans="1:11" x14ac:dyDescent="0.25">
      <c r="A423" t="s">
        <v>373</v>
      </c>
      <c r="B423" t="s">
        <v>9</v>
      </c>
      <c r="C423">
        <v>0.75</v>
      </c>
      <c r="D423" t="s">
        <v>394</v>
      </c>
      <c r="F423" t="s">
        <v>375</v>
      </c>
      <c r="G423" t="s">
        <v>12</v>
      </c>
      <c r="H423" t="s">
        <v>13</v>
      </c>
      <c r="I423" t="str">
        <f t="shared" si="6"/>
        <v>over20-29Male</v>
      </c>
      <c r="J423">
        <v>0.75</v>
      </c>
      <c r="K423" t="s">
        <v>16</v>
      </c>
    </row>
    <row r="424" spans="1:11" x14ac:dyDescent="0.25">
      <c r="A424" t="s">
        <v>373</v>
      </c>
      <c r="B424" t="s">
        <v>9</v>
      </c>
      <c r="C424">
        <v>0.74</v>
      </c>
      <c r="D424" t="s">
        <v>352</v>
      </c>
      <c r="F424" t="s">
        <v>375</v>
      </c>
      <c r="G424" t="s">
        <v>12</v>
      </c>
      <c r="H424" t="s">
        <v>13</v>
      </c>
      <c r="I424" t="str">
        <f t="shared" si="6"/>
        <v>over20-29Male</v>
      </c>
      <c r="J424">
        <v>0.74</v>
      </c>
      <c r="K424" t="s">
        <v>18</v>
      </c>
    </row>
    <row r="425" spans="1:11" x14ac:dyDescent="0.25">
      <c r="A425" t="s">
        <v>373</v>
      </c>
      <c r="B425" t="s">
        <v>9</v>
      </c>
      <c r="C425">
        <v>0.73</v>
      </c>
      <c r="D425" t="s">
        <v>62</v>
      </c>
      <c r="F425" t="s">
        <v>375</v>
      </c>
      <c r="G425" t="s">
        <v>12</v>
      </c>
      <c r="H425" t="s">
        <v>13</v>
      </c>
      <c r="I425" t="str">
        <f t="shared" si="6"/>
        <v>over20-29Male</v>
      </c>
      <c r="J425">
        <v>0.73</v>
      </c>
      <c r="K425" t="s">
        <v>18</v>
      </c>
    </row>
    <row r="426" spans="1:11" x14ac:dyDescent="0.25">
      <c r="A426" t="s">
        <v>373</v>
      </c>
      <c r="B426" t="s">
        <v>9</v>
      </c>
      <c r="C426">
        <v>0.72</v>
      </c>
      <c r="D426" t="s">
        <v>395</v>
      </c>
      <c r="F426" t="s">
        <v>375</v>
      </c>
      <c r="G426" t="s">
        <v>12</v>
      </c>
      <c r="H426" t="s">
        <v>13</v>
      </c>
      <c r="I426" t="str">
        <f t="shared" si="6"/>
        <v>over20-29Male</v>
      </c>
      <c r="J426">
        <v>0.72</v>
      </c>
      <c r="K426" t="s">
        <v>18</v>
      </c>
    </row>
    <row r="427" spans="1:11" x14ac:dyDescent="0.25">
      <c r="A427" t="s">
        <v>373</v>
      </c>
      <c r="B427" t="s">
        <v>9</v>
      </c>
      <c r="C427">
        <v>0.71</v>
      </c>
      <c r="D427" t="s">
        <v>396</v>
      </c>
      <c r="F427" t="s">
        <v>375</v>
      </c>
      <c r="G427" t="s">
        <v>12</v>
      </c>
      <c r="H427" t="s">
        <v>13</v>
      </c>
      <c r="I427" t="str">
        <f t="shared" si="6"/>
        <v>over20-29Male</v>
      </c>
      <c r="J427">
        <v>0.71</v>
      </c>
      <c r="K427" t="s">
        <v>18</v>
      </c>
    </row>
    <row r="428" spans="1:11" x14ac:dyDescent="0.25">
      <c r="A428" t="s">
        <v>373</v>
      </c>
      <c r="B428" t="s">
        <v>9</v>
      </c>
      <c r="C428">
        <v>0.7</v>
      </c>
      <c r="D428" t="s">
        <v>397</v>
      </c>
      <c r="F428" t="s">
        <v>375</v>
      </c>
      <c r="G428" t="s">
        <v>12</v>
      </c>
      <c r="H428" t="s">
        <v>13</v>
      </c>
      <c r="I428" t="str">
        <f t="shared" si="6"/>
        <v>over20-29Male</v>
      </c>
      <c r="J428">
        <v>0.7</v>
      </c>
      <c r="K428" t="s">
        <v>18</v>
      </c>
    </row>
    <row r="429" spans="1:11" x14ac:dyDescent="0.25">
      <c r="A429" t="s">
        <v>373</v>
      </c>
      <c r="B429" t="s">
        <v>9</v>
      </c>
      <c r="C429">
        <v>0.69</v>
      </c>
      <c r="D429" t="s">
        <v>356</v>
      </c>
      <c r="F429" t="s">
        <v>375</v>
      </c>
      <c r="G429" t="s">
        <v>12</v>
      </c>
      <c r="H429" t="s">
        <v>13</v>
      </c>
      <c r="I429" t="str">
        <f t="shared" si="6"/>
        <v>over20-29Male</v>
      </c>
      <c r="J429">
        <v>0.69</v>
      </c>
      <c r="K429" t="s">
        <v>18</v>
      </c>
    </row>
    <row r="430" spans="1:11" x14ac:dyDescent="0.25">
      <c r="A430" t="s">
        <v>373</v>
      </c>
      <c r="B430" t="s">
        <v>9</v>
      </c>
      <c r="C430">
        <v>0.68</v>
      </c>
      <c r="D430" t="s">
        <v>398</v>
      </c>
      <c r="F430" t="s">
        <v>375</v>
      </c>
      <c r="G430" t="s">
        <v>12</v>
      </c>
      <c r="H430" t="s">
        <v>13</v>
      </c>
      <c r="I430" t="str">
        <f t="shared" si="6"/>
        <v>over20-29Male</v>
      </c>
      <c r="J430">
        <v>0.68</v>
      </c>
      <c r="K430" t="s">
        <v>18</v>
      </c>
    </row>
    <row r="431" spans="1:11" x14ac:dyDescent="0.25">
      <c r="A431" t="s">
        <v>373</v>
      </c>
      <c r="B431" t="s">
        <v>9</v>
      </c>
      <c r="C431">
        <v>0.67</v>
      </c>
      <c r="D431" t="s">
        <v>399</v>
      </c>
      <c r="F431" t="s">
        <v>375</v>
      </c>
      <c r="G431" t="s">
        <v>12</v>
      </c>
      <c r="H431" t="s">
        <v>13</v>
      </c>
      <c r="I431" t="str">
        <f t="shared" si="6"/>
        <v>over20-29Male</v>
      </c>
      <c r="J431">
        <v>0.67</v>
      </c>
      <c r="K431" t="s">
        <v>21</v>
      </c>
    </row>
    <row r="432" spans="1:11" x14ac:dyDescent="0.25">
      <c r="A432" t="s">
        <v>373</v>
      </c>
      <c r="B432" t="s">
        <v>9</v>
      </c>
      <c r="C432">
        <v>0.66</v>
      </c>
      <c r="D432" t="s">
        <v>400</v>
      </c>
      <c r="F432" t="s">
        <v>375</v>
      </c>
      <c r="G432" t="s">
        <v>12</v>
      </c>
      <c r="H432" t="s">
        <v>13</v>
      </c>
      <c r="I432" t="str">
        <f t="shared" si="6"/>
        <v>over20-29Male</v>
      </c>
      <c r="J432">
        <v>0.66</v>
      </c>
      <c r="K432" t="s">
        <v>21</v>
      </c>
    </row>
    <row r="433" spans="1:11" x14ac:dyDescent="0.25">
      <c r="A433" t="s">
        <v>373</v>
      </c>
      <c r="B433" t="s">
        <v>9</v>
      </c>
      <c r="C433">
        <v>0.65</v>
      </c>
      <c r="D433" t="s">
        <v>260</v>
      </c>
      <c r="F433" t="s">
        <v>375</v>
      </c>
      <c r="G433" t="s">
        <v>12</v>
      </c>
      <c r="H433" t="s">
        <v>13</v>
      </c>
      <c r="I433" t="str">
        <f t="shared" si="6"/>
        <v>over20-29Male</v>
      </c>
      <c r="J433">
        <v>0.65</v>
      </c>
      <c r="K433" t="s">
        <v>21</v>
      </c>
    </row>
    <row r="434" spans="1:11" x14ac:dyDescent="0.25">
      <c r="A434" t="s">
        <v>373</v>
      </c>
      <c r="B434" t="s">
        <v>9</v>
      </c>
      <c r="C434">
        <v>0.64</v>
      </c>
      <c r="D434" t="s">
        <v>401</v>
      </c>
      <c r="F434" t="s">
        <v>375</v>
      </c>
      <c r="G434" t="s">
        <v>12</v>
      </c>
      <c r="H434" t="s">
        <v>13</v>
      </c>
      <c r="I434" t="str">
        <f t="shared" si="6"/>
        <v>over20-29Male</v>
      </c>
      <c r="J434">
        <v>0.64</v>
      </c>
      <c r="K434" t="s">
        <v>21</v>
      </c>
    </row>
    <row r="435" spans="1:11" x14ac:dyDescent="0.25">
      <c r="A435" t="s">
        <v>373</v>
      </c>
      <c r="B435" t="s">
        <v>9</v>
      </c>
      <c r="C435">
        <v>0.63</v>
      </c>
      <c r="D435" t="s">
        <v>402</v>
      </c>
      <c r="F435" t="s">
        <v>375</v>
      </c>
      <c r="G435" t="s">
        <v>12</v>
      </c>
      <c r="H435" t="s">
        <v>13</v>
      </c>
      <c r="I435" t="str">
        <f t="shared" si="6"/>
        <v>over20-29Male</v>
      </c>
      <c r="J435">
        <v>0.63</v>
      </c>
      <c r="K435" t="s">
        <v>21</v>
      </c>
    </row>
    <row r="436" spans="1:11" x14ac:dyDescent="0.25">
      <c r="A436" t="s">
        <v>373</v>
      </c>
      <c r="B436" t="s">
        <v>9</v>
      </c>
      <c r="C436">
        <v>0.62</v>
      </c>
      <c r="D436" t="s">
        <v>403</v>
      </c>
      <c r="F436" t="s">
        <v>375</v>
      </c>
      <c r="G436" t="s">
        <v>12</v>
      </c>
      <c r="H436" t="s">
        <v>13</v>
      </c>
      <c r="I436" t="str">
        <f t="shared" si="6"/>
        <v>over20-29Male</v>
      </c>
      <c r="J436">
        <v>0.62</v>
      </c>
      <c r="K436" t="s">
        <v>21</v>
      </c>
    </row>
    <row r="437" spans="1:11" x14ac:dyDescent="0.25">
      <c r="A437" t="s">
        <v>373</v>
      </c>
      <c r="B437" t="s">
        <v>9</v>
      </c>
      <c r="C437">
        <v>0.61</v>
      </c>
      <c r="D437" t="s">
        <v>404</v>
      </c>
      <c r="F437" t="s">
        <v>375</v>
      </c>
      <c r="G437" t="s">
        <v>12</v>
      </c>
      <c r="H437" t="s">
        <v>13</v>
      </c>
      <c r="I437" t="str">
        <f t="shared" si="6"/>
        <v>over20-29Male</v>
      </c>
      <c r="J437">
        <v>0.61</v>
      </c>
      <c r="K437" t="s">
        <v>21</v>
      </c>
    </row>
    <row r="438" spans="1:11" x14ac:dyDescent="0.25">
      <c r="A438" t="s">
        <v>373</v>
      </c>
      <c r="B438" t="s">
        <v>9</v>
      </c>
      <c r="C438">
        <v>0.6</v>
      </c>
      <c r="D438" t="s">
        <v>405</v>
      </c>
      <c r="F438" t="s">
        <v>375</v>
      </c>
      <c r="G438" t="s">
        <v>12</v>
      </c>
      <c r="H438" t="s">
        <v>13</v>
      </c>
      <c r="I438" t="str">
        <f t="shared" si="6"/>
        <v>over20-29Male</v>
      </c>
      <c r="J438">
        <v>0.6</v>
      </c>
      <c r="K438" t="s">
        <v>21</v>
      </c>
    </row>
    <row r="439" spans="1:11" x14ac:dyDescent="0.25">
      <c r="A439" t="s">
        <v>373</v>
      </c>
      <c r="B439" t="s">
        <v>9</v>
      </c>
      <c r="C439">
        <v>0.59</v>
      </c>
      <c r="D439" t="s">
        <v>406</v>
      </c>
      <c r="F439" t="s">
        <v>375</v>
      </c>
      <c r="G439" t="s">
        <v>12</v>
      </c>
      <c r="H439" t="s">
        <v>13</v>
      </c>
      <c r="I439" t="str">
        <f t="shared" si="6"/>
        <v>over20-29Male</v>
      </c>
      <c r="J439">
        <v>0.59</v>
      </c>
      <c r="K439" t="s">
        <v>25</v>
      </c>
    </row>
    <row r="440" spans="1:11" x14ac:dyDescent="0.25">
      <c r="A440" t="s">
        <v>373</v>
      </c>
      <c r="B440" t="s">
        <v>9</v>
      </c>
      <c r="C440">
        <v>0.57999999999999996</v>
      </c>
      <c r="D440" t="s">
        <v>407</v>
      </c>
      <c r="F440" t="s">
        <v>375</v>
      </c>
      <c r="G440" t="s">
        <v>12</v>
      </c>
      <c r="H440" t="s">
        <v>13</v>
      </c>
      <c r="I440" t="str">
        <f t="shared" si="6"/>
        <v>over20-29Male</v>
      </c>
      <c r="J440">
        <v>0.57999999999999996</v>
      </c>
      <c r="K440" t="s">
        <v>25</v>
      </c>
    </row>
    <row r="441" spans="1:11" x14ac:dyDescent="0.25">
      <c r="A441" t="s">
        <v>373</v>
      </c>
      <c r="B441" t="s">
        <v>9</v>
      </c>
      <c r="C441">
        <v>0.56999999999999995</v>
      </c>
      <c r="D441" t="s">
        <v>408</v>
      </c>
      <c r="F441" t="s">
        <v>375</v>
      </c>
      <c r="G441" t="s">
        <v>12</v>
      </c>
      <c r="H441" t="s">
        <v>13</v>
      </c>
      <c r="I441" t="str">
        <f t="shared" si="6"/>
        <v>over20-29Male</v>
      </c>
      <c r="J441">
        <v>0.56999999999999995</v>
      </c>
      <c r="K441" t="s">
        <v>25</v>
      </c>
    </row>
    <row r="442" spans="1:11" x14ac:dyDescent="0.25">
      <c r="A442" t="s">
        <v>373</v>
      </c>
      <c r="B442" t="s">
        <v>9</v>
      </c>
      <c r="C442">
        <v>0.56000000000000005</v>
      </c>
      <c r="D442" t="s">
        <v>409</v>
      </c>
      <c r="F442" t="s">
        <v>375</v>
      </c>
      <c r="G442" t="s">
        <v>12</v>
      </c>
      <c r="H442" t="s">
        <v>13</v>
      </c>
      <c r="I442" t="str">
        <f t="shared" si="6"/>
        <v>over20-29Male</v>
      </c>
      <c r="J442">
        <v>0.56000000000000005</v>
      </c>
      <c r="K442" t="s">
        <v>25</v>
      </c>
    </row>
    <row r="443" spans="1:11" x14ac:dyDescent="0.25">
      <c r="A443" t="s">
        <v>373</v>
      </c>
      <c r="B443" t="s">
        <v>9</v>
      </c>
      <c r="C443">
        <v>0.55000000000000004</v>
      </c>
      <c r="D443" t="s">
        <v>410</v>
      </c>
      <c r="F443" t="s">
        <v>375</v>
      </c>
      <c r="G443" t="s">
        <v>12</v>
      </c>
      <c r="H443" t="s">
        <v>13</v>
      </c>
      <c r="I443" t="str">
        <f t="shared" si="6"/>
        <v>over20-29Male</v>
      </c>
      <c r="J443">
        <v>0.55000000000000004</v>
      </c>
      <c r="K443" t="s">
        <v>25</v>
      </c>
    </row>
    <row r="444" spans="1:11" x14ac:dyDescent="0.25">
      <c r="A444" t="s">
        <v>373</v>
      </c>
      <c r="B444" t="s">
        <v>9</v>
      </c>
      <c r="C444">
        <v>0.54</v>
      </c>
      <c r="D444" t="s">
        <v>267</v>
      </c>
      <c r="F444" t="s">
        <v>375</v>
      </c>
      <c r="G444" t="s">
        <v>12</v>
      </c>
      <c r="H444" t="s">
        <v>13</v>
      </c>
      <c r="I444" t="str">
        <f t="shared" si="6"/>
        <v>over20-29Male</v>
      </c>
      <c r="J444">
        <v>0.54</v>
      </c>
      <c r="K444" t="s">
        <v>25</v>
      </c>
    </row>
    <row r="445" spans="1:11" x14ac:dyDescent="0.25">
      <c r="A445" t="s">
        <v>373</v>
      </c>
      <c r="B445" t="s">
        <v>9</v>
      </c>
      <c r="C445">
        <v>0.53</v>
      </c>
      <c r="D445" t="s">
        <v>89</v>
      </c>
      <c r="F445" t="s">
        <v>375</v>
      </c>
      <c r="G445" t="s">
        <v>12</v>
      </c>
      <c r="H445" t="s">
        <v>13</v>
      </c>
      <c r="I445" t="str">
        <f t="shared" si="6"/>
        <v>over20-29Male</v>
      </c>
      <c r="J445">
        <v>0.53</v>
      </c>
      <c r="K445" t="s">
        <v>29</v>
      </c>
    </row>
    <row r="446" spans="1:11" x14ac:dyDescent="0.25">
      <c r="A446" t="s">
        <v>373</v>
      </c>
      <c r="B446" t="s">
        <v>9</v>
      </c>
      <c r="C446">
        <v>0.52</v>
      </c>
      <c r="D446" t="s">
        <v>411</v>
      </c>
      <c r="F446" t="s">
        <v>375</v>
      </c>
      <c r="G446" t="s">
        <v>12</v>
      </c>
      <c r="H446" t="s">
        <v>13</v>
      </c>
      <c r="I446" t="str">
        <f t="shared" si="6"/>
        <v>over20-29Male</v>
      </c>
      <c r="J446">
        <v>0.52</v>
      </c>
      <c r="K446" t="s">
        <v>29</v>
      </c>
    </row>
    <row r="447" spans="1:11" x14ac:dyDescent="0.25">
      <c r="A447" t="s">
        <v>373</v>
      </c>
      <c r="B447" t="s">
        <v>9</v>
      </c>
      <c r="C447">
        <v>0.51</v>
      </c>
      <c r="D447" t="s">
        <v>91</v>
      </c>
      <c r="F447" t="s">
        <v>375</v>
      </c>
      <c r="G447" t="s">
        <v>12</v>
      </c>
      <c r="H447" t="s">
        <v>13</v>
      </c>
      <c r="I447" t="str">
        <f t="shared" si="6"/>
        <v>over20-29Male</v>
      </c>
      <c r="J447">
        <v>0.51</v>
      </c>
      <c r="K447" t="s">
        <v>29</v>
      </c>
    </row>
    <row r="448" spans="1:11" x14ac:dyDescent="0.25">
      <c r="A448" t="s">
        <v>373</v>
      </c>
      <c r="B448" t="s">
        <v>9</v>
      </c>
      <c r="C448">
        <v>0.5</v>
      </c>
      <c r="D448" t="s">
        <v>412</v>
      </c>
      <c r="F448" t="s">
        <v>375</v>
      </c>
      <c r="G448" t="s">
        <v>12</v>
      </c>
      <c r="H448" t="s">
        <v>13</v>
      </c>
      <c r="I448" t="str">
        <f t="shared" si="6"/>
        <v>over20-29Male</v>
      </c>
      <c r="J448">
        <v>0.5</v>
      </c>
      <c r="K448" t="s">
        <v>29</v>
      </c>
    </row>
    <row r="449" spans="1:11" x14ac:dyDescent="0.25">
      <c r="A449" t="s">
        <v>373</v>
      </c>
      <c r="B449" t="s">
        <v>9</v>
      </c>
      <c r="C449">
        <v>0.49</v>
      </c>
      <c r="D449" t="s">
        <v>413</v>
      </c>
      <c r="F449" t="s">
        <v>375</v>
      </c>
      <c r="G449" t="s">
        <v>12</v>
      </c>
      <c r="H449" t="s">
        <v>13</v>
      </c>
      <c r="I449" t="str">
        <f t="shared" si="6"/>
        <v>over20-29Male</v>
      </c>
      <c r="J449">
        <v>0.49</v>
      </c>
      <c r="K449" t="s">
        <v>29</v>
      </c>
    </row>
    <row r="450" spans="1:11" x14ac:dyDescent="0.25">
      <c r="A450" t="s">
        <v>373</v>
      </c>
      <c r="B450" t="s">
        <v>9</v>
      </c>
      <c r="C450">
        <v>0.48</v>
      </c>
      <c r="D450" t="s">
        <v>414</v>
      </c>
      <c r="F450" t="s">
        <v>375</v>
      </c>
      <c r="G450" t="s">
        <v>12</v>
      </c>
      <c r="H450" t="s">
        <v>13</v>
      </c>
      <c r="I450" t="str">
        <f t="shared" si="6"/>
        <v>over20-29Male</v>
      </c>
      <c r="J450">
        <v>0.48</v>
      </c>
      <c r="K450" t="s">
        <v>34</v>
      </c>
    </row>
    <row r="451" spans="1:11" x14ac:dyDescent="0.25">
      <c r="A451" t="s">
        <v>373</v>
      </c>
      <c r="B451" t="s">
        <v>9</v>
      </c>
      <c r="C451">
        <v>0.47</v>
      </c>
      <c r="D451" t="s">
        <v>415</v>
      </c>
      <c r="F451" t="s">
        <v>375</v>
      </c>
      <c r="G451" t="s">
        <v>12</v>
      </c>
      <c r="H451" t="s">
        <v>13</v>
      </c>
      <c r="I451" t="str">
        <f t="shared" ref="I451:I514" si="7">_xlfn.CONCAT(F451,G451,H451)</f>
        <v>over20-29Male</v>
      </c>
      <c r="J451">
        <v>0.47</v>
      </c>
      <c r="K451" t="s">
        <v>34</v>
      </c>
    </row>
    <row r="452" spans="1:11" x14ac:dyDescent="0.25">
      <c r="A452" t="s">
        <v>373</v>
      </c>
      <c r="B452" t="s">
        <v>9</v>
      </c>
      <c r="C452">
        <v>0.46</v>
      </c>
      <c r="D452" t="s">
        <v>416</v>
      </c>
      <c r="F452" t="s">
        <v>375</v>
      </c>
      <c r="G452" t="s">
        <v>12</v>
      </c>
      <c r="H452" t="s">
        <v>13</v>
      </c>
      <c r="I452" t="str">
        <f t="shared" si="7"/>
        <v>over20-29Male</v>
      </c>
      <c r="J452">
        <v>0.46</v>
      </c>
      <c r="K452" t="s">
        <v>34</v>
      </c>
    </row>
    <row r="453" spans="1:11" x14ac:dyDescent="0.25">
      <c r="A453" t="s">
        <v>373</v>
      </c>
      <c r="B453" t="s">
        <v>9</v>
      </c>
      <c r="C453">
        <v>0.45</v>
      </c>
      <c r="D453" t="s">
        <v>417</v>
      </c>
      <c r="F453" t="s">
        <v>375</v>
      </c>
      <c r="G453" t="s">
        <v>12</v>
      </c>
      <c r="H453" t="s">
        <v>13</v>
      </c>
      <c r="I453" t="str">
        <f t="shared" si="7"/>
        <v>over20-29Male</v>
      </c>
      <c r="J453">
        <v>0.45</v>
      </c>
      <c r="K453" t="s">
        <v>34</v>
      </c>
    </row>
    <row r="454" spans="1:11" x14ac:dyDescent="0.25">
      <c r="A454" t="s">
        <v>373</v>
      </c>
      <c r="B454" t="s">
        <v>9</v>
      </c>
      <c r="C454">
        <v>0.44</v>
      </c>
      <c r="D454" t="s">
        <v>418</v>
      </c>
      <c r="F454" t="s">
        <v>375</v>
      </c>
      <c r="G454" t="s">
        <v>12</v>
      </c>
      <c r="H454" t="s">
        <v>13</v>
      </c>
      <c r="I454" t="str">
        <f t="shared" si="7"/>
        <v>over20-29Male</v>
      </c>
      <c r="J454">
        <v>0.44</v>
      </c>
      <c r="K454" t="s">
        <v>34</v>
      </c>
    </row>
    <row r="455" spans="1:11" x14ac:dyDescent="0.25">
      <c r="A455" t="s">
        <v>373</v>
      </c>
      <c r="B455" t="s">
        <v>9</v>
      </c>
      <c r="C455">
        <v>0.43</v>
      </c>
      <c r="D455" t="s">
        <v>101</v>
      </c>
      <c r="F455" t="s">
        <v>375</v>
      </c>
      <c r="G455" t="s">
        <v>12</v>
      </c>
      <c r="H455" t="s">
        <v>13</v>
      </c>
      <c r="I455" t="str">
        <f t="shared" si="7"/>
        <v>over20-29Male</v>
      </c>
      <c r="J455">
        <v>0.43</v>
      </c>
      <c r="K455" t="s">
        <v>34</v>
      </c>
    </row>
    <row r="456" spans="1:11" x14ac:dyDescent="0.25">
      <c r="A456" t="s">
        <v>373</v>
      </c>
      <c r="B456" t="s">
        <v>9</v>
      </c>
      <c r="C456">
        <v>0.42</v>
      </c>
      <c r="D456" t="s">
        <v>419</v>
      </c>
      <c r="F456" t="s">
        <v>375</v>
      </c>
      <c r="G456" t="s">
        <v>12</v>
      </c>
      <c r="H456" t="s">
        <v>13</v>
      </c>
      <c r="I456" t="str">
        <f t="shared" si="7"/>
        <v>over20-29Male</v>
      </c>
      <c r="J456">
        <v>0.42</v>
      </c>
      <c r="K456" t="s">
        <v>34</v>
      </c>
    </row>
    <row r="457" spans="1:11" x14ac:dyDescent="0.25">
      <c r="A457" t="s">
        <v>373</v>
      </c>
      <c r="B457" t="s">
        <v>9</v>
      </c>
      <c r="C457">
        <v>0.41</v>
      </c>
      <c r="D457" t="s">
        <v>420</v>
      </c>
      <c r="F457" t="s">
        <v>375</v>
      </c>
      <c r="G457" t="s">
        <v>12</v>
      </c>
      <c r="H457" t="s">
        <v>13</v>
      </c>
      <c r="I457" t="str">
        <f t="shared" si="7"/>
        <v>over20-29Male</v>
      </c>
      <c r="J457">
        <v>0.41</v>
      </c>
      <c r="K457" t="s">
        <v>40</v>
      </c>
    </row>
    <row r="458" spans="1:11" x14ac:dyDescent="0.25">
      <c r="A458" t="s">
        <v>373</v>
      </c>
      <c r="B458" t="s">
        <v>9</v>
      </c>
      <c r="C458">
        <v>0.4</v>
      </c>
      <c r="D458" t="s">
        <v>421</v>
      </c>
      <c r="F458" t="s">
        <v>375</v>
      </c>
      <c r="G458" t="s">
        <v>12</v>
      </c>
      <c r="H458" t="s">
        <v>13</v>
      </c>
      <c r="I458" t="str">
        <f t="shared" si="7"/>
        <v>over20-29Male</v>
      </c>
      <c r="J458">
        <v>0.4</v>
      </c>
      <c r="K458" t="s">
        <v>40</v>
      </c>
    </row>
    <row r="459" spans="1:11" x14ac:dyDescent="0.25">
      <c r="A459" t="s">
        <v>373</v>
      </c>
      <c r="B459" t="s">
        <v>9</v>
      </c>
      <c r="C459">
        <v>0.39</v>
      </c>
      <c r="D459" t="s">
        <v>422</v>
      </c>
      <c r="F459" t="s">
        <v>375</v>
      </c>
      <c r="G459" t="s">
        <v>12</v>
      </c>
      <c r="H459" t="s">
        <v>13</v>
      </c>
      <c r="I459" t="str">
        <f t="shared" si="7"/>
        <v>over20-29Male</v>
      </c>
      <c r="J459">
        <v>0.39</v>
      </c>
      <c r="K459" t="s">
        <v>40</v>
      </c>
    </row>
    <row r="460" spans="1:11" x14ac:dyDescent="0.25">
      <c r="A460" t="s">
        <v>373</v>
      </c>
      <c r="B460" t="s">
        <v>9</v>
      </c>
      <c r="C460">
        <v>0.38</v>
      </c>
      <c r="D460" t="s">
        <v>423</v>
      </c>
      <c r="F460" t="s">
        <v>375</v>
      </c>
      <c r="G460" t="s">
        <v>12</v>
      </c>
      <c r="H460" t="s">
        <v>13</v>
      </c>
      <c r="I460" t="str">
        <f t="shared" si="7"/>
        <v>over20-29Male</v>
      </c>
      <c r="J460">
        <v>0.38</v>
      </c>
      <c r="K460" t="s">
        <v>40</v>
      </c>
    </row>
    <row r="461" spans="1:11" x14ac:dyDescent="0.25">
      <c r="A461" t="s">
        <v>373</v>
      </c>
      <c r="B461" t="s">
        <v>9</v>
      </c>
      <c r="C461">
        <v>0.37</v>
      </c>
      <c r="D461" t="s">
        <v>275</v>
      </c>
      <c r="F461" t="s">
        <v>375</v>
      </c>
      <c r="G461" t="s">
        <v>12</v>
      </c>
      <c r="H461" t="s">
        <v>13</v>
      </c>
      <c r="I461" t="str">
        <f t="shared" si="7"/>
        <v>over20-29Male</v>
      </c>
      <c r="J461">
        <v>0.37</v>
      </c>
      <c r="K461" t="s">
        <v>40</v>
      </c>
    </row>
    <row r="462" spans="1:11" x14ac:dyDescent="0.25">
      <c r="A462" t="s">
        <v>373</v>
      </c>
      <c r="B462" t="s">
        <v>9</v>
      </c>
      <c r="C462">
        <v>0.36</v>
      </c>
      <c r="D462" t="s">
        <v>424</v>
      </c>
      <c r="F462" t="s">
        <v>375</v>
      </c>
      <c r="G462" t="s">
        <v>12</v>
      </c>
      <c r="H462" t="s">
        <v>13</v>
      </c>
      <c r="I462" t="str">
        <f t="shared" si="7"/>
        <v>over20-29Male</v>
      </c>
      <c r="J462">
        <v>0.36</v>
      </c>
      <c r="K462" t="s">
        <v>40</v>
      </c>
    </row>
    <row r="463" spans="1:11" x14ac:dyDescent="0.25">
      <c r="A463" t="s">
        <v>373</v>
      </c>
      <c r="B463" t="s">
        <v>9</v>
      </c>
      <c r="C463">
        <v>0.35</v>
      </c>
      <c r="D463" t="s">
        <v>425</v>
      </c>
      <c r="F463" t="s">
        <v>375</v>
      </c>
      <c r="G463" t="s">
        <v>12</v>
      </c>
      <c r="H463" t="s">
        <v>13</v>
      </c>
      <c r="I463" t="str">
        <f t="shared" si="7"/>
        <v>over20-29Male</v>
      </c>
      <c r="J463">
        <v>0.35</v>
      </c>
      <c r="K463" t="s">
        <v>47</v>
      </c>
    </row>
    <row r="464" spans="1:11" x14ac:dyDescent="0.25">
      <c r="A464" t="s">
        <v>373</v>
      </c>
      <c r="B464" t="s">
        <v>9</v>
      </c>
      <c r="C464">
        <v>0.34</v>
      </c>
      <c r="D464" t="s">
        <v>426</v>
      </c>
      <c r="F464" t="s">
        <v>375</v>
      </c>
      <c r="G464" t="s">
        <v>12</v>
      </c>
      <c r="H464" t="s">
        <v>13</v>
      </c>
      <c r="I464" t="str">
        <f t="shared" si="7"/>
        <v>over20-29Male</v>
      </c>
      <c r="J464">
        <v>0.34</v>
      </c>
      <c r="K464" t="s">
        <v>47</v>
      </c>
    </row>
    <row r="465" spans="1:11" x14ac:dyDescent="0.25">
      <c r="A465" t="s">
        <v>373</v>
      </c>
      <c r="B465" t="s">
        <v>9</v>
      </c>
      <c r="C465">
        <v>0.33</v>
      </c>
      <c r="D465" t="s">
        <v>427</v>
      </c>
      <c r="F465" t="s">
        <v>375</v>
      </c>
      <c r="G465" t="s">
        <v>12</v>
      </c>
      <c r="H465" t="s">
        <v>13</v>
      </c>
      <c r="I465" t="str">
        <f t="shared" si="7"/>
        <v>over20-29Male</v>
      </c>
      <c r="J465">
        <v>0.33</v>
      </c>
      <c r="K465" t="s">
        <v>47</v>
      </c>
    </row>
    <row r="466" spans="1:11" x14ac:dyDescent="0.25">
      <c r="A466" t="s">
        <v>373</v>
      </c>
      <c r="B466" t="s">
        <v>9</v>
      </c>
      <c r="C466">
        <v>0.32</v>
      </c>
      <c r="D466" t="s">
        <v>428</v>
      </c>
      <c r="F466" t="s">
        <v>375</v>
      </c>
      <c r="G466" t="s">
        <v>12</v>
      </c>
      <c r="H466" t="s">
        <v>13</v>
      </c>
      <c r="I466" t="str">
        <f t="shared" si="7"/>
        <v>over20-29Male</v>
      </c>
      <c r="J466">
        <v>0.32</v>
      </c>
      <c r="K466" t="s">
        <v>47</v>
      </c>
    </row>
    <row r="467" spans="1:11" x14ac:dyDescent="0.25">
      <c r="A467" t="s">
        <v>373</v>
      </c>
      <c r="B467" t="s">
        <v>9</v>
      </c>
      <c r="C467">
        <v>0.31</v>
      </c>
      <c r="D467" t="s">
        <v>429</v>
      </c>
      <c r="F467" t="s">
        <v>375</v>
      </c>
      <c r="G467" t="s">
        <v>12</v>
      </c>
      <c r="H467" t="s">
        <v>13</v>
      </c>
      <c r="I467" t="str">
        <f t="shared" si="7"/>
        <v>over20-29Male</v>
      </c>
      <c r="J467">
        <v>0.31</v>
      </c>
      <c r="K467" t="s">
        <v>47</v>
      </c>
    </row>
    <row r="468" spans="1:11" x14ac:dyDescent="0.25">
      <c r="A468" t="s">
        <v>373</v>
      </c>
      <c r="B468" t="s">
        <v>9</v>
      </c>
      <c r="C468">
        <v>0.3</v>
      </c>
      <c r="D468" t="s">
        <v>430</v>
      </c>
      <c r="F468" t="s">
        <v>375</v>
      </c>
      <c r="G468" t="s">
        <v>12</v>
      </c>
      <c r="H468" t="s">
        <v>13</v>
      </c>
      <c r="I468" t="str">
        <f t="shared" si="7"/>
        <v>over20-29Male</v>
      </c>
      <c r="J468">
        <v>0.3</v>
      </c>
      <c r="K468" t="s">
        <v>55</v>
      </c>
    </row>
    <row r="469" spans="1:11" x14ac:dyDescent="0.25">
      <c r="A469" t="s">
        <v>373</v>
      </c>
      <c r="B469" t="s">
        <v>9</v>
      </c>
      <c r="C469">
        <v>0.28999999999999998</v>
      </c>
      <c r="D469" t="s">
        <v>431</v>
      </c>
      <c r="F469" t="s">
        <v>375</v>
      </c>
      <c r="G469" t="s">
        <v>12</v>
      </c>
      <c r="H469" t="s">
        <v>13</v>
      </c>
      <c r="I469" t="str">
        <f t="shared" si="7"/>
        <v>over20-29Male</v>
      </c>
      <c r="J469">
        <v>0.28999999999999998</v>
      </c>
      <c r="K469" t="s">
        <v>55</v>
      </c>
    </row>
    <row r="470" spans="1:11" x14ac:dyDescent="0.25">
      <c r="A470" t="s">
        <v>373</v>
      </c>
      <c r="B470" t="s">
        <v>9</v>
      </c>
      <c r="C470">
        <v>0.28000000000000003</v>
      </c>
      <c r="D470" t="s">
        <v>432</v>
      </c>
      <c r="F470" t="s">
        <v>375</v>
      </c>
      <c r="G470" t="s">
        <v>12</v>
      </c>
      <c r="H470" t="s">
        <v>13</v>
      </c>
      <c r="I470" t="str">
        <f t="shared" si="7"/>
        <v>over20-29Male</v>
      </c>
      <c r="J470">
        <v>0.28000000000000003</v>
      </c>
      <c r="K470" t="s">
        <v>55</v>
      </c>
    </row>
    <row r="471" spans="1:11" x14ac:dyDescent="0.25">
      <c r="A471" t="s">
        <v>373</v>
      </c>
      <c r="B471" t="s">
        <v>9</v>
      </c>
      <c r="C471">
        <v>0.27</v>
      </c>
      <c r="D471" t="s">
        <v>117</v>
      </c>
      <c r="F471" t="s">
        <v>375</v>
      </c>
      <c r="G471" t="s">
        <v>12</v>
      </c>
      <c r="H471" t="s">
        <v>13</v>
      </c>
      <c r="I471" t="str">
        <f t="shared" si="7"/>
        <v>over20-29Male</v>
      </c>
      <c r="J471">
        <v>0.27</v>
      </c>
      <c r="K471" t="s">
        <v>55</v>
      </c>
    </row>
    <row r="472" spans="1:11" x14ac:dyDescent="0.25">
      <c r="A472" t="s">
        <v>373</v>
      </c>
      <c r="B472" t="s">
        <v>9</v>
      </c>
      <c r="C472">
        <v>0.26</v>
      </c>
      <c r="D472" t="s">
        <v>433</v>
      </c>
      <c r="F472" t="s">
        <v>375</v>
      </c>
      <c r="G472" t="s">
        <v>12</v>
      </c>
      <c r="H472" t="s">
        <v>13</v>
      </c>
      <c r="I472" t="str">
        <f t="shared" si="7"/>
        <v>over20-29Male</v>
      </c>
      <c r="J472">
        <v>0.26</v>
      </c>
      <c r="K472" t="s">
        <v>55</v>
      </c>
    </row>
    <row r="473" spans="1:11" x14ac:dyDescent="0.25">
      <c r="A473" t="s">
        <v>373</v>
      </c>
      <c r="B473" t="s">
        <v>9</v>
      </c>
      <c r="C473">
        <v>0.25</v>
      </c>
      <c r="D473" t="s">
        <v>434</v>
      </c>
      <c r="F473" t="s">
        <v>375</v>
      </c>
      <c r="G473" t="s">
        <v>12</v>
      </c>
      <c r="H473" t="s">
        <v>13</v>
      </c>
      <c r="I473" t="str">
        <f t="shared" si="7"/>
        <v>over20-29Male</v>
      </c>
      <c r="J473">
        <v>0.25</v>
      </c>
      <c r="K473" t="s">
        <v>55</v>
      </c>
    </row>
    <row r="474" spans="1:11" x14ac:dyDescent="0.25">
      <c r="A474" t="s">
        <v>373</v>
      </c>
      <c r="B474" t="s">
        <v>9</v>
      </c>
      <c r="C474">
        <v>0.24</v>
      </c>
      <c r="D474" t="s">
        <v>120</v>
      </c>
      <c r="F474" t="s">
        <v>375</v>
      </c>
      <c r="G474" t="s">
        <v>12</v>
      </c>
      <c r="H474" t="s">
        <v>13</v>
      </c>
      <c r="I474" t="str">
        <f t="shared" si="7"/>
        <v>over20-29Male</v>
      </c>
      <c r="J474">
        <v>0.24</v>
      </c>
      <c r="K474" t="s">
        <v>55</v>
      </c>
    </row>
    <row r="475" spans="1:11" x14ac:dyDescent="0.25">
      <c r="A475" t="s">
        <v>373</v>
      </c>
      <c r="B475" t="s">
        <v>9</v>
      </c>
      <c r="C475">
        <v>0.23</v>
      </c>
      <c r="D475" t="s">
        <v>435</v>
      </c>
      <c r="F475" t="s">
        <v>375</v>
      </c>
      <c r="G475" t="s">
        <v>12</v>
      </c>
      <c r="H475" t="s">
        <v>13</v>
      </c>
      <c r="I475" t="str">
        <f t="shared" si="7"/>
        <v>over20-29Male</v>
      </c>
      <c r="J475">
        <v>0.23</v>
      </c>
      <c r="K475" t="s">
        <v>64</v>
      </c>
    </row>
    <row r="476" spans="1:11" x14ac:dyDescent="0.25">
      <c r="A476" t="s">
        <v>373</v>
      </c>
      <c r="B476" t="s">
        <v>9</v>
      </c>
      <c r="C476">
        <v>0.22</v>
      </c>
      <c r="D476" t="s">
        <v>436</v>
      </c>
      <c r="F476" t="s">
        <v>375</v>
      </c>
      <c r="G476" t="s">
        <v>12</v>
      </c>
      <c r="H476" t="s">
        <v>13</v>
      </c>
      <c r="I476" t="str">
        <f t="shared" si="7"/>
        <v>over20-29Male</v>
      </c>
      <c r="J476">
        <v>0.22</v>
      </c>
      <c r="K476" t="s">
        <v>64</v>
      </c>
    </row>
    <row r="477" spans="1:11" x14ac:dyDescent="0.25">
      <c r="A477" t="s">
        <v>373</v>
      </c>
      <c r="B477" t="s">
        <v>9</v>
      </c>
      <c r="C477">
        <v>0.21</v>
      </c>
      <c r="D477" t="s">
        <v>437</v>
      </c>
      <c r="F477" t="s">
        <v>375</v>
      </c>
      <c r="G477" t="s">
        <v>12</v>
      </c>
      <c r="H477" t="s">
        <v>13</v>
      </c>
      <c r="I477" t="str">
        <f t="shared" si="7"/>
        <v>over20-29Male</v>
      </c>
      <c r="J477">
        <v>0.21</v>
      </c>
      <c r="K477" t="s">
        <v>64</v>
      </c>
    </row>
    <row r="478" spans="1:11" x14ac:dyDescent="0.25">
      <c r="A478" t="s">
        <v>373</v>
      </c>
      <c r="B478" t="s">
        <v>9</v>
      </c>
      <c r="C478">
        <v>0.2</v>
      </c>
      <c r="D478" t="s">
        <v>288</v>
      </c>
      <c r="F478" t="s">
        <v>375</v>
      </c>
      <c r="G478" t="s">
        <v>12</v>
      </c>
      <c r="H478" t="s">
        <v>13</v>
      </c>
      <c r="I478" t="str">
        <f t="shared" si="7"/>
        <v>over20-29Male</v>
      </c>
      <c r="J478">
        <v>0.2</v>
      </c>
      <c r="K478" t="s">
        <v>64</v>
      </c>
    </row>
    <row r="479" spans="1:11" x14ac:dyDescent="0.25">
      <c r="A479" t="s">
        <v>373</v>
      </c>
      <c r="B479" t="s">
        <v>9</v>
      </c>
      <c r="C479">
        <v>0.19</v>
      </c>
      <c r="D479" t="s">
        <v>125</v>
      </c>
      <c r="F479" t="s">
        <v>375</v>
      </c>
      <c r="G479" t="s">
        <v>12</v>
      </c>
      <c r="H479" t="s">
        <v>13</v>
      </c>
      <c r="I479" t="str">
        <f t="shared" si="7"/>
        <v>over20-29Male</v>
      </c>
      <c r="J479">
        <v>0.19</v>
      </c>
      <c r="K479" t="s">
        <v>71</v>
      </c>
    </row>
    <row r="480" spans="1:11" x14ac:dyDescent="0.25">
      <c r="A480" t="s">
        <v>373</v>
      </c>
      <c r="B480" t="s">
        <v>9</v>
      </c>
      <c r="C480">
        <v>0.18</v>
      </c>
      <c r="D480" t="s">
        <v>125</v>
      </c>
      <c r="F480" t="s">
        <v>375</v>
      </c>
      <c r="G480" t="s">
        <v>12</v>
      </c>
      <c r="H480" t="s">
        <v>13</v>
      </c>
      <c r="I480" t="str">
        <f t="shared" si="7"/>
        <v>over20-29Male</v>
      </c>
      <c r="J480">
        <v>0.18</v>
      </c>
      <c r="K480" t="s">
        <v>71</v>
      </c>
    </row>
    <row r="481" spans="1:11" x14ac:dyDescent="0.25">
      <c r="A481" t="s">
        <v>373</v>
      </c>
      <c r="B481" t="s">
        <v>9</v>
      </c>
      <c r="C481">
        <v>0.17</v>
      </c>
      <c r="D481" t="s">
        <v>438</v>
      </c>
      <c r="F481" t="s">
        <v>375</v>
      </c>
      <c r="G481" t="s">
        <v>12</v>
      </c>
      <c r="H481" t="s">
        <v>13</v>
      </c>
      <c r="I481" t="str">
        <f t="shared" si="7"/>
        <v>over20-29Male</v>
      </c>
      <c r="J481">
        <v>0.17</v>
      </c>
      <c r="K481" t="s">
        <v>77</v>
      </c>
    </row>
    <row r="482" spans="1:11" x14ac:dyDescent="0.25">
      <c r="A482" t="s">
        <v>373</v>
      </c>
      <c r="B482" t="s">
        <v>9</v>
      </c>
      <c r="C482">
        <v>0.16</v>
      </c>
      <c r="D482" t="s">
        <v>439</v>
      </c>
      <c r="F482" t="s">
        <v>375</v>
      </c>
      <c r="G482" t="s">
        <v>12</v>
      </c>
      <c r="H482" t="s">
        <v>13</v>
      </c>
      <c r="I482" t="str">
        <f t="shared" si="7"/>
        <v>over20-29Male</v>
      </c>
      <c r="J482">
        <v>0.16</v>
      </c>
      <c r="K482" t="s">
        <v>77</v>
      </c>
    </row>
    <row r="483" spans="1:11" x14ac:dyDescent="0.25">
      <c r="A483" t="s">
        <v>373</v>
      </c>
      <c r="B483" t="s">
        <v>9</v>
      </c>
      <c r="C483">
        <v>0.15</v>
      </c>
      <c r="D483" t="s">
        <v>440</v>
      </c>
      <c r="F483" t="s">
        <v>375</v>
      </c>
      <c r="G483" t="s">
        <v>12</v>
      </c>
      <c r="H483" t="s">
        <v>13</v>
      </c>
      <c r="I483" t="str">
        <f t="shared" si="7"/>
        <v>over20-29Male</v>
      </c>
      <c r="J483">
        <v>0.15</v>
      </c>
      <c r="K483" t="s">
        <v>77</v>
      </c>
    </row>
    <row r="484" spans="1:11" x14ac:dyDescent="0.25">
      <c r="A484" t="s">
        <v>373</v>
      </c>
      <c r="B484" t="s">
        <v>9</v>
      </c>
      <c r="C484">
        <v>0.14000000000000001</v>
      </c>
      <c r="D484" t="s">
        <v>441</v>
      </c>
      <c r="F484" t="s">
        <v>375</v>
      </c>
      <c r="G484" t="s">
        <v>12</v>
      </c>
      <c r="H484" t="s">
        <v>13</v>
      </c>
      <c r="I484" t="str">
        <f t="shared" si="7"/>
        <v>over20-29Male</v>
      </c>
      <c r="J484">
        <v>0.14000000000000001</v>
      </c>
      <c r="K484" t="s">
        <v>85</v>
      </c>
    </row>
    <row r="485" spans="1:11" x14ac:dyDescent="0.25">
      <c r="A485" t="s">
        <v>373</v>
      </c>
      <c r="B485" t="s">
        <v>9</v>
      </c>
      <c r="C485">
        <v>0.13</v>
      </c>
      <c r="D485" t="s">
        <v>442</v>
      </c>
      <c r="F485" t="s">
        <v>375</v>
      </c>
      <c r="G485" t="s">
        <v>12</v>
      </c>
      <c r="H485" t="s">
        <v>13</v>
      </c>
      <c r="I485" t="str">
        <f t="shared" si="7"/>
        <v>over20-29Male</v>
      </c>
      <c r="J485">
        <v>0.13</v>
      </c>
      <c r="K485" t="s">
        <v>85</v>
      </c>
    </row>
    <row r="486" spans="1:11" x14ac:dyDescent="0.25">
      <c r="A486" t="s">
        <v>373</v>
      </c>
      <c r="B486" t="s">
        <v>9</v>
      </c>
      <c r="C486">
        <v>0.12</v>
      </c>
      <c r="D486" t="s">
        <v>443</v>
      </c>
      <c r="F486" t="s">
        <v>375</v>
      </c>
      <c r="G486" t="s">
        <v>12</v>
      </c>
      <c r="H486" t="s">
        <v>13</v>
      </c>
      <c r="I486" t="str">
        <f t="shared" si="7"/>
        <v>over20-29Male</v>
      </c>
      <c r="J486">
        <v>0.12</v>
      </c>
      <c r="K486" t="s">
        <v>92</v>
      </c>
    </row>
    <row r="487" spans="1:11" x14ac:dyDescent="0.25">
      <c r="A487" t="s">
        <v>373</v>
      </c>
      <c r="B487" t="s">
        <v>9</v>
      </c>
      <c r="C487">
        <v>0.11</v>
      </c>
      <c r="D487" t="s">
        <v>444</v>
      </c>
      <c r="F487" t="s">
        <v>375</v>
      </c>
      <c r="G487" t="s">
        <v>12</v>
      </c>
      <c r="H487" t="s">
        <v>13</v>
      </c>
      <c r="I487" t="str">
        <f t="shared" si="7"/>
        <v>over20-29Male</v>
      </c>
      <c r="J487">
        <v>0.11</v>
      </c>
      <c r="K487" t="s">
        <v>92</v>
      </c>
    </row>
    <row r="488" spans="1:11" x14ac:dyDescent="0.25">
      <c r="A488" t="s">
        <v>373</v>
      </c>
      <c r="B488" t="s">
        <v>9</v>
      </c>
      <c r="C488">
        <v>0.1</v>
      </c>
      <c r="D488" t="s">
        <v>445</v>
      </c>
      <c r="F488" t="s">
        <v>375</v>
      </c>
      <c r="G488" t="s">
        <v>12</v>
      </c>
      <c r="H488" t="s">
        <v>13</v>
      </c>
      <c r="I488" t="str">
        <f t="shared" si="7"/>
        <v>over20-29Male</v>
      </c>
      <c r="J488">
        <v>0.1</v>
      </c>
      <c r="K488" t="s">
        <v>98</v>
      </c>
    </row>
    <row r="489" spans="1:11" x14ac:dyDescent="0.25">
      <c r="A489" t="s">
        <v>373</v>
      </c>
      <c r="B489" t="s">
        <v>9</v>
      </c>
      <c r="C489">
        <v>0.09</v>
      </c>
      <c r="D489" t="s">
        <v>446</v>
      </c>
      <c r="F489" t="s">
        <v>375</v>
      </c>
      <c r="G489" t="s">
        <v>12</v>
      </c>
      <c r="H489" t="s">
        <v>13</v>
      </c>
      <c r="I489" t="str">
        <f t="shared" si="7"/>
        <v>over20-29Male</v>
      </c>
      <c r="J489">
        <v>0.09</v>
      </c>
      <c r="K489" t="s">
        <v>98</v>
      </c>
    </row>
    <row r="490" spans="1:11" x14ac:dyDescent="0.25">
      <c r="A490" t="s">
        <v>373</v>
      </c>
      <c r="B490" t="s">
        <v>9</v>
      </c>
      <c r="C490">
        <v>0.08</v>
      </c>
      <c r="D490" t="s">
        <v>447</v>
      </c>
      <c r="F490" t="s">
        <v>375</v>
      </c>
      <c r="G490" t="s">
        <v>12</v>
      </c>
      <c r="H490" t="s">
        <v>13</v>
      </c>
      <c r="I490" t="str">
        <f t="shared" si="7"/>
        <v>over20-29Male</v>
      </c>
      <c r="J490">
        <v>0.08</v>
      </c>
      <c r="K490" t="s">
        <v>103</v>
      </c>
    </row>
    <row r="491" spans="1:11" x14ac:dyDescent="0.25">
      <c r="A491" t="s">
        <v>373</v>
      </c>
      <c r="B491" t="s">
        <v>9</v>
      </c>
      <c r="C491">
        <v>7.0000000000000007E-2</v>
      </c>
      <c r="D491" t="s">
        <v>448</v>
      </c>
      <c r="F491" t="s">
        <v>375</v>
      </c>
      <c r="G491" t="s">
        <v>12</v>
      </c>
      <c r="H491" t="s">
        <v>13</v>
      </c>
      <c r="I491" t="str">
        <f t="shared" si="7"/>
        <v>over20-29Male</v>
      </c>
      <c r="J491">
        <v>7.0000000000000007E-2</v>
      </c>
      <c r="K491" t="s">
        <v>103</v>
      </c>
    </row>
    <row r="492" spans="1:11" x14ac:dyDescent="0.25">
      <c r="A492" t="s">
        <v>373</v>
      </c>
      <c r="B492" t="s">
        <v>9</v>
      </c>
      <c r="C492">
        <v>0.06</v>
      </c>
      <c r="D492" t="s">
        <v>302</v>
      </c>
      <c r="F492" t="s">
        <v>375</v>
      </c>
      <c r="G492" t="s">
        <v>12</v>
      </c>
      <c r="H492" t="s">
        <v>13</v>
      </c>
      <c r="I492" t="str">
        <f t="shared" si="7"/>
        <v>over20-29Male</v>
      </c>
      <c r="J492">
        <v>0.06</v>
      </c>
      <c r="K492" t="s">
        <v>103</v>
      </c>
    </row>
    <row r="493" spans="1:11" x14ac:dyDescent="0.25">
      <c r="A493" t="s">
        <v>373</v>
      </c>
      <c r="B493" t="s">
        <v>9</v>
      </c>
      <c r="C493">
        <v>0.05</v>
      </c>
      <c r="D493" t="s">
        <v>449</v>
      </c>
      <c r="F493" t="s">
        <v>375</v>
      </c>
      <c r="G493" t="s">
        <v>12</v>
      </c>
      <c r="H493" t="s">
        <v>13</v>
      </c>
      <c r="I493" t="str">
        <f t="shared" si="7"/>
        <v>over20-29Male</v>
      </c>
      <c r="J493">
        <v>0.05</v>
      </c>
      <c r="K493" t="s">
        <v>107</v>
      </c>
    </row>
    <row r="494" spans="1:11" x14ac:dyDescent="0.25">
      <c r="A494" t="s">
        <v>373</v>
      </c>
      <c r="B494" t="s">
        <v>9</v>
      </c>
      <c r="C494">
        <v>0.04</v>
      </c>
      <c r="D494" t="s">
        <v>450</v>
      </c>
      <c r="F494" t="s">
        <v>375</v>
      </c>
      <c r="G494" t="s">
        <v>12</v>
      </c>
      <c r="H494" t="s">
        <v>13</v>
      </c>
      <c r="I494" t="str">
        <f t="shared" si="7"/>
        <v>over20-29Male</v>
      </c>
      <c r="J494">
        <v>0.04</v>
      </c>
      <c r="K494" t="s">
        <v>114</v>
      </c>
    </row>
    <row r="495" spans="1:11" x14ac:dyDescent="0.25">
      <c r="A495" t="s">
        <v>373</v>
      </c>
      <c r="B495" t="s">
        <v>9</v>
      </c>
      <c r="C495">
        <v>0.03</v>
      </c>
      <c r="D495" t="s">
        <v>451</v>
      </c>
      <c r="F495" t="s">
        <v>375</v>
      </c>
      <c r="G495" t="s">
        <v>12</v>
      </c>
      <c r="H495" t="s">
        <v>13</v>
      </c>
      <c r="I495" t="str">
        <f t="shared" si="7"/>
        <v>over20-29Male</v>
      </c>
      <c r="J495">
        <v>0.03</v>
      </c>
      <c r="K495" t="s">
        <v>121</v>
      </c>
    </row>
    <row r="496" spans="1:11" x14ac:dyDescent="0.25">
      <c r="A496" t="s">
        <v>373</v>
      </c>
      <c r="B496" t="s">
        <v>9</v>
      </c>
      <c r="C496">
        <v>0.02</v>
      </c>
      <c r="D496" t="s">
        <v>452</v>
      </c>
      <c r="F496" t="s">
        <v>375</v>
      </c>
      <c r="G496" t="s">
        <v>12</v>
      </c>
      <c r="H496" t="s">
        <v>13</v>
      </c>
      <c r="I496" t="str">
        <f t="shared" si="7"/>
        <v>over20-29Male</v>
      </c>
      <c r="J496">
        <v>0.02</v>
      </c>
      <c r="K496" t="s">
        <v>131</v>
      </c>
    </row>
    <row r="497" spans="1:11" x14ac:dyDescent="0.25">
      <c r="A497" t="s">
        <v>373</v>
      </c>
      <c r="B497" t="s">
        <v>9</v>
      </c>
      <c r="C497">
        <v>0.01</v>
      </c>
      <c r="D497" t="s">
        <v>453</v>
      </c>
      <c r="F497" t="s">
        <v>375</v>
      </c>
      <c r="G497" t="s">
        <v>12</v>
      </c>
      <c r="H497" t="s">
        <v>13</v>
      </c>
      <c r="I497" t="str">
        <f t="shared" si="7"/>
        <v>over20-29Male</v>
      </c>
      <c r="J497">
        <v>0.01</v>
      </c>
      <c r="K497" t="s">
        <v>135</v>
      </c>
    </row>
    <row r="498" spans="1:11" x14ac:dyDescent="0.25">
      <c r="A498" t="s">
        <v>373</v>
      </c>
      <c r="B498" t="s">
        <v>13</v>
      </c>
      <c r="C498">
        <v>0.99</v>
      </c>
      <c r="D498" t="s">
        <v>454</v>
      </c>
      <c r="F498" t="s">
        <v>375</v>
      </c>
      <c r="G498" t="s">
        <v>141</v>
      </c>
      <c r="H498" t="s">
        <v>13</v>
      </c>
      <c r="I498" t="str">
        <f t="shared" si="7"/>
        <v>over30-39Male</v>
      </c>
      <c r="J498">
        <v>0.99</v>
      </c>
      <c r="K498" t="s">
        <v>376</v>
      </c>
    </row>
    <row r="499" spans="1:11" x14ac:dyDescent="0.25">
      <c r="A499" t="s">
        <v>373</v>
      </c>
      <c r="B499" t="s">
        <v>13</v>
      </c>
      <c r="C499">
        <v>0.98</v>
      </c>
      <c r="D499" t="s">
        <v>455</v>
      </c>
      <c r="F499" t="s">
        <v>375</v>
      </c>
      <c r="G499" t="s">
        <v>141</v>
      </c>
      <c r="H499" t="s">
        <v>13</v>
      </c>
      <c r="I499" t="str">
        <f t="shared" si="7"/>
        <v>over30-39Male</v>
      </c>
      <c r="J499">
        <v>0.98</v>
      </c>
      <c r="K499" t="s">
        <v>377</v>
      </c>
    </row>
    <row r="500" spans="1:11" x14ac:dyDescent="0.25">
      <c r="A500" t="s">
        <v>373</v>
      </c>
      <c r="B500" t="s">
        <v>13</v>
      </c>
      <c r="C500">
        <v>0.97</v>
      </c>
      <c r="D500" t="s">
        <v>456</v>
      </c>
      <c r="F500" t="s">
        <v>375</v>
      </c>
      <c r="G500" t="s">
        <v>141</v>
      </c>
      <c r="H500" t="s">
        <v>13</v>
      </c>
      <c r="I500" t="str">
        <f t="shared" si="7"/>
        <v>over30-39Male</v>
      </c>
      <c r="J500">
        <v>0.97</v>
      </c>
      <c r="K500" t="s">
        <v>377</v>
      </c>
    </row>
    <row r="501" spans="1:11" x14ac:dyDescent="0.25">
      <c r="A501" t="s">
        <v>373</v>
      </c>
      <c r="B501" t="s">
        <v>13</v>
      </c>
      <c r="C501">
        <v>0.96</v>
      </c>
      <c r="D501" t="s">
        <v>457</v>
      </c>
      <c r="F501" t="s">
        <v>375</v>
      </c>
      <c r="G501" t="s">
        <v>141</v>
      </c>
      <c r="H501" t="s">
        <v>13</v>
      </c>
      <c r="I501" t="str">
        <f t="shared" si="7"/>
        <v>over30-39Male</v>
      </c>
      <c r="J501">
        <v>0.96</v>
      </c>
      <c r="K501" t="s">
        <v>379</v>
      </c>
    </row>
    <row r="502" spans="1:11" x14ac:dyDescent="0.25">
      <c r="A502" t="s">
        <v>373</v>
      </c>
      <c r="B502" t="s">
        <v>13</v>
      </c>
      <c r="C502">
        <v>0.95</v>
      </c>
      <c r="D502" t="s">
        <v>313</v>
      </c>
      <c r="F502" t="s">
        <v>375</v>
      </c>
      <c r="G502" t="s">
        <v>141</v>
      </c>
      <c r="H502" t="s">
        <v>13</v>
      </c>
      <c r="I502" t="str">
        <f t="shared" si="7"/>
        <v>over30-39Male</v>
      </c>
      <c r="J502">
        <v>0.95</v>
      </c>
      <c r="K502" t="s">
        <v>381</v>
      </c>
    </row>
    <row r="503" spans="1:11" x14ac:dyDescent="0.25">
      <c r="A503" t="s">
        <v>373</v>
      </c>
      <c r="B503" t="s">
        <v>13</v>
      </c>
      <c r="C503">
        <v>0.94</v>
      </c>
      <c r="D503" t="s">
        <v>150</v>
      </c>
      <c r="F503" t="s">
        <v>375</v>
      </c>
      <c r="G503" t="s">
        <v>141</v>
      </c>
      <c r="H503" t="s">
        <v>13</v>
      </c>
      <c r="I503" t="str">
        <f t="shared" si="7"/>
        <v>over30-39Male</v>
      </c>
      <c r="J503">
        <v>0.94</v>
      </c>
      <c r="K503" t="s">
        <v>381</v>
      </c>
    </row>
    <row r="504" spans="1:11" x14ac:dyDescent="0.25">
      <c r="A504" t="s">
        <v>373</v>
      </c>
      <c r="B504" t="s">
        <v>13</v>
      </c>
      <c r="C504">
        <v>0.93</v>
      </c>
      <c r="D504" t="s">
        <v>458</v>
      </c>
      <c r="F504" t="s">
        <v>375</v>
      </c>
      <c r="G504" t="s">
        <v>141</v>
      </c>
      <c r="H504" t="s">
        <v>13</v>
      </c>
      <c r="I504" t="str">
        <f t="shared" si="7"/>
        <v>over30-39Male</v>
      </c>
      <c r="J504">
        <v>0.93</v>
      </c>
      <c r="K504" t="s">
        <v>383</v>
      </c>
    </row>
    <row r="505" spans="1:11" x14ac:dyDescent="0.25">
      <c r="A505" t="s">
        <v>373</v>
      </c>
      <c r="B505" t="s">
        <v>13</v>
      </c>
      <c r="C505">
        <v>0.92</v>
      </c>
      <c r="D505" t="s">
        <v>153</v>
      </c>
      <c r="F505" t="s">
        <v>375</v>
      </c>
      <c r="G505" t="s">
        <v>141</v>
      </c>
      <c r="H505" t="s">
        <v>13</v>
      </c>
      <c r="I505" t="str">
        <f t="shared" si="7"/>
        <v>over30-39Male</v>
      </c>
      <c r="J505">
        <v>0.92</v>
      </c>
      <c r="K505" t="s">
        <v>383</v>
      </c>
    </row>
    <row r="506" spans="1:11" x14ac:dyDescent="0.25">
      <c r="A506" t="s">
        <v>373</v>
      </c>
      <c r="B506" t="s">
        <v>13</v>
      </c>
      <c r="C506">
        <v>0.91</v>
      </c>
      <c r="D506" t="s">
        <v>459</v>
      </c>
      <c r="F506" t="s">
        <v>375</v>
      </c>
      <c r="G506" t="s">
        <v>141</v>
      </c>
      <c r="H506" t="s">
        <v>13</v>
      </c>
      <c r="I506" t="str">
        <f t="shared" si="7"/>
        <v>over30-39Male</v>
      </c>
      <c r="J506">
        <v>0.91</v>
      </c>
      <c r="K506" t="s">
        <v>383</v>
      </c>
    </row>
    <row r="507" spans="1:11" x14ac:dyDescent="0.25">
      <c r="A507" t="s">
        <v>373</v>
      </c>
      <c r="B507" t="s">
        <v>13</v>
      </c>
      <c r="C507">
        <v>0.9</v>
      </c>
      <c r="D507" t="s">
        <v>10</v>
      </c>
      <c r="F507" t="s">
        <v>375</v>
      </c>
      <c r="G507" t="s">
        <v>141</v>
      </c>
      <c r="H507" t="s">
        <v>13</v>
      </c>
      <c r="I507" t="str">
        <f t="shared" si="7"/>
        <v>over30-39Male</v>
      </c>
      <c r="J507">
        <v>0.9</v>
      </c>
      <c r="K507" t="s">
        <v>386</v>
      </c>
    </row>
    <row r="508" spans="1:11" x14ac:dyDescent="0.25">
      <c r="A508" t="s">
        <v>373</v>
      </c>
      <c r="B508" t="s">
        <v>13</v>
      </c>
      <c r="C508">
        <v>0.89</v>
      </c>
      <c r="D508" t="s">
        <v>460</v>
      </c>
      <c r="F508" t="s">
        <v>375</v>
      </c>
      <c r="G508" t="s">
        <v>141</v>
      </c>
      <c r="H508" t="s">
        <v>13</v>
      </c>
      <c r="I508" t="str">
        <f t="shared" si="7"/>
        <v>over30-39Male</v>
      </c>
      <c r="J508">
        <v>0.89</v>
      </c>
      <c r="K508" t="s">
        <v>386</v>
      </c>
    </row>
    <row r="509" spans="1:11" x14ac:dyDescent="0.25">
      <c r="A509" t="s">
        <v>373</v>
      </c>
      <c r="B509" t="s">
        <v>13</v>
      </c>
      <c r="C509">
        <v>0.88</v>
      </c>
      <c r="D509" t="s">
        <v>321</v>
      </c>
      <c r="F509" t="s">
        <v>375</v>
      </c>
      <c r="G509" t="s">
        <v>141</v>
      </c>
      <c r="H509" t="s">
        <v>13</v>
      </c>
      <c r="I509" t="str">
        <f t="shared" si="7"/>
        <v>over30-39Male</v>
      </c>
      <c r="J509">
        <v>0.88</v>
      </c>
      <c r="K509" t="s">
        <v>386</v>
      </c>
    </row>
    <row r="510" spans="1:11" x14ac:dyDescent="0.25">
      <c r="A510" t="s">
        <v>373</v>
      </c>
      <c r="B510" t="s">
        <v>13</v>
      </c>
      <c r="C510">
        <v>0.87</v>
      </c>
      <c r="D510" t="s">
        <v>461</v>
      </c>
      <c r="F510" t="s">
        <v>375</v>
      </c>
      <c r="G510" t="s">
        <v>141</v>
      </c>
      <c r="H510" t="s">
        <v>13</v>
      </c>
      <c r="I510" t="str">
        <f t="shared" si="7"/>
        <v>over30-39Male</v>
      </c>
      <c r="J510">
        <v>0.87</v>
      </c>
      <c r="K510" t="s">
        <v>14</v>
      </c>
    </row>
    <row r="511" spans="1:11" x14ac:dyDescent="0.25">
      <c r="A511" t="s">
        <v>373</v>
      </c>
      <c r="B511" t="s">
        <v>13</v>
      </c>
      <c r="C511">
        <v>0.86</v>
      </c>
      <c r="D511" t="s">
        <v>374</v>
      </c>
      <c r="F511" t="s">
        <v>375</v>
      </c>
      <c r="G511" t="s">
        <v>141</v>
      </c>
      <c r="H511" t="s">
        <v>13</v>
      </c>
      <c r="I511" t="str">
        <f t="shared" si="7"/>
        <v>over30-39Male</v>
      </c>
      <c r="J511">
        <v>0.86</v>
      </c>
      <c r="K511" t="s">
        <v>14</v>
      </c>
    </row>
    <row r="512" spans="1:11" x14ac:dyDescent="0.25">
      <c r="A512" t="s">
        <v>373</v>
      </c>
      <c r="B512" t="s">
        <v>13</v>
      </c>
      <c r="C512">
        <v>0.85</v>
      </c>
      <c r="D512" t="s">
        <v>323</v>
      </c>
      <c r="F512" t="s">
        <v>375</v>
      </c>
      <c r="G512" t="s">
        <v>141</v>
      </c>
      <c r="H512" t="s">
        <v>13</v>
      </c>
      <c r="I512" t="str">
        <f t="shared" si="7"/>
        <v>over30-39Male</v>
      </c>
      <c r="J512">
        <v>0.85</v>
      </c>
      <c r="K512" t="s">
        <v>14</v>
      </c>
    </row>
    <row r="513" spans="1:11" x14ac:dyDescent="0.25">
      <c r="A513" t="s">
        <v>373</v>
      </c>
      <c r="B513" t="s">
        <v>13</v>
      </c>
      <c r="C513">
        <v>0.84</v>
      </c>
      <c r="D513" t="s">
        <v>462</v>
      </c>
      <c r="F513" t="s">
        <v>375</v>
      </c>
      <c r="G513" t="s">
        <v>141</v>
      </c>
      <c r="H513" t="s">
        <v>13</v>
      </c>
      <c r="I513" t="str">
        <f t="shared" si="7"/>
        <v>over30-39Male</v>
      </c>
      <c r="J513">
        <v>0.84</v>
      </c>
      <c r="K513" t="s">
        <v>14</v>
      </c>
    </row>
    <row r="514" spans="1:11" x14ac:dyDescent="0.25">
      <c r="A514" t="s">
        <v>373</v>
      </c>
      <c r="B514" t="s">
        <v>13</v>
      </c>
      <c r="C514">
        <v>0.83</v>
      </c>
      <c r="D514" t="s">
        <v>167</v>
      </c>
      <c r="F514" t="s">
        <v>375</v>
      </c>
      <c r="G514" t="s">
        <v>141</v>
      </c>
      <c r="H514" t="s">
        <v>13</v>
      </c>
      <c r="I514" t="str">
        <f t="shared" si="7"/>
        <v>over30-39Male</v>
      </c>
      <c r="J514">
        <v>0.83</v>
      </c>
      <c r="K514" t="s">
        <v>16</v>
      </c>
    </row>
    <row r="515" spans="1:11" x14ac:dyDescent="0.25">
      <c r="A515" t="s">
        <v>373</v>
      </c>
      <c r="B515" t="s">
        <v>13</v>
      </c>
      <c r="C515">
        <v>0.82</v>
      </c>
      <c r="D515" t="s">
        <v>463</v>
      </c>
      <c r="F515" t="s">
        <v>375</v>
      </c>
      <c r="G515" t="s">
        <v>141</v>
      </c>
      <c r="H515" t="s">
        <v>13</v>
      </c>
      <c r="I515" t="str">
        <f t="shared" ref="I515:I578" si="8">_xlfn.CONCAT(F515,G515,H515)</f>
        <v>over30-39Male</v>
      </c>
      <c r="J515">
        <v>0.82</v>
      </c>
      <c r="K515" t="s">
        <v>16</v>
      </c>
    </row>
    <row r="516" spans="1:11" x14ac:dyDescent="0.25">
      <c r="A516" t="s">
        <v>373</v>
      </c>
      <c r="B516" t="s">
        <v>13</v>
      </c>
      <c r="C516">
        <v>0.81</v>
      </c>
      <c r="D516" t="s">
        <v>464</v>
      </c>
      <c r="F516" t="s">
        <v>375</v>
      </c>
      <c r="G516" t="s">
        <v>141</v>
      </c>
      <c r="H516" t="s">
        <v>13</v>
      </c>
      <c r="I516" t="str">
        <f t="shared" si="8"/>
        <v>over30-39Male</v>
      </c>
      <c r="J516">
        <v>0.81</v>
      </c>
      <c r="K516" t="s">
        <v>16</v>
      </c>
    </row>
    <row r="517" spans="1:11" x14ac:dyDescent="0.25">
      <c r="A517" t="s">
        <v>373</v>
      </c>
      <c r="B517" t="s">
        <v>13</v>
      </c>
      <c r="C517">
        <v>0.8</v>
      </c>
      <c r="D517" t="s">
        <v>17</v>
      </c>
      <c r="F517" t="s">
        <v>375</v>
      </c>
      <c r="G517" t="s">
        <v>141</v>
      </c>
      <c r="H517" t="s">
        <v>13</v>
      </c>
      <c r="I517" t="str">
        <f t="shared" si="8"/>
        <v>over30-39Male</v>
      </c>
      <c r="J517">
        <v>0.8</v>
      </c>
      <c r="K517" t="s">
        <v>16</v>
      </c>
    </row>
    <row r="518" spans="1:11" x14ac:dyDescent="0.25">
      <c r="A518" t="s">
        <v>373</v>
      </c>
      <c r="B518" t="s">
        <v>13</v>
      </c>
      <c r="C518">
        <v>0.79</v>
      </c>
      <c r="D518" t="s">
        <v>465</v>
      </c>
      <c r="F518" t="s">
        <v>375</v>
      </c>
      <c r="G518" t="s">
        <v>141</v>
      </c>
      <c r="H518" t="s">
        <v>13</v>
      </c>
      <c r="I518" t="str">
        <f t="shared" si="8"/>
        <v>over30-39Male</v>
      </c>
      <c r="J518">
        <v>0.79</v>
      </c>
      <c r="K518" t="s">
        <v>18</v>
      </c>
    </row>
    <row r="519" spans="1:11" x14ac:dyDescent="0.25">
      <c r="A519" t="s">
        <v>373</v>
      </c>
      <c r="B519" t="s">
        <v>13</v>
      </c>
      <c r="C519">
        <v>0.78</v>
      </c>
      <c r="D519" t="s">
        <v>466</v>
      </c>
      <c r="F519" t="s">
        <v>375</v>
      </c>
      <c r="G519" t="s">
        <v>141</v>
      </c>
      <c r="H519" t="s">
        <v>13</v>
      </c>
      <c r="I519" t="str">
        <f t="shared" si="8"/>
        <v>over30-39Male</v>
      </c>
      <c r="J519">
        <v>0.78</v>
      </c>
      <c r="K519" t="s">
        <v>18</v>
      </c>
    </row>
    <row r="520" spans="1:11" x14ac:dyDescent="0.25">
      <c r="A520" t="s">
        <v>373</v>
      </c>
      <c r="B520" t="s">
        <v>13</v>
      </c>
      <c r="C520">
        <v>0.77</v>
      </c>
      <c r="D520" t="s">
        <v>467</v>
      </c>
      <c r="F520" t="s">
        <v>375</v>
      </c>
      <c r="G520" t="s">
        <v>141</v>
      </c>
      <c r="H520" t="s">
        <v>13</v>
      </c>
      <c r="I520" t="str">
        <f t="shared" si="8"/>
        <v>over30-39Male</v>
      </c>
      <c r="J520">
        <v>0.77</v>
      </c>
      <c r="K520" t="s">
        <v>18</v>
      </c>
    </row>
    <row r="521" spans="1:11" x14ac:dyDescent="0.25">
      <c r="A521" t="s">
        <v>373</v>
      </c>
      <c r="B521" t="s">
        <v>13</v>
      </c>
      <c r="C521">
        <v>0.76</v>
      </c>
      <c r="D521" t="s">
        <v>19</v>
      </c>
      <c r="F521" t="s">
        <v>375</v>
      </c>
      <c r="G521" t="s">
        <v>141</v>
      </c>
      <c r="H521" t="s">
        <v>13</v>
      </c>
      <c r="I521" t="str">
        <f t="shared" si="8"/>
        <v>over30-39Male</v>
      </c>
      <c r="J521">
        <v>0.76</v>
      </c>
      <c r="K521" t="s">
        <v>18</v>
      </c>
    </row>
    <row r="522" spans="1:11" x14ac:dyDescent="0.25">
      <c r="A522" t="s">
        <v>373</v>
      </c>
      <c r="B522" t="s">
        <v>13</v>
      </c>
      <c r="C522">
        <v>0.75</v>
      </c>
      <c r="D522" t="s">
        <v>175</v>
      </c>
      <c r="F522" t="s">
        <v>375</v>
      </c>
      <c r="G522" t="s">
        <v>141</v>
      </c>
      <c r="H522" t="s">
        <v>13</v>
      </c>
      <c r="I522" t="str">
        <f t="shared" si="8"/>
        <v>over30-39Male</v>
      </c>
      <c r="J522">
        <v>0.75</v>
      </c>
      <c r="K522" t="s">
        <v>18</v>
      </c>
    </row>
    <row r="523" spans="1:11" x14ac:dyDescent="0.25">
      <c r="A523" t="s">
        <v>373</v>
      </c>
      <c r="B523" t="s">
        <v>13</v>
      </c>
      <c r="C523">
        <v>0.74</v>
      </c>
      <c r="D523" t="s">
        <v>468</v>
      </c>
      <c r="F523" t="s">
        <v>375</v>
      </c>
      <c r="G523" t="s">
        <v>141</v>
      </c>
      <c r="H523" t="s">
        <v>13</v>
      </c>
      <c r="I523" t="str">
        <f t="shared" si="8"/>
        <v>over30-39Male</v>
      </c>
      <c r="J523">
        <v>0.74</v>
      </c>
      <c r="K523" t="s">
        <v>18</v>
      </c>
    </row>
    <row r="524" spans="1:11" x14ac:dyDescent="0.25">
      <c r="A524" t="s">
        <v>373</v>
      </c>
      <c r="B524" t="s">
        <v>13</v>
      </c>
      <c r="C524">
        <v>0.73</v>
      </c>
      <c r="D524" t="s">
        <v>378</v>
      </c>
      <c r="F524" t="s">
        <v>375</v>
      </c>
      <c r="G524" t="s">
        <v>141</v>
      </c>
      <c r="H524" t="s">
        <v>13</v>
      </c>
      <c r="I524" t="str">
        <f t="shared" si="8"/>
        <v>over30-39Male</v>
      </c>
      <c r="J524">
        <v>0.73</v>
      </c>
      <c r="K524" t="s">
        <v>21</v>
      </c>
    </row>
    <row r="525" spans="1:11" x14ac:dyDescent="0.25">
      <c r="A525" t="s">
        <v>373</v>
      </c>
      <c r="B525" t="s">
        <v>13</v>
      </c>
      <c r="C525">
        <v>0.72</v>
      </c>
      <c r="D525" t="s">
        <v>235</v>
      </c>
      <c r="F525" t="s">
        <v>375</v>
      </c>
      <c r="G525" t="s">
        <v>141</v>
      </c>
      <c r="H525" t="s">
        <v>13</v>
      </c>
      <c r="I525" t="str">
        <f t="shared" si="8"/>
        <v>over30-39Male</v>
      </c>
      <c r="J525">
        <v>0.72</v>
      </c>
      <c r="K525" t="s">
        <v>21</v>
      </c>
    </row>
    <row r="526" spans="1:11" x14ac:dyDescent="0.25">
      <c r="A526" t="s">
        <v>373</v>
      </c>
      <c r="B526" t="s">
        <v>13</v>
      </c>
      <c r="C526">
        <v>0.71</v>
      </c>
      <c r="D526" t="s">
        <v>469</v>
      </c>
      <c r="F526" t="s">
        <v>375</v>
      </c>
      <c r="G526" t="s">
        <v>141</v>
      </c>
      <c r="H526" t="s">
        <v>13</v>
      </c>
      <c r="I526" t="str">
        <f t="shared" si="8"/>
        <v>over30-39Male</v>
      </c>
      <c r="J526">
        <v>0.71</v>
      </c>
      <c r="K526" t="s">
        <v>21</v>
      </c>
    </row>
    <row r="527" spans="1:11" x14ac:dyDescent="0.25">
      <c r="A527" t="s">
        <v>373</v>
      </c>
      <c r="B527" t="s">
        <v>13</v>
      </c>
      <c r="C527">
        <v>0.7</v>
      </c>
      <c r="D527" t="s">
        <v>330</v>
      </c>
      <c r="F527" t="s">
        <v>375</v>
      </c>
      <c r="G527" t="s">
        <v>141</v>
      </c>
      <c r="H527" t="s">
        <v>13</v>
      </c>
      <c r="I527" t="str">
        <f t="shared" si="8"/>
        <v>over30-39Male</v>
      </c>
      <c r="J527">
        <v>0.7</v>
      </c>
      <c r="K527" t="s">
        <v>21</v>
      </c>
    </row>
    <row r="528" spans="1:11" x14ac:dyDescent="0.25">
      <c r="A528" t="s">
        <v>373</v>
      </c>
      <c r="B528" t="s">
        <v>13</v>
      </c>
      <c r="C528">
        <v>0.69</v>
      </c>
      <c r="D528" t="s">
        <v>236</v>
      </c>
      <c r="F528" t="s">
        <v>375</v>
      </c>
      <c r="G528" t="s">
        <v>141</v>
      </c>
      <c r="H528" t="s">
        <v>13</v>
      </c>
      <c r="I528" t="str">
        <f t="shared" si="8"/>
        <v>over30-39Male</v>
      </c>
      <c r="J528">
        <v>0.69</v>
      </c>
      <c r="K528" t="s">
        <v>21</v>
      </c>
    </row>
    <row r="529" spans="1:11" x14ac:dyDescent="0.25">
      <c r="A529" t="s">
        <v>373</v>
      </c>
      <c r="B529" t="s">
        <v>13</v>
      </c>
      <c r="C529">
        <v>0.68</v>
      </c>
      <c r="D529" t="s">
        <v>331</v>
      </c>
      <c r="F529" t="s">
        <v>375</v>
      </c>
      <c r="G529" t="s">
        <v>141</v>
      </c>
      <c r="H529" t="s">
        <v>13</v>
      </c>
      <c r="I529" t="str">
        <f t="shared" si="8"/>
        <v>over30-39Male</v>
      </c>
      <c r="J529">
        <v>0.68</v>
      </c>
      <c r="K529" t="s">
        <v>25</v>
      </c>
    </row>
    <row r="530" spans="1:11" x14ac:dyDescent="0.25">
      <c r="A530" t="s">
        <v>373</v>
      </c>
      <c r="B530" t="s">
        <v>13</v>
      </c>
      <c r="C530">
        <v>0.67</v>
      </c>
      <c r="D530" t="s">
        <v>183</v>
      </c>
      <c r="F530" t="s">
        <v>375</v>
      </c>
      <c r="G530" t="s">
        <v>141</v>
      </c>
      <c r="H530" t="s">
        <v>13</v>
      </c>
      <c r="I530" t="str">
        <f t="shared" si="8"/>
        <v>over30-39Male</v>
      </c>
      <c r="J530">
        <v>0.67</v>
      </c>
      <c r="K530" t="s">
        <v>25</v>
      </c>
    </row>
    <row r="531" spans="1:11" x14ac:dyDescent="0.25">
      <c r="A531" t="s">
        <v>373</v>
      </c>
      <c r="B531" t="s">
        <v>13</v>
      </c>
      <c r="C531">
        <v>0.66</v>
      </c>
      <c r="D531" t="s">
        <v>184</v>
      </c>
      <c r="F531" t="s">
        <v>375</v>
      </c>
      <c r="G531" t="s">
        <v>141</v>
      </c>
      <c r="H531" t="s">
        <v>13</v>
      </c>
      <c r="I531" t="str">
        <f t="shared" si="8"/>
        <v>over30-39Male</v>
      </c>
      <c r="J531">
        <v>0.66</v>
      </c>
      <c r="K531" t="s">
        <v>25</v>
      </c>
    </row>
    <row r="532" spans="1:11" x14ac:dyDescent="0.25">
      <c r="A532" t="s">
        <v>373</v>
      </c>
      <c r="B532" t="s">
        <v>13</v>
      </c>
      <c r="C532">
        <v>0.65</v>
      </c>
      <c r="D532" t="s">
        <v>470</v>
      </c>
      <c r="F532" t="s">
        <v>375</v>
      </c>
      <c r="G532" t="s">
        <v>141</v>
      </c>
      <c r="H532" t="s">
        <v>13</v>
      </c>
      <c r="I532" t="str">
        <f t="shared" si="8"/>
        <v>over30-39Male</v>
      </c>
      <c r="J532">
        <v>0.65</v>
      </c>
      <c r="K532" t="s">
        <v>25</v>
      </c>
    </row>
    <row r="533" spans="1:11" x14ac:dyDescent="0.25">
      <c r="A533" t="s">
        <v>373</v>
      </c>
      <c r="B533" t="s">
        <v>13</v>
      </c>
      <c r="C533">
        <v>0.64</v>
      </c>
      <c r="D533" t="s">
        <v>382</v>
      </c>
      <c r="F533" t="s">
        <v>375</v>
      </c>
      <c r="G533" t="s">
        <v>141</v>
      </c>
      <c r="H533" t="s">
        <v>13</v>
      </c>
      <c r="I533" t="str">
        <f t="shared" si="8"/>
        <v>over30-39Male</v>
      </c>
      <c r="J533">
        <v>0.64</v>
      </c>
      <c r="K533" t="s">
        <v>29</v>
      </c>
    </row>
    <row r="534" spans="1:11" x14ac:dyDescent="0.25">
      <c r="A534" t="s">
        <v>373</v>
      </c>
      <c r="B534" t="s">
        <v>13</v>
      </c>
      <c r="C534">
        <v>0.63</v>
      </c>
      <c r="D534" t="s">
        <v>471</v>
      </c>
      <c r="F534" t="s">
        <v>375</v>
      </c>
      <c r="G534" t="s">
        <v>141</v>
      </c>
      <c r="H534" t="s">
        <v>13</v>
      </c>
      <c r="I534" t="str">
        <f t="shared" si="8"/>
        <v>over30-39Male</v>
      </c>
      <c r="J534">
        <v>0.63</v>
      </c>
      <c r="K534" t="s">
        <v>29</v>
      </c>
    </row>
    <row r="535" spans="1:11" x14ac:dyDescent="0.25">
      <c r="A535" t="s">
        <v>373</v>
      </c>
      <c r="B535" t="s">
        <v>13</v>
      </c>
      <c r="C535">
        <v>0.62</v>
      </c>
      <c r="D535" t="s">
        <v>472</v>
      </c>
      <c r="F535" t="s">
        <v>375</v>
      </c>
      <c r="G535" t="s">
        <v>141</v>
      </c>
      <c r="H535" t="s">
        <v>13</v>
      </c>
      <c r="I535" t="str">
        <f t="shared" si="8"/>
        <v>over30-39Male</v>
      </c>
      <c r="J535">
        <v>0.62</v>
      </c>
      <c r="K535" t="s">
        <v>29</v>
      </c>
    </row>
    <row r="536" spans="1:11" x14ac:dyDescent="0.25">
      <c r="A536" t="s">
        <v>373</v>
      </c>
      <c r="B536" t="s">
        <v>13</v>
      </c>
      <c r="C536">
        <v>0.61</v>
      </c>
      <c r="D536" t="s">
        <v>189</v>
      </c>
      <c r="F536" t="s">
        <v>375</v>
      </c>
      <c r="G536" t="s">
        <v>141</v>
      </c>
      <c r="H536" t="s">
        <v>13</v>
      </c>
      <c r="I536" t="str">
        <f t="shared" si="8"/>
        <v>over30-39Male</v>
      </c>
      <c r="J536">
        <v>0.61</v>
      </c>
      <c r="K536" t="s">
        <v>29</v>
      </c>
    </row>
    <row r="537" spans="1:11" x14ac:dyDescent="0.25">
      <c r="A537" t="s">
        <v>373</v>
      </c>
      <c r="B537" t="s">
        <v>13</v>
      </c>
      <c r="C537">
        <v>0.6</v>
      </c>
      <c r="D537" t="s">
        <v>473</v>
      </c>
      <c r="F537" t="s">
        <v>375</v>
      </c>
      <c r="G537" t="s">
        <v>141</v>
      </c>
      <c r="H537" t="s">
        <v>13</v>
      </c>
      <c r="I537" t="str">
        <f t="shared" si="8"/>
        <v>over30-39Male</v>
      </c>
      <c r="J537">
        <v>0.6</v>
      </c>
      <c r="K537" t="s">
        <v>29</v>
      </c>
    </row>
    <row r="538" spans="1:11" x14ac:dyDescent="0.25">
      <c r="A538" t="s">
        <v>373</v>
      </c>
      <c r="B538" t="s">
        <v>13</v>
      </c>
      <c r="C538">
        <v>0.59</v>
      </c>
      <c r="D538" t="s">
        <v>335</v>
      </c>
      <c r="F538" t="s">
        <v>375</v>
      </c>
      <c r="G538" t="s">
        <v>141</v>
      </c>
      <c r="H538" t="s">
        <v>13</v>
      </c>
      <c r="I538" t="str">
        <f t="shared" si="8"/>
        <v>over30-39Male</v>
      </c>
      <c r="J538">
        <v>0.59</v>
      </c>
      <c r="K538" t="s">
        <v>29</v>
      </c>
    </row>
    <row r="539" spans="1:11" x14ac:dyDescent="0.25">
      <c r="A539" t="s">
        <v>373</v>
      </c>
      <c r="B539" t="s">
        <v>13</v>
      </c>
      <c r="C539">
        <v>0.57999999999999996</v>
      </c>
      <c r="D539" t="s">
        <v>336</v>
      </c>
      <c r="F539" t="s">
        <v>375</v>
      </c>
      <c r="G539" t="s">
        <v>141</v>
      </c>
      <c r="H539" t="s">
        <v>13</v>
      </c>
      <c r="I539" t="str">
        <f t="shared" si="8"/>
        <v>over30-39Male</v>
      </c>
      <c r="J539">
        <v>0.57999999999999996</v>
      </c>
      <c r="K539" t="s">
        <v>34</v>
      </c>
    </row>
    <row r="540" spans="1:11" x14ac:dyDescent="0.25">
      <c r="A540" t="s">
        <v>373</v>
      </c>
      <c r="B540" t="s">
        <v>13</v>
      </c>
      <c r="C540">
        <v>0.56999999999999995</v>
      </c>
      <c r="D540" t="s">
        <v>337</v>
      </c>
      <c r="F540" t="s">
        <v>375</v>
      </c>
      <c r="G540" t="s">
        <v>141</v>
      </c>
      <c r="H540" t="s">
        <v>13</v>
      </c>
      <c r="I540" t="str">
        <f t="shared" si="8"/>
        <v>over30-39Male</v>
      </c>
      <c r="J540">
        <v>0.56999999999999995</v>
      </c>
      <c r="K540" t="s">
        <v>34</v>
      </c>
    </row>
    <row r="541" spans="1:11" x14ac:dyDescent="0.25">
      <c r="A541" t="s">
        <v>373</v>
      </c>
      <c r="B541" t="s">
        <v>13</v>
      </c>
      <c r="C541">
        <v>0.56000000000000005</v>
      </c>
      <c r="D541" t="s">
        <v>193</v>
      </c>
      <c r="F541" t="s">
        <v>375</v>
      </c>
      <c r="G541" t="s">
        <v>141</v>
      </c>
      <c r="H541" t="s">
        <v>13</v>
      </c>
      <c r="I541" t="str">
        <f t="shared" si="8"/>
        <v>over30-39Male</v>
      </c>
      <c r="J541">
        <v>0.56000000000000005</v>
      </c>
      <c r="K541" t="s">
        <v>34</v>
      </c>
    </row>
    <row r="542" spans="1:11" x14ac:dyDescent="0.25">
      <c r="A542" t="s">
        <v>373</v>
      </c>
      <c r="B542" t="s">
        <v>13</v>
      </c>
      <c r="C542">
        <v>0.55000000000000004</v>
      </c>
      <c r="D542" t="s">
        <v>194</v>
      </c>
      <c r="F542" t="s">
        <v>375</v>
      </c>
      <c r="G542" t="s">
        <v>141</v>
      </c>
      <c r="H542" t="s">
        <v>13</v>
      </c>
      <c r="I542" t="str">
        <f t="shared" si="8"/>
        <v>over30-39Male</v>
      </c>
      <c r="J542">
        <v>0.55000000000000004</v>
      </c>
      <c r="K542" t="s">
        <v>34</v>
      </c>
    </row>
    <row r="543" spans="1:11" x14ac:dyDescent="0.25">
      <c r="A543" t="s">
        <v>373</v>
      </c>
      <c r="B543" t="s">
        <v>13</v>
      </c>
      <c r="C543">
        <v>0.54</v>
      </c>
      <c r="D543" t="s">
        <v>338</v>
      </c>
      <c r="F543" t="s">
        <v>375</v>
      </c>
      <c r="G543" t="s">
        <v>141</v>
      </c>
      <c r="H543" t="s">
        <v>13</v>
      </c>
      <c r="I543" t="str">
        <f t="shared" si="8"/>
        <v>over30-39Male</v>
      </c>
      <c r="J543">
        <v>0.54</v>
      </c>
      <c r="K543" t="s">
        <v>34</v>
      </c>
    </row>
    <row r="544" spans="1:11" x14ac:dyDescent="0.25">
      <c r="A544" t="s">
        <v>373</v>
      </c>
      <c r="B544" t="s">
        <v>13</v>
      </c>
      <c r="C544">
        <v>0.53</v>
      </c>
      <c r="D544" t="s">
        <v>196</v>
      </c>
      <c r="F544" t="s">
        <v>375</v>
      </c>
      <c r="G544" t="s">
        <v>141</v>
      </c>
      <c r="H544" t="s">
        <v>13</v>
      </c>
      <c r="I544" t="str">
        <f t="shared" si="8"/>
        <v>over30-39Male</v>
      </c>
      <c r="J544">
        <v>0.53</v>
      </c>
      <c r="K544" t="s">
        <v>34</v>
      </c>
    </row>
    <row r="545" spans="1:11" x14ac:dyDescent="0.25">
      <c r="A545" t="s">
        <v>373</v>
      </c>
      <c r="B545" t="s">
        <v>13</v>
      </c>
      <c r="C545">
        <v>0.52</v>
      </c>
      <c r="D545" t="s">
        <v>474</v>
      </c>
      <c r="F545" t="s">
        <v>375</v>
      </c>
      <c r="G545" t="s">
        <v>141</v>
      </c>
      <c r="H545" t="s">
        <v>13</v>
      </c>
      <c r="I545" t="str">
        <f t="shared" si="8"/>
        <v>over30-39Male</v>
      </c>
      <c r="J545">
        <v>0.52</v>
      </c>
      <c r="K545" t="s">
        <v>34</v>
      </c>
    </row>
    <row r="546" spans="1:11" x14ac:dyDescent="0.25">
      <c r="A546" t="s">
        <v>373</v>
      </c>
      <c r="B546" t="s">
        <v>13</v>
      </c>
      <c r="C546">
        <v>0.51</v>
      </c>
      <c r="D546" t="s">
        <v>198</v>
      </c>
      <c r="F546" t="s">
        <v>375</v>
      </c>
      <c r="G546" t="s">
        <v>141</v>
      </c>
      <c r="H546" t="s">
        <v>13</v>
      </c>
      <c r="I546" t="str">
        <f t="shared" si="8"/>
        <v>over30-39Male</v>
      </c>
      <c r="J546">
        <v>0.51</v>
      </c>
      <c r="K546" t="s">
        <v>40</v>
      </c>
    </row>
    <row r="547" spans="1:11" x14ac:dyDescent="0.25">
      <c r="A547" t="s">
        <v>373</v>
      </c>
      <c r="B547" t="s">
        <v>13</v>
      </c>
      <c r="C547">
        <v>0.5</v>
      </c>
      <c r="D547" t="s">
        <v>199</v>
      </c>
      <c r="F547" t="s">
        <v>375</v>
      </c>
      <c r="G547" t="s">
        <v>141</v>
      </c>
      <c r="H547" t="s">
        <v>13</v>
      </c>
      <c r="I547" t="str">
        <f t="shared" si="8"/>
        <v>over30-39Male</v>
      </c>
      <c r="J547">
        <v>0.5</v>
      </c>
      <c r="K547" t="s">
        <v>40</v>
      </c>
    </row>
    <row r="548" spans="1:11" x14ac:dyDescent="0.25">
      <c r="A548" t="s">
        <v>373</v>
      </c>
      <c r="B548" t="s">
        <v>13</v>
      </c>
      <c r="C548">
        <v>0.49</v>
      </c>
      <c r="D548" t="s">
        <v>32</v>
      </c>
      <c r="F548" t="s">
        <v>375</v>
      </c>
      <c r="G548" t="s">
        <v>141</v>
      </c>
      <c r="H548" t="s">
        <v>13</v>
      </c>
      <c r="I548" t="str">
        <f t="shared" si="8"/>
        <v>over30-39Male</v>
      </c>
      <c r="J548">
        <v>0.49</v>
      </c>
      <c r="K548" t="s">
        <v>40</v>
      </c>
    </row>
    <row r="549" spans="1:11" x14ac:dyDescent="0.25">
      <c r="A549" t="s">
        <v>373</v>
      </c>
      <c r="B549" t="s">
        <v>13</v>
      </c>
      <c r="C549">
        <v>0.48</v>
      </c>
      <c r="D549" t="s">
        <v>475</v>
      </c>
      <c r="F549" t="s">
        <v>375</v>
      </c>
      <c r="G549" t="s">
        <v>141</v>
      </c>
      <c r="H549" t="s">
        <v>13</v>
      </c>
      <c r="I549" t="str">
        <f t="shared" si="8"/>
        <v>over30-39Male</v>
      </c>
      <c r="J549">
        <v>0.48</v>
      </c>
      <c r="K549" t="s">
        <v>40</v>
      </c>
    </row>
    <row r="550" spans="1:11" x14ac:dyDescent="0.25">
      <c r="A550" t="s">
        <v>373</v>
      </c>
      <c r="B550" t="s">
        <v>13</v>
      </c>
      <c r="C550">
        <v>0.47</v>
      </c>
      <c r="D550" t="s">
        <v>201</v>
      </c>
      <c r="F550" t="s">
        <v>375</v>
      </c>
      <c r="G550" t="s">
        <v>141</v>
      </c>
      <c r="H550" t="s">
        <v>13</v>
      </c>
      <c r="I550" t="str">
        <f t="shared" si="8"/>
        <v>over30-39Male</v>
      </c>
      <c r="J550">
        <v>0.47</v>
      </c>
      <c r="K550" t="s">
        <v>40</v>
      </c>
    </row>
    <row r="551" spans="1:11" x14ac:dyDescent="0.25">
      <c r="A551" t="s">
        <v>373</v>
      </c>
      <c r="B551" t="s">
        <v>13</v>
      </c>
      <c r="C551">
        <v>0.46</v>
      </c>
      <c r="D551" t="s">
        <v>385</v>
      </c>
      <c r="F551" t="s">
        <v>375</v>
      </c>
      <c r="G551" t="s">
        <v>141</v>
      </c>
      <c r="H551" t="s">
        <v>13</v>
      </c>
      <c r="I551" t="str">
        <f t="shared" si="8"/>
        <v>over30-39Male</v>
      </c>
      <c r="J551">
        <v>0.46</v>
      </c>
      <c r="K551" t="s">
        <v>40</v>
      </c>
    </row>
    <row r="552" spans="1:11" x14ac:dyDescent="0.25">
      <c r="A552" t="s">
        <v>373</v>
      </c>
      <c r="B552" t="s">
        <v>13</v>
      </c>
      <c r="C552">
        <v>0.45</v>
      </c>
      <c r="D552" t="s">
        <v>340</v>
      </c>
      <c r="F552" t="s">
        <v>375</v>
      </c>
      <c r="G552" t="s">
        <v>141</v>
      </c>
      <c r="H552" t="s">
        <v>13</v>
      </c>
      <c r="I552" t="str">
        <f t="shared" si="8"/>
        <v>over30-39Male</v>
      </c>
      <c r="J552">
        <v>0.45</v>
      </c>
      <c r="K552" t="s">
        <v>47</v>
      </c>
    </row>
    <row r="553" spans="1:11" x14ac:dyDescent="0.25">
      <c r="A553" t="s">
        <v>373</v>
      </c>
      <c r="B553" t="s">
        <v>13</v>
      </c>
      <c r="C553">
        <v>0.44</v>
      </c>
      <c r="D553" t="s">
        <v>36</v>
      </c>
      <c r="F553" t="s">
        <v>375</v>
      </c>
      <c r="G553" t="s">
        <v>141</v>
      </c>
      <c r="H553" t="s">
        <v>13</v>
      </c>
      <c r="I553" t="str">
        <f t="shared" si="8"/>
        <v>over30-39Male</v>
      </c>
      <c r="J553">
        <v>0.44</v>
      </c>
      <c r="K553" t="s">
        <v>47</v>
      </c>
    </row>
    <row r="554" spans="1:11" x14ac:dyDescent="0.25">
      <c r="A554" t="s">
        <v>373</v>
      </c>
      <c r="B554" t="s">
        <v>13</v>
      </c>
      <c r="C554">
        <v>0.43</v>
      </c>
      <c r="D554" t="s">
        <v>341</v>
      </c>
      <c r="F554" t="s">
        <v>375</v>
      </c>
      <c r="G554" t="s">
        <v>141</v>
      </c>
      <c r="H554" t="s">
        <v>13</v>
      </c>
      <c r="I554" t="str">
        <f t="shared" si="8"/>
        <v>over30-39Male</v>
      </c>
      <c r="J554">
        <v>0.43</v>
      </c>
      <c r="K554" t="s">
        <v>47</v>
      </c>
    </row>
    <row r="555" spans="1:11" x14ac:dyDescent="0.25">
      <c r="A555" t="s">
        <v>373</v>
      </c>
      <c r="B555" t="s">
        <v>13</v>
      </c>
      <c r="C555">
        <v>0.42</v>
      </c>
      <c r="D555" t="s">
        <v>246</v>
      </c>
      <c r="F555" t="s">
        <v>375</v>
      </c>
      <c r="G555" t="s">
        <v>141</v>
      </c>
      <c r="H555" t="s">
        <v>13</v>
      </c>
      <c r="I555" t="str">
        <f t="shared" si="8"/>
        <v>over30-39Male</v>
      </c>
      <c r="J555">
        <v>0.42</v>
      </c>
      <c r="K555" t="s">
        <v>47</v>
      </c>
    </row>
    <row r="556" spans="1:11" x14ac:dyDescent="0.25">
      <c r="A556" t="s">
        <v>373</v>
      </c>
      <c r="B556" t="s">
        <v>13</v>
      </c>
      <c r="C556">
        <v>0.41</v>
      </c>
      <c r="D556" t="s">
        <v>38</v>
      </c>
      <c r="F556" t="s">
        <v>375</v>
      </c>
      <c r="G556" t="s">
        <v>141</v>
      </c>
      <c r="H556" t="s">
        <v>13</v>
      </c>
      <c r="I556" t="str">
        <f t="shared" si="8"/>
        <v>over30-39Male</v>
      </c>
      <c r="J556">
        <v>0.41</v>
      </c>
      <c r="K556" t="s">
        <v>47</v>
      </c>
    </row>
    <row r="557" spans="1:11" x14ac:dyDescent="0.25">
      <c r="A557" t="s">
        <v>373</v>
      </c>
      <c r="B557" t="s">
        <v>13</v>
      </c>
      <c r="C557">
        <v>0.4</v>
      </c>
      <c r="D557" t="s">
        <v>39</v>
      </c>
      <c r="F557" t="s">
        <v>375</v>
      </c>
      <c r="G557" t="s">
        <v>141</v>
      </c>
      <c r="H557" t="s">
        <v>13</v>
      </c>
      <c r="I557" t="str">
        <f t="shared" si="8"/>
        <v>over30-39Male</v>
      </c>
      <c r="J557">
        <v>0.4</v>
      </c>
      <c r="K557" t="s">
        <v>47</v>
      </c>
    </row>
    <row r="558" spans="1:11" x14ac:dyDescent="0.25">
      <c r="A558" t="s">
        <v>373</v>
      </c>
      <c r="B558" t="s">
        <v>13</v>
      </c>
      <c r="C558">
        <v>0.39</v>
      </c>
      <c r="D558" t="s">
        <v>41</v>
      </c>
      <c r="F558" t="s">
        <v>375</v>
      </c>
      <c r="G558" t="s">
        <v>141</v>
      </c>
      <c r="H558" t="s">
        <v>13</v>
      </c>
      <c r="I558" t="str">
        <f t="shared" si="8"/>
        <v>over30-39Male</v>
      </c>
      <c r="J558">
        <v>0.39</v>
      </c>
      <c r="K558" t="s">
        <v>47</v>
      </c>
    </row>
    <row r="559" spans="1:11" x14ac:dyDescent="0.25">
      <c r="A559" t="s">
        <v>373</v>
      </c>
      <c r="B559" t="s">
        <v>13</v>
      </c>
      <c r="C559">
        <v>0.38</v>
      </c>
      <c r="D559" t="s">
        <v>209</v>
      </c>
      <c r="F559" t="s">
        <v>375</v>
      </c>
      <c r="G559" t="s">
        <v>141</v>
      </c>
      <c r="H559" t="s">
        <v>13</v>
      </c>
      <c r="I559" t="str">
        <f t="shared" si="8"/>
        <v>over30-39Male</v>
      </c>
      <c r="J559">
        <v>0.38</v>
      </c>
      <c r="K559" t="s">
        <v>47</v>
      </c>
    </row>
    <row r="560" spans="1:11" x14ac:dyDescent="0.25">
      <c r="A560" t="s">
        <v>373</v>
      </c>
      <c r="B560" t="s">
        <v>13</v>
      </c>
      <c r="C560">
        <v>0.37</v>
      </c>
      <c r="D560" t="s">
        <v>476</v>
      </c>
      <c r="F560" t="s">
        <v>375</v>
      </c>
      <c r="G560" t="s">
        <v>141</v>
      </c>
      <c r="H560" t="s">
        <v>13</v>
      </c>
      <c r="I560" t="str">
        <f t="shared" si="8"/>
        <v>over30-39Male</v>
      </c>
      <c r="J560">
        <v>0.37</v>
      </c>
      <c r="K560" t="s">
        <v>47</v>
      </c>
    </row>
    <row r="561" spans="1:11" x14ac:dyDescent="0.25">
      <c r="A561" t="s">
        <v>373</v>
      </c>
      <c r="B561" t="s">
        <v>13</v>
      </c>
      <c r="C561">
        <v>0.36</v>
      </c>
      <c r="D561" t="s">
        <v>43</v>
      </c>
      <c r="F561" t="s">
        <v>375</v>
      </c>
      <c r="G561" t="s">
        <v>141</v>
      </c>
      <c r="H561" t="s">
        <v>13</v>
      </c>
      <c r="I561" t="str">
        <f t="shared" si="8"/>
        <v>over30-39Male</v>
      </c>
      <c r="J561">
        <v>0.36</v>
      </c>
      <c r="K561" t="s">
        <v>55</v>
      </c>
    </row>
    <row r="562" spans="1:11" x14ac:dyDescent="0.25">
      <c r="A562" t="s">
        <v>373</v>
      </c>
      <c r="B562" t="s">
        <v>13</v>
      </c>
      <c r="C562">
        <v>0.35</v>
      </c>
      <c r="D562" t="s">
        <v>248</v>
      </c>
      <c r="F562" t="s">
        <v>375</v>
      </c>
      <c r="G562" t="s">
        <v>141</v>
      </c>
      <c r="H562" t="s">
        <v>13</v>
      </c>
      <c r="I562" t="str">
        <f t="shared" si="8"/>
        <v>over30-39Male</v>
      </c>
      <c r="J562">
        <v>0.35</v>
      </c>
      <c r="K562" t="s">
        <v>55</v>
      </c>
    </row>
    <row r="563" spans="1:11" x14ac:dyDescent="0.25">
      <c r="A563" t="s">
        <v>373</v>
      </c>
      <c r="B563" t="s">
        <v>13</v>
      </c>
      <c r="C563">
        <v>0.34</v>
      </c>
      <c r="D563" t="s">
        <v>211</v>
      </c>
      <c r="F563" t="s">
        <v>375</v>
      </c>
      <c r="G563" t="s">
        <v>141</v>
      </c>
      <c r="H563" t="s">
        <v>13</v>
      </c>
      <c r="I563" t="str">
        <f t="shared" si="8"/>
        <v>over30-39Male</v>
      </c>
      <c r="J563">
        <v>0.34</v>
      </c>
      <c r="K563" t="s">
        <v>55</v>
      </c>
    </row>
    <row r="564" spans="1:11" x14ac:dyDescent="0.25">
      <c r="A564" t="s">
        <v>373</v>
      </c>
      <c r="B564" t="s">
        <v>13</v>
      </c>
      <c r="C564">
        <v>0.33</v>
      </c>
      <c r="D564" t="s">
        <v>212</v>
      </c>
      <c r="F564" t="s">
        <v>375</v>
      </c>
      <c r="G564" t="s">
        <v>141</v>
      </c>
      <c r="H564" t="s">
        <v>13</v>
      </c>
      <c r="I564" t="str">
        <f t="shared" si="8"/>
        <v>over30-39Male</v>
      </c>
      <c r="J564">
        <v>0.33</v>
      </c>
      <c r="K564" t="s">
        <v>55</v>
      </c>
    </row>
    <row r="565" spans="1:11" x14ac:dyDescent="0.25">
      <c r="A565" t="s">
        <v>373</v>
      </c>
      <c r="B565" t="s">
        <v>13</v>
      </c>
      <c r="C565">
        <v>0.32</v>
      </c>
      <c r="D565" t="s">
        <v>477</v>
      </c>
      <c r="F565" t="s">
        <v>375</v>
      </c>
      <c r="G565" t="s">
        <v>141</v>
      </c>
      <c r="H565" t="s">
        <v>13</v>
      </c>
      <c r="I565" t="str">
        <f t="shared" si="8"/>
        <v>over30-39Male</v>
      </c>
      <c r="J565">
        <v>0.32</v>
      </c>
      <c r="K565" t="s">
        <v>55</v>
      </c>
    </row>
    <row r="566" spans="1:11" x14ac:dyDescent="0.25">
      <c r="A566" t="s">
        <v>373</v>
      </c>
      <c r="B566" t="s">
        <v>13</v>
      </c>
      <c r="C566">
        <v>0.31</v>
      </c>
      <c r="D566" t="s">
        <v>49</v>
      </c>
      <c r="F566" t="s">
        <v>375</v>
      </c>
      <c r="G566" t="s">
        <v>141</v>
      </c>
      <c r="H566" t="s">
        <v>13</v>
      </c>
      <c r="I566" t="str">
        <f t="shared" si="8"/>
        <v>over30-39Male</v>
      </c>
      <c r="J566">
        <v>0.31</v>
      </c>
      <c r="K566" t="s">
        <v>64</v>
      </c>
    </row>
    <row r="567" spans="1:11" x14ac:dyDescent="0.25">
      <c r="A567" t="s">
        <v>373</v>
      </c>
      <c r="B567" t="s">
        <v>13</v>
      </c>
      <c r="C567">
        <v>0.3</v>
      </c>
      <c r="D567" t="s">
        <v>478</v>
      </c>
      <c r="F567" t="s">
        <v>375</v>
      </c>
      <c r="G567" t="s">
        <v>141</v>
      </c>
      <c r="H567" t="s">
        <v>13</v>
      </c>
      <c r="I567" t="str">
        <f t="shared" si="8"/>
        <v>over30-39Male</v>
      </c>
      <c r="J567">
        <v>0.3</v>
      </c>
      <c r="K567" t="s">
        <v>64</v>
      </c>
    </row>
    <row r="568" spans="1:11" x14ac:dyDescent="0.25">
      <c r="A568" t="s">
        <v>373</v>
      </c>
      <c r="B568" t="s">
        <v>13</v>
      </c>
      <c r="C568">
        <v>0.28999999999999998</v>
      </c>
      <c r="D568" t="s">
        <v>51</v>
      </c>
      <c r="F568" t="s">
        <v>375</v>
      </c>
      <c r="G568" t="s">
        <v>141</v>
      </c>
      <c r="H568" t="s">
        <v>13</v>
      </c>
      <c r="I568" t="str">
        <f t="shared" si="8"/>
        <v>over30-39Male</v>
      </c>
      <c r="J568">
        <v>0.28999999999999998</v>
      </c>
      <c r="K568" t="s">
        <v>64</v>
      </c>
    </row>
    <row r="569" spans="1:11" x14ac:dyDescent="0.25">
      <c r="A569" t="s">
        <v>373</v>
      </c>
      <c r="B569" t="s">
        <v>13</v>
      </c>
      <c r="C569">
        <v>0.28000000000000003</v>
      </c>
      <c r="D569" t="s">
        <v>52</v>
      </c>
      <c r="F569" t="s">
        <v>375</v>
      </c>
      <c r="G569" t="s">
        <v>141</v>
      </c>
      <c r="H569" t="s">
        <v>13</v>
      </c>
      <c r="I569" t="str">
        <f t="shared" si="8"/>
        <v>over30-39Male</v>
      </c>
      <c r="J569">
        <v>0.28000000000000003</v>
      </c>
      <c r="K569" t="s">
        <v>64</v>
      </c>
    </row>
    <row r="570" spans="1:11" x14ac:dyDescent="0.25">
      <c r="A570" t="s">
        <v>373</v>
      </c>
      <c r="B570" t="s">
        <v>13</v>
      </c>
      <c r="C570">
        <v>0.27</v>
      </c>
      <c r="D570" t="s">
        <v>479</v>
      </c>
      <c r="F570" t="s">
        <v>375</v>
      </c>
      <c r="G570" t="s">
        <v>141</v>
      </c>
      <c r="H570" t="s">
        <v>13</v>
      </c>
      <c r="I570" t="str">
        <f t="shared" si="8"/>
        <v>over30-39Male</v>
      </c>
      <c r="J570">
        <v>0.27</v>
      </c>
      <c r="K570" t="s">
        <v>71</v>
      </c>
    </row>
    <row r="571" spans="1:11" x14ac:dyDescent="0.25">
      <c r="A571" t="s">
        <v>373</v>
      </c>
      <c r="B571" t="s">
        <v>13</v>
      </c>
      <c r="C571">
        <v>0.26</v>
      </c>
      <c r="D571" t="s">
        <v>56</v>
      </c>
      <c r="F571" t="s">
        <v>375</v>
      </c>
      <c r="G571" t="s">
        <v>141</v>
      </c>
      <c r="H571" t="s">
        <v>13</v>
      </c>
      <c r="I571" t="str">
        <f t="shared" si="8"/>
        <v>over30-39Male</v>
      </c>
      <c r="J571">
        <v>0.26</v>
      </c>
      <c r="K571" t="s">
        <v>71</v>
      </c>
    </row>
    <row r="572" spans="1:11" x14ac:dyDescent="0.25">
      <c r="A572" t="s">
        <v>373</v>
      </c>
      <c r="B572" t="s">
        <v>13</v>
      </c>
      <c r="C572">
        <v>0.25</v>
      </c>
      <c r="D572" t="s">
        <v>393</v>
      </c>
      <c r="F572" t="s">
        <v>375</v>
      </c>
      <c r="G572" t="s">
        <v>141</v>
      </c>
      <c r="H572" t="s">
        <v>13</v>
      </c>
      <c r="I572" t="str">
        <f t="shared" si="8"/>
        <v>over30-39Male</v>
      </c>
      <c r="J572">
        <v>0.25</v>
      </c>
      <c r="K572" t="s">
        <v>71</v>
      </c>
    </row>
    <row r="573" spans="1:11" x14ac:dyDescent="0.25">
      <c r="A573" t="s">
        <v>373</v>
      </c>
      <c r="B573" t="s">
        <v>13</v>
      </c>
      <c r="C573">
        <v>0.24</v>
      </c>
      <c r="D573" t="s">
        <v>480</v>
      </c>
      <c r="F573" t="s">
        <v>375</v>
      </c>
      <c r="G573" t="s">
        <v>141</v>
      </c>
      <c r="H573" t="s">
        <v>13</v>
      </c>
      <c r="I573" t="str">
        <f t="shared" si="8"/>
        <v>over30-39Male</v>
      </c>
      <c r="J573">
        <v>0.24</v>
      </c>
      <c r="K573" t="s">
        <v>71</v>
      </c>
    </row>
    <row r="574" spans="1:11" x14ac:dyDescent="0.25">
      <c r="A574" t="s">
        <v>373</v>
      </c>
      <c r="B574" t="s">
        <v>13</v>
      </c>
      <c r="C574">
        <v>0.23</v>
      </c>
      <c r="D574" t="s">
        <v>481</v>
      </c>
      <c r="F574" t="s">
        <v>375</v>
      </c>
      <c r="G574" t="s">
        <v>141</v>
      </c>
      <c r="H574" t="s">
        <v>13</v>
      </c>
      <c r="I574" t="str">
        <f t="shared" si="8"/>
        <v>over30-39Male</v>
      </c>
      <c r="J574">
        <v>0.23</v>
      </c>
      <c r="K574" t="s">
        <v>77</v>
      </c>
    </row>
    <row r="575" spans="1:11" x14ac:dyDescent="0.25">
      <c r="A575" t="s">
        <v>373</v>
      </c>
      <c r="B575" t="s">
        <v>13</v>
      </c>
      <c r="C575">
        <v>0.22</v>
      </c>
      <c r="D575" t="s">
        <v>482</v>
      </c>
      <c r="F575" t="s">
        <v>375</v>
      </c>
      <c r="G575" t="s">
        <v>141</v>
      </c>
      <c r="H575" t="s">
        <v>13</v>
      </c>
      <c r="I575" t="str">
        <f t="shared" si="8"/>
        <v>over30-39Male</v>
      </c>
      <c r="J575">
        <v>0.22</v>
      </c>
      <c r="K575" t="s">
        <v>77</v>
      </c>
    </row>
    <row r="576" spans="1:11" x14ac:dyDescent="0.25">
      <c r="A576" t="s">
        <v>373</v>
      </c>
      <c r="B576" t="s">
        <v>13</v>
      </c>
      <c r="C576">
        <v>0.21</v>
      </c>
      <c r="D576" t="s">
        <v>256</v>
      </c>
      <c r="F576" t="s">
        <v>375</v>
      </c>
      <c r="G576" t="s">
        <v>141</v>
      </c>
      <c r="H576" t="s">
        <v>13</v>
      </c>
      <c r="I576" t="str">
        <f t="shared" si="8"/>
        <v>over30-39Male</v>
      </c>
      <c r="J576">
        <v>0.21</v>
      </c>
      <c r="K576" t="s">
        <v>77</v>
      </c>
    </row>
    <row r="577" spans="1:11" x14ac:dyDescent="0.25">
      <c r="A577" t="s">
        <v>373</v>
      </c>
      <c r="B577" t="s">
        <v>13</v>
      </c>
      <c r="C577">
        <v>0.2</v>
      </c>
      <c r="D577" t="s">
        <v>66</v>
      </c>
      <c r="F577" t="s">
        <v>375</v>
      </c>
      <c r="G577" t="s">
        <v>141</v>
      </c>
      <c r="H577" t="s">
        <v>13</v>
      </c>
      <c r="I577" t="str">
        <f t="shared" si="8"/>
        <v>over30-39Male</v>
      </c>
      <c r="J577">
        <v>0.2</v>
      </c>
      <c r="K577" t="s">
        <v>85</v>
      </c>
    </row>
    <row r="578" spans="1:11" x14ac:dyDescent="0.25">
      <c r="A578" t="s">
        <v>373</v>
      </c>
      <c r="B578" t="s">
        <v>13</v>
      </c>
      <c r="C578">
        <v>0.19</v>
      </c>
      <c r="D578" t="s">
        <v>356</v>
      </c>
      <c r="F578" t="s">
        <v>375</v>
      </c>
      <c r="G578" t="s">
        <v>141</v>
      </c>
      <c r="H578" t="s">
        <v>13</v>
      </c>
      <c r="I578" t="str">
        <f t="shared" si="8"/>
        <v>over30-39Male</v>
      </c>
      <c r="J578">
        <v>0.19</v>
      </c>
      <c r="K578" t="s">
        <v>85</v>
      </c>
    </row>
    <row r="579" spans="1:11" x14ac:dyDescent="0.25">
      <c r="A579" t="s">
        <v>373</v>
      </c>
      <c r="B579" t="s">
        <v>13</v>
      </c>
      <c r="C579">
        <v>0.18</v>
      </c>
      <c r="D579" t="s">
        <v>483</v>
      </c>
      <c r="F579" t="s">
        <v>375</v>
      </c>
      <c r="G579" t="s">
        <v>141</v>
      </c>
      <c r="H579" t="s">
        <v>13</v>
      </c>
      <c r="I579" t="str">
        <f t="shared" ref="I579:I642" si="9">_xlfn.CONCAT(F579,G579,H579)</f>
        <v>over30-39Male</v>
      </c>
      <c r="J579">
        <v>0.18</v>
      </c>
      <c r="K579" t="s">
        <v>85</v>
      </c>
    </row>
    <row r="580" spans="1:11" x14ac:dyDescent="0.25">
      <c r="A580" t="s">
        <v>373</v>
      </c>
      <c r="B580" t="s">
        <v>13</v>
      </c>
      <c r="C580">
        <v>0.17</v>
      </c>
      <c r="D580" t="s">
        <v>484</v>
      </c>
      <c r="F580" t="s">
        <v>375</v>
      </c>
      <c r="G580" t="s">
        <v>141</v>
      </c>
      <c r="H580" t="s">
        <v>13</v>
      </c>
      <c r="I580" t="str">
        <f t="shared" si="9"/>
        <v>over30-39Male</v>
      </c>
      <c r="J580">
        <v>0.17</v>
      </c>
      <c r="K580" t="s">
        <v>92</v>
      </c>
    </row>
    <row r="581" spans="1:11" x14ac:dyDescent="0.25">
      <c r="A581" t="s">
        <v>373</v>
      </c>
      <c r="B581" t="s">
        <v>13</v>
      </c>
      <c r="C581">
        <v>0.16</v>
      </c>
      <c r="D581" t="s">
        <v>261</v>
      </c>
      <c r="F581" t="s">
        <v>375</v>
      </c>
      <c r="G581" t="s">
        <v>141</v>
      </c>
      <c r="H581" t="s">
        <v>13</v>
      </c>
      <c r="I581" t="str">
        <f t="shared" si="9"/>
        <v>over30-39Male</v>
      </c>
      <c r="J581">
        <v>0.16</v>
      </c>
      <c r="K581" t="s">
        <v>92</v>
      </c>
    </row>
    <row r="582" spans="1:11" x14ac:dyDescent="0.25">
      <c r="A582" t="s">
        <v>373</v>
      </c>
      <c r="B582" t="s">
        <v>13</v>
      </c>
      <c r="C582">
        <v>0.15</v>
      </c>
      <c r="D582" t="s">
        <v>403</v>
      </c>
      <c r="F582" t="s">
        <v>375</v>
      </c>
      <c r="G582" t="s">
        <v>141</v>
      </c>
      <c r="H582" t="s">
        <v>13</v>
      </c>
      <c r="I582" t="str">
        <f t="shared" si="9"/>
        <v>over30-39Male</v>
      </c>
      <c r="J582">
        <v>0.15</v>
      </c>
      <c r="K582" t="s">
        <v>92</v>
      </c>
    </row>
    <row r="583" spans="1:11" x14ac:dyDescent="0.25">
      <c r="A583" t="s">
        <v>373</v>
      </c>
      <c r="B583" t="s">
        <v>13</v>
      </c>
      <c r="C583">
        <v>0.14000000000000001</v>
      </c>
      <c r="D583" t="s">
        <v>79</v>
      </c>
      <c r="F583" t="s">
        <v>375</v>
      </c>
      <c r="G583" t="s">
        <v>141</v>
      </c>
      <c r="H583" t="s">
        <v>13</v>
      </c>
      <c r="I583" t="str">
        <f t="shared" si="9"/>
        <v>over30-39Male</v>
      </c>
      <c r="J583">
        <v>0.14000000000000001</v>
      </c>
      <c r="K583" t="s">
        <v>98</v>
      </c>
    </row>
    <row r="584" spans="1:11" x14ac:dyDescent="0.25">
      <c r="A584" t="s">
        <v>373</v>
      </c>
      <c r="B584" t="s">
        <v>13</v>
      </c>
      <c r="C584">
        <v>0.13</v>
      </c>
      <c r="D584" t="s">
        <v>485</v>
      </c>
      <c r="F584" t="s">
        <v>375</v>
      </c>
      <c r="G584" t="s">
        <v>141</v>
      </c>
      <c r="H584" t="s">
        <v>13</v>
      </c>
      <c r="I584" t="str">
        <f t="shared" si="9"/>
        <v>over30-39Male</v>
      </c>
      <c r="J584">
        <v>0.13</v>
      </c>
      <c r="K584" t="s">
        <v>98</v>
      </c>
    </row>
    <row r="585" spans="1:11" x14ac:dyDescent="0.25">
      <c r="A585" t="s">
        <v>373</v>
      </c>
      <c r="B585" t="s">
        <v>13</v>
      </c>
      <c r="C585">
        <v>0.12</v>
      </c>
      <c r="D585" t="s">
        <v>486</v>
      </c>
      <c r="F585" t="s">
        <v>375</v>
      </c>
      <c r="G585" t="s">
        <v>141</v>
      </c>
      <c r="H585" t="s">
        <v>13</v>
      </c>
      <c r="I585" t="str">
        <f t="shared" si="9"/>
        <v>over30-39Male</v>
      </c>
      <c r="J585">
        <v>0.12</v>
      </c>
      <c r="K585" t="s">
        <v>98</v>
      </c>
    </row>
    <row r="586" spans="1:11" x14ac:dyDescent="0.25">
      <c r="A586" t="s">
        <v>373</v>
      </c>
      <c r="B586" t="s">
        <v>13</v>
      </c>
      <c r="C586">
        <v>0.11</v>
      </c>
      <c r="D586" t="s">
        <v>88</v>
      </c>
      <c r="F586" t="s">
        <v>375</v>
      </c>
      <c r="G586" t="s">
        <v>141</v>
      </c>
      <c r="H586" t="s">
        <v>13</v>
      </c>
      <c r="I586" t="str">
        <f t="shared" si="9"/>
        <v>over30-39Male</v>
      </c>
      <c r="J586">
        <v>0.11</v>
      </c>
      <c r="K586" t="s">
        <v>103</v>
      </c>
    </row>
    <row r="587" spans="1:11" x14ac:dyDescent="0.25">
      <c r="A587" t="s">
        <v>373</v>
      </c>
      <c r="B587" t="s">
        <v>13</v>
      </c>
      <c r="C587">
        <v>0.1</v>
      </c>
      <c r="D587" t="s">
        <v>223</v>
      </c>
      <c r="F587" t="s">
        <v>375</v>
      </c>
      <c r="G587" t="s">
        <v>141</v>
      </c>
      <c r="H587" t="s">
        <v>13</v>
      </c>
      <c r="I587" t="str">
        <f t="shared" si="9"/>
        <v>over30-39Male</v>
      </c>
      <c r="J587">
        <v>0.1</v>
      </c>
      <c r="K587" t="s">
        <v>107</v>
      </c>
    </row>
    <row r="588" spans="1:11" x14ac:dyDescent="0.25">
      <c r="A588" t="s">
        <v>373</v>
      </c>
      <c r="B588" t="s">
        <v>13</v>
      </c>
      <c r="C588">
        <v>0.09</v>
      </c>
      <c r="D588" t="s">
        <v>487</v>
      </c>
      <c r="F588" t="s">
        <v>375</v>
      </c>
      <c r="G588" t="s">
        <v>141</v>
      </c>
      <c r="H588" t="s">
        <v>13</v>
      </c>
      <c r="I588" t="str">
        <f t="shared" si="9"/>
        <v>over30-39Male</v>
      </c>
      <c r="J588">
        <v>0.09</v>
      </c>
      <c r="K588" t="s">
        <v>107</v>
      </c>
    </row>
    <row r="589" spans="1:11" x14ac:dyDescent="0.25">
      <c r="A589" t="s">
        <v>373</v>
      </c>
      <c r="B589" t="s">
        <v>13</v>
      </c>
      <c r="C589">
        <v>0.08</v>
      </c>
      <c r="D589" t="s">
        <v>488</v>
      </c>
      <c r="F589" t="s">
        <v>375</v>
      </c>
      <c r="G589" t="s">
        <v>141</v>
      </c>
      <c r="H589" t="s">
        <v>13</v>
      </c>
      <c r="I589" t="str">
        <f t="shared" si="9"/>
        <v>over30-39Male</v>
      </c>
      <c r="J589">
        <v>0.08</v>
      </c>
      <c r="K589" t="s">
        <v>112</v>
      </c>
    </row>
    <row r="590" spans="1:11" x14ac:dyDescent="0.25">
      <c r="A590" t="s">
        <v>373</v>
      </c>
      <c r="B590" t="s">
        <v>13</v>
      </c>
      <c r="C590">
        <v>7.0000000000000007E-2</v>
      </c>
      <c r="D590" t="s">
        <v>418</v>
      </c>
      <c r="F590" t="s">
        <v>375</v>
      </c>
      <c r="G590" t="s">
        <v>141</v>
      </c>
      <c r="H590" t="s">
        <v>13</v>
      </c>
      <c r="I590" t="str">
        <f t="shared" si="9"/>
        <v>over30-39Male</v>
      </c>
      <c r="J590">
        <v>7.0000000000000007E-2</v>
      </c>
      <c r="K590" t="s">
        <v>114</v>
      </c>
    </row>
    <row r="591" spans="1:11" x14ac:dyDescent="0.25">
      <c r="A591" t="s">
        <v>373</v>
      </c>
      <c r="B591" t="s">
        <v>13</v>
      </c>
      <c r="C591">
        <v>0.06</v>
      </c>
      <c r="D591" t="s">
        <v>421</v>
      </c>
      <c r="F591" t="s">
        <v>375</v>
      </c>
      <c r="G591" t="s">
        <v>141</v>
      </c>
      <c r="H591" t="s">
        <v>13</v>
      </c>
      <c r="I591" t="str">
        <f t="shared" si="9"/>
        <v>over30-39Male</v>
      </c>
      <c r="J591">
        <v>0.06</v>
      </c>
      <c r="K591" t="s">
        <v>118</v>
      </c>
    </row>
    <row r="592" spans="1:11" x14ac:dyDescent="0.25">
      <c r="A592" t="s">
        <v>373</v>
      </c>
      <c r="B592" t="s">
        <v>13</v>
      </c>
      <c r="C592">
        <v>0.05</v>
      </c>
      <c r="D592" t="s">
        <v>424</v>
      </c>
      <c r="F592" t="s">
        <v>375</v>
      </c>
      <c r="G592" t="s">
        <v>141</v>
      </c>
      <c r="H592" t="s">
        <v>13</v>
      </c>
      <c r="I592" t="str">
        <f t="shared" si="9"/>
        <v>over30-39Male</v>
      </c>
      <c r="J592">
        <v>0.05</v>
      </c>
      <c r="K592" t="s">
        <v>121</v>
      </c>
    </row>
    <row r="593" spans="1:11" x14ac:dyDescent="0.25">
      <c r="A593" t="s">
        <v>373</v>
      </c>
      <c r="B593" t="s">
        <v>13</v>
      </c>
      <c r="C593">
        <v>0.04</v>
      </c>
      <c r="D593" t="s">
        <v>429</v>
      </c>
      <c r="F593" t="s">
        <v>375</v>
      </c>
      <c r="G593" t="s">
        <v>141</v>
      </c>
      <c r="H593" t="s">
        <v>13</v>
      </c>
      <c r="I593" t="str">
        <f t="shared" si="9"/>
        <v>over30-39Male</v>
      </c>
      <c r="J593">
        <v>0.04</v>
      </c>
      <c r="K593" t="s">
        <v>121</v>
      </c>
    </row>
    <row r="594" spans="1:11" x14ac:dyDescent="0.25">
      <c r="A594" t="s">
        <v>373</v>
      </c>
      <c r="B594" t="s">
        <v>13</v>
      </c>
      <c r="C594">
        <v>0.03</v>
      </c>
      <c r="D594" t="s">
        <v>284</v>
      </c>
      <c r="F594" t="s">
        <v>375</v>
      </c>
      <c r="G594" t="s">
        <v>141</v>
      </c>
      <c r="H594" t="s">
        <v>13</v>
      </c>
      <c r="I594" t="str">
        <f t="shared" si="9"/>
        <v>over30-39Male</v>
      </c>
      <c r="J594">
        <v>0.03</v>
      </c>
      <c r="K594" t="s">
        <v>124</v>
      </c>
    </row>
    <row r="595" spans="1:11" x14ac:dyDescent="0.25">
      <c r="A595" t="s">
        <v>373</v>
      </c>
      <c r="B595" t="s">
        <v>13</v>
      </c>
      <c r="C595">
        <v>0.02</v>
      </c>
      <c r="D595" t="s">
        <v>489</v>
      </c>
      <c r="F595" t="s">
        <v>375</v>
      </c>
      <c r="G595" t="s">
        <v>141</v>
      </c>
      <c r="H595" t="s">
        <v>13</v>
      </c>
      <c r="I595" t="str">
        <f t="shared" si="9"/>
        <v>over30-39Male</v>
      </c>
      <c r="J595">
        <v>0.02</v>
      </c>
      <c r="K595" t="s">
        <v>131</v>
      </c>
    </row>
    <row r="596" spans="1:11" x14ac:dyDescent="0.25">
      <c r="A596" t="s">
        <v>373</v>
      </c>
      <c r="B596" t="s">
        <v>13</v>
      </c>
      <c r="C596">
        <v>0.01</v>
      </c>
      <c r="D596" t="s">
        <v>490</v>
      </c>
      <c r="F596" t="s">
        <v>375</v>
      </c>
      <c r="G596" t="s">
        <v>141</v>
      </c>
      <c r="H596" t="s">
        <v>13</v>
      </c>
      <c r="I596" t="str">
        <f t="shared" si="9"/>
        <v>over30-39Male</v>
      </c>
      <c r="J596">
        <v>0.01</v>
      </c>
      <c r="K596" t="s">
        <v>222</v>
      </c>
    </row>
    <row r="597" spans="1:11" x14ac:dyDescent="0.25">
      <c r="A597" t="s">
        <v>491</v>
      </c>
      <c r="B597" t="s">
        <v>13</v>
      </c>
      <c r="C597">
        <v>0.99</v>
      </c>
      <c r="D597" t="s">
        <v>492</v>
      </c>
      <c r="F597" t="s">
        <v>375</v>
      </c>
      <c r="G597" t="s">
        <v>233</v>
      </c>
      <c r="H597" t="s">
        <v>13</v>
      </c>
      <c r="I597" t="str">
        <f t="shared" si="9"/>
        <v>over40-49Male</v>
      </c>
      <c r="J597">
        <v>0.99</v>
      </c>
      <c r="K597" t="s">
        <v>14</v>
      </c>
    </row>
    <row r="598" spans="1:11" x14ac:dyDescent="0.25">
      <c r="A598" t="s">
        <v>491</v>
      </c>
      <c r="B598" t="s">
        <v>13</v>
      </c>
      <c r="C598">
        <v>0.98</v>
      </c>
      <c r="D598" t="s">
        <v>456</v>
      </c>
      <c r="F598" t="s">
        <v>375</v>
      </c>
      <c r="G598" t="s">
        <v>233</v>
      </c>
      <c r="H598" t="s">
        <v>13</v>
      </c>
      <c r="I598" t="str">
        <f t="shared" si="9"/>
        <v>over40-49Male</v>
      </c>
      <c r="J598">
        <v>0.98</v>
      </c>
      <c r="K598" t="s">
        <v>16</v>
      </c>
    </row>
    <row r="599" spans="1:11" x14ac:dyDescent="0.25">
      <c r="A599" t="s">
        <v>491</v>
      </c>
      <c r="B599" t="s">
        <v>13</v>
      </c>
      <c r="C599">
        <v>0.97</v>
      </c>
      <c r="D599" t="s">
        <v>493</v>
      </c>
      <c r="F599" t="s">
        <v>375</v>
      </c>
      <c r="G599" t="s">
        <v>233</v>
      </c>
      <c r="H599" t="s">
        <v>13</v>
      </c>
      <c r="I599" t="str">
        <f t="shared" si="9"/>
        <v>over40-49Male</v>
      </c>
      <c r="J599">
        <v>0.97</v>
      </c>
      <c r="K599" t="s">
        <v>18</v>
      </c>
    </row>
    <row r="600" spans="1:11" x14ac:dyDescent="0.25">
      <c r="A600" t="s">
        <v>491</v>
      </c>
      <c r="B600" t="s">
        <v>13</v>
      </c>
      <c r="C600">
        <v>0.96</v>
      </c>
      <c r="D600" t="s">
        <v>494</v>
      </c>
      <c r="F600" t="s">
        <v>375</v>
      </c>
      <c r="G600" t="s">
        <v>233</v>
      </c>
      <c r="H600" t="s">
        <v>13</v>
      </c>
      <c r="I600" t="str">
        <f t="shared" si="9"/>
        <v>over40-49Male</v>
      </c>
      <c r="J600">
        <v>0.96</v>
      </c>
      <c r="K600" t="s">
        <v>21</v>
      </c>
    </row>
    <row r="601" spans="1:11" x14ac:dyDescent="0.25">
      <c r="A601" t="s">
        <v>491</v>
      </c>
      <c r="B601" t="s">
        <v>13</v>
      </c>
      <c r="C601">
        <v>0.95</v>
      </c>
      <c r="D601" t="s">
        <v>495</v>
      </c>
      <c r="F601" t="s">
        <v>375</v>
      </c>
      <c r="G601" t="s">
        <v>233</v>
      </c>
      <c r="H601" t="s">
        <v>13</v>
      </c>
      <c r="I601" t="str">
        <f t="shared" si="9"/>
        <v>over40-49Male</v>
      </c>
      <c r="J601">
        <v>0.95</v>
      </c>
      <c r="K601" t="s">
        <v>21</v>
      </c>
    </row>
    <row r="602" spans="1:11" x14ac:dyDescent="0.25">
      <c r="A602" t="s">
        <v>491</v>
      </c>
      <c r="B602" t="s">
        <v>13</v>
      </c>
      <c r="C602">
        <v>0.94</v>
      </c>
      <c r="D602" t="s">
        <v>496</v>
      </c>
      <c r="F602" t="s">
        <v>375</v>
      </c>
      <c r="G602" t="s">
        <v>233</v>
      </c>
      <c r="H602" t="s">
        <v>13</v>
      </c>
      <c r="I602" t="str">
        <f t="shared" si="9"/>
        <v>over40-49Male</v>
      </c>
      <c r="J602">
        <v>0.94</v>
      </c>
      <c r="K602" t="s">
        <v>25</v>
      </c>
    </row>
    <row r="603" spans="1:11" x14ac:dyDescent="0.25">
      <c r="A603" t="s">
        <v>491</v>
      </c>
      <c r="B603" t="s">
        <v>13</v>
      </c>
      <c r="C603">
        <v>0.93</v>
      </c>
      <c r="D603" t="s">
        <v>497</v>
      </c>
      <c r="F603" t="s">
        <v>375</v>
      </c>
      <c r="G603" t="s">
        <v>233</v>
      </c>
      <c r="H603" t="s">
        <v>13</v>
      </c>
      <c r="I603" t="str">
        <f t="shared" si="9"/>
        <v>over40-49Male</v>
      </c>
      <c r="J603">
        <v>0.93</v>
      </c>
      <c r="K603" t="s">
        <v>25</v>
      </c>
    </row>
    <row r="604" spans="1:11" x14ac:dyDescent="0.25">
      <c r="A604" t="s">
        <v>491</v>
      </c>
      <c r="B604" t="s">
        <v>13</v>
      </c>
      <c r="C604">
        <v>0.92</v>
      </c>
      <c r="D604" t="s">
        <v>320</v>
      </c>
      <c r="F604" t="s">
        <v>375</v>
      </c>
      <c r="G604" t="s">
        <v>233</v>
      </c>
      <c r="H604" t="s">
        <v>13</v>
      </c>
      <c r="I604" t="str">
        <f t="shared" si="9"/>
        <v>over40-49Male</v>
      </c>
      <c r="J604">
        <v>0.92</v>
      </c>
      <c r="K604" t="s">
        <v>29</v>
      </c>
    </row>
    <row r="605" spans="1:11" x14ac:dyDescent="0.25">
      <c r="A605" t="s">
        <v>491</v>
      </c>
      <c r="B605" t="s">
        <v>13</v>
      </c>
      <c r="C605">
        <v>0.91</v>
      </c>
      <c r="D605" t="s">
        <v>159</v>
      </c>
      <c r="F605" t="s">
        <v>375</v>
      </c>
      <c r="G605" t="s">
        <v>233</v>
      </c>
      <c r="H605" t="s">
        <v>13</v>
      </c>
      <c r="I605" t="str">
        <f t="shared" si="9"/>
        <v>over40-49Male</v>
      </c>
      <c r="J605">
        <v>0.91</v>
      </c>
      <c r="K605" t="s">
        <v>29</v>
      </c>
    </row>
    <row r="606" spans="1:11" x14ac:dyDescent="0.25">
      <c r="A606" t="s">
        <v>491</v>
      </c>
      <c r="B606" t="s">
        <v>13</v>
      </c>
      <c r="C606">
        <v>0.9</v>
      </c>
      <c r="D606" t="s">
        <v>161</v>
      </c>
      <c r="F606" t="s">
        <v>375</v>
      </c>
      <c r="G606" t="s">
        <v>233</v>
      </c>
      <c r="H606" t="s">
        <v>13</v>
      </c>
      <c r="I606" t="str">
        <f t="shared" si="9"/>
        <v>over40-49Male</v>
      </c>
      <c r="J606">
        <v>0.9</v>
      </c>
      <c r="K606" t="s">
        <v>29</v>
      </c>
    </row>
    <row r="607" spans="1:11" x14ac:dyDescent="0.25">
      <c r="A607" t="s">
        <v>491</v>
      </c>
      <c r="B607" t="s">
        <v>13</v>
      </c>
      <c r="C607">
        <v>0.89</v>
      </c>
      <c r="D607" t="s">
        <v>163</v>
      </c>
      <c r="F607" t="s">
        <v>375</v>
      </c>
      <c r="G607" t="s">
        <v>233</v>
      </c>
      <c r="H607" t="s">
        <v>13</v>
      </c>
      <c r="I607" t="str">
        <f t="shared" si="9"/>
        <v>over40-49Male</v>
      </c>
      <c r="J607">
        <v>0.89</v>
      </c>
      <c r="K607" t="s">
        <v>34</v>
      </c>
    </row>
    <row r="608" spans="1:11" x14ac:dyDescent="0.25">
      <c r="A608" t="s">
        <v>491</v>
      </c>
      <c r="B608" t="s">
        <v>13</v>
      </c>
      <c r="C608">
        <v>0.88</v>
      </c>
      <c r="D608" t="s">
        <v>498</v>
      </c>
      <c r="F608" t="s">
        <v>375</v>
      </c>
      <c r="G608" t="s">
        <v>233</v>
      </c>
      <c r="H608" t="s">
        <v>13</v>
      </c>
      <c r="I608" t="str">
        <f t="shared" si="9"/>
        <v>over40-49Male</v>
      </c>
      <c r="J608">
        <v>0.88</v>
      </c>
      <c r="K608" t="s">
        <v>34</v>
      </c>
    </row>
    <row r="609" spans="1:11" x14ac:dyDescent="0.25">
      <c r="A609" t="s">
        <v>491</v>
      </c>
      <c r="B609" t="s">
        <v>13</v>
      </c>
      <c r="C609">
        <v>0.87</v>
      </c>
      <c r="D609" t="s">
        <v>499</v>
      </c>
      <c r="F609" t="s">
        <v>375</v>
      </c>
      <c r="G609" t="s">
        <v>233</v>
      </c>
      <c r="H609" t="s">
        <v>13</v>
      </c>
      <c r="I609" t="str">
        <f t="shared" si="9"/>
        <v>over40-49Male</v>
      </c>
      <c r="J609">
        <v>0.87</v>
      </c>
      <c r="K609" t="s">
        <v>34</v>
      </c>
    </row>
    <row r="610" spans="1:11" x14ac:dyDescent="0.25">
      <c r="A610" t="s">
        <v>491</v>
      </c>
      <c r="B610" t="s">
        <v>13</v>
      </c>
      <c r="C610">
        <v>0.86</v>
      </c>
      <c r="D610" t="s">
        <v>168</v>
      </c>
      <c r="F610" t="s">
        <v>375</v>
      </c>
      <c r="G610" t="s">
        <v>233</v>
      </c>
      <c r="H610" t="s">
        <v>13</v>
      </c>
      <c r="I610" t="str">
        <f t="shared" si="9"/>
        <v>over40-49Male</v>
      </c>
      <c r="J610">
        <v>0.86</v>
      </c>
      <c r="K610" t="s">
        <v>40</v>
      </c>
    </row>
    <row r="611" spans="1:11" x14ac:dyDescent="0.25">
      <c r="A611" t="s">
        <v>491</v>
      </c>
      <c r="B611" t="s">
        <v>13</v>
      </c>
      <c r="C611">
        <v>0.85</v>
      </c>
      <c r="D611" t="s">
        <v>464</v>
      </c>
      <c r="F611" t="s">
        <v>375</v>
      </c>
      <c r="G611" t="s">
        <v>233</v>
      </c>
      <c r="H611" t="s">
        <v>13</v>
      </c>
      <c r="I611" t="str">
        <f t="shared" si="9"/>
        <v>over40-49Male</v>
      </c>
      <c r="J611">
        <v>0.85</v>
      </c>
      <c r="K611" t="s">
        <v>40</v>
      </c>
    </row>
    <row r="612" spans="1:11" x14ac:dyDescent="0.25">
      <c r="A612" t="s">
        <v>491</v>
      </c>
      <c r="B612" t="s">
        <v>13</v>
      </c>
      <c r="C612">
        <v>0.84</v>
      </c>
      <c r="D612" t="s">
        <v>500</v>
      </c>
      <c r="F612" t="s">
        <v>375</v>
      </c>
      <c r="G612" t="s">
        <v>233</v>
      </c>
      <c r="H612" t="s">
        <v>13</v>
      </c>
      <c r="I612" t="str">
        <f t="shared" si="9"/>
        <v>over40-49Male</v>
      </c>
      <c r="J612">
        <v>0.84</v>
      </c>
      <c r="K612" t="s">
        <v>47</v>
      </c>
    </row>
    <row r="613" spans="1:11" x14ac:dyDescent="0.25">
      <c r="A613" t="s">
        <v>491</v>
      </c>
      <c r="B613" t="s">
        <v>13</v>
      </c>
      <c r="C613">
        <v>0.83</v>
      </c>
      <c r="D613" t="s">
        <v>327</v>
      </c>
      <c r="F613" t="s">
        <v>375</v>
      </c>
      <c r="G613" t="s">
        <v>233</v>
      </c>
      <c r="H613" t="s">
        <v>13</v>
      </c>
      <c r="I613" t="str">
        <f t="shared" si="9"/>
        <v>over40-49Male</v>
      </c>
      <c r="J613">
        <v>0.83</v>
      </c>
      <c r="K613" t="s">
        <v>47</v>
      </c>
    </row>
    <row r="614" spans="1:11" x14ac:dyDescent="0.25">
      <c r="A614" t="s">
        <v>491</v>
      </c>
      <c r="B614" t="s">
        <v>13</v>
      </c>
      <c r="C614">
        <v>0.82</v>
      </c>
      <c r="D614" t="s">
        <v>174</v>
      </c>
      <c r="F614" t="s">
        <v>375</v>
      </c>
      <c r="G614" t="s">
        <v>233</v>
      </c>
      <c r="H614" t="s">
        <v>13</v>
      </c>
      <c r="I614" t="str">
        <f t="shared" si="9"/>
        <v>over40-49Male</v>
      </c>
      <c r="J614">
        <v>0.82</v>
      </c>
      <c r="K614" t="s">
        <v>47</v>
      </c>
    </row>
    <row r="615" spans="1:11" x14ac:dyDescent="0.25">
      <c r="A615" t="s">
        <v>491</v>
      </c>
      <c r="B615" t="s">
        <v>13</v>
      </c>
      <c r="C615">
        <v>0.81</v>
      </c>
      <c r="D615" t="s">
        <v>501</v>
      </c>
      <c r="F615" t="s">
        <v>375</v>
      </c>
      <c r="G615" t="s">
        <v>233</v>
      </c>
      <c r="H615" t="s">
        <v>13</v>
      </c>
      <c r="I615" t="str">
        <f t="shared" si="9"/>
        <v>over40-49Male</v>
      </c>
      <c r="J615">
        <v>0.81</v>
      </c>
      <c r="K615" t="s">
        <v>47</v>
      </c>
    </row>
    <row r="616" spans="1:11" x14ac:dyDescent="0.25">
      <c r="A616" t="s">
        <v>491</v>
      </c>
      <c r="B616" t="s">
        <v>13</v>
      </c>
      <c r="C616">
        <v>0.8</v>
      </c>
      <c r="D616" t="s">
        <v>468</v>
      </c>
      <c r="F616" t="s">
        <v>375</v>
      </c>
      <c r="G616" t="s">
        <v>233</v>
      </c>
      <c r="H616" t="s">
        <v>13</v>
      </c>
      <c r="I616" t="str">
        <f t="shared" si="9"/>
        <v>over40-49Male</v>
      </c>
      <c r="J616">
        <v>0.8</v>
      </c>
      <c r="K616" t="s">
        <v>55</v>
      </c>
    </row>
    <row r="617" spans="1:11" x14ac:dyDescent="0.25">
      <c r="A617" t="s">
        <v>491</v>
      </c>
      <c r="B617" t="s">
        <v>13</v>
      </c>
      <c r="C617">
        <v>0.79</v>
      </c>
      <c r="D617" t="s">
        <v>502</v>
      </c>
      <c r="F617" t="s">
        <v>375</v>
      </c>
      <c r="G617" t="s">
        <v>233</v>
      </c>
      <c r="H617" t="s">
        <v>13</v>
      </c>
      <c r="I617" t="str">
        <f t="shared" si="9"/>
        <v>over40-49Male</v>
      </c>
      <c r="J617">
        <v>0.79</v>
      </c>
      <c r="K617" t="s">
        <v>55</v>
      </c>
    </row>
    <row r="618" spans="1:11" x14ac:dyDescent="0.25">
      <c r="A618" t="s">
        <v>491</v>
      </c>
      <c r="B618" t="s">
        <v>13</v>
      </c>
      <c r="C618">
        <v>0.78</v>
      </c>
      <c r="D618" t="s">
        <v>469</v>
      </c>
      <c r="F618" t="s">
        <v>375</v>
      </c>
      <c r="G618" t="s">
        <v>233</v>
      </c>
      <c r="H618" t="s">
        <v>13</v>
      </c>
      <c r="I618" t="str">
        <f t="shared" si="9"/>
        <v>over40-49Male</v>
      </c>
      <c r="J618">
        <v>0.78</v>
      </c>
      <c r="K618" t="s">
        <v>55</v>
      </c>
    </row>
    <row r="619" spans="1:11" x14ac:dyDescent="0.25">
      <c r="A619" t="s">
        <v>491</v>
      </c>
      <c r="B619" t="s">
        <v>13</v>
      </c>
      <c r="C619">
        <v>0.77</v>
      </c>
      <c r="D619" t="s">
        <v>330</v>
      </c>
      <c r="F619" t="s">
        <v>375</v>
      </c>
      <c r="G619" t="s">
        <v>233</v>
      </c>
      <c r="H619" t="s">
        <v>13</v>
      </c>
      <c r="I619" t="str">
        <f t="shared" si="9"/>
        <v>over40-49Male</v>
      </c>
      <c r="J619">
        <v>0.77</v>
      </c>
      <c r="K619" t="s">
        <v>55</v>
      </c>
    </row>
    <row r="620" spans="1:11" x14ac:dyDescent="0.25">
      <c r="A620" t="s">
        <v>491</v>
      </c>
      <c r="B620" t="s">
        <v>13</v>
      </c>
      <c r="C620">
        <v>0.76</v>
      </c>
      <c r="D620" t="s">
        <v>503</v>
      </c>
      <c r="F620" t="s">
        <v>375</v>
      </c>
      <c r="G620" t="s">
        <v>233</v>
      </c>
      <c r="H620" t="s">
        <v>13</v>
      </c>
      <c r="I620" t="str">
        <f t="shared" si="9"/>
        <v>over40-49Male</v>
      </c>
      <c r="J620">
        <v>0.76</v>
      </c>
      <c r="K620" t="s">
        <v>55</v>
      </c>
    </row>
    <row r="621" spans="1:11" x14ac:dyDescent="0.25">
      <c r="A621" t="s">
        <v>491</v>
      </c>
      <c r="B621" t="s">
        <v>13</v>
      </c>
      <c r="C621">
        <v>0.75</v>
      </c>
      <c r="D621" t="s">
        <v>504</v>
      </c>
      <c r="F621" t="s">
        <v>375</v>
      </c>
      <c r="G621" t="s">
        <v>233</v>
      </c>
      <c r="H621" t="s">
        <v>13</v>
      </c>
      <c r="I621" t="str">
        <f t="shared" si="9"/>
        <v>over40-49Male</v>
      </c>
      <c r="J621">
        <v>0.75</v>
      </c>
      <c r="K621" t="s">
        <v>64</v>
      </c>
    </row>
    <row r="622" spans="1:11" x14ac:dyDescent="0.25">
      <c r="A622" t="s">
        <v>491</v>
      </c>
      <c r="B622" t="s">
        <v>13</v>
      </c>
      <c r="C622">
        <v>0.74</v>
      </c>
      <c r="D622" t="s">
        <v>184</v>
      </c>
      <c r="F622" t="s">
        <v>375</v>
      </c>
      <c r="G622" t="s">
        <v>233</v>
      </c>
      <c r="H622" t="s">
        <v>13</v>
      </c>
      <c r="I622" t="str">
        <f t="shared" si="9"/>
        <v>over40-49Male</v>
      </c>
      <c r="J622">
        <v>0.74</v>
      </c>
      <c r="K622" t="s">
        <v>64</v>
      </c>
    </row>
    <row r="623" spans="1:11" x14ac:dyDescent="0.25">
      <c r="A623" t="s">
        <v>491</v>
      </c>
      <c r="B623" t="s">
        <v>13</v>
      </c>
      <c r="C623">
        <v>0.73</v>
      </c>
      <c r="D623" t="s">
        <v>470</v>
      </c>
      <c r="F623" t="s">
        <v>375</v>
      </c>
      <c r="G623" t="s">
        <v>233</v>
      </c>
      <c r="H623" t="s">
        <v>13</v>
      </c>
      <c r="I623" t="str">
        <f t="shared" si="9"/>
        <v>over40-49Male</v>
      </c>
      <c r="J623">
        <v>0.73</v>
      </c>
      <c r="K623" t="s">
        <v>64</v>
      </c>
    </row>
    <row r="624" spans="1:11" x14ac:dyDescent="0.25">
      <c r="A624" t="s">
        <v>491</v>
      </c>
      <c r="B624" t="s">
        <v>13</v>
      </c>
      <c r="C624">
        <v>0.72</v>
      </c>
      <c r="D624" t="s">
        <v>186</v>
      </c>
      <c r="F624" t="s">
        <v>375</v>
      </c>
      <c r="G624" t="s">
        <v>233</v>
      </c>
      <c r="H624" t="s">
        <v>13</v>
      </c>
      <c r="I624" t="str">
        <f t="shared" si="9"/>
        <v>over40-49Male</v>
      </c>
      <c r="J624">
        <v>0.72</v>
      </c>
      <c r="K624" t="s">
        <v>64</v>
      </c>
    </row>
    <row r="625" spans="1:11" x14ac:dyDescent="0.25">
      <c r="A625" t="s">
        <v>491</v>
      </c>
      <c r="B625" t="s">
        <v>13</v>
      </c>
      <c r="C625">
        <v>0.71</v>
      </c>
      <c r="D625" t="s">
        <v>472</v>
      </c>
      <c r="F625" t="s">
        <v>375</v>
      </c>
      <c r="G625" t="s">
        <v>233</v>
      </c>
      <c r="H625" t="s">
        <v>13</v>
      </c>
      <c r="I625" t="str">
        <f t="shared" si="9"/>
        <v>over40-49Male</v>
      </c>
      <c r="J625">
        <v>0.71</v>
      </c>
      <c r="K625" t="s">
        <v>64</v>
      </c>
    </row>
    <row r="626" spans="1:11" x14ac:dyDescent="0.25">
      <c r="A626" t="s">
        <v>491</v>
      </c>
      <c r="B626" t="s">
        <v>13</v>
      </c>
      <c r="C626">
        <v>0.7</v>
      </c>
      <c r="D626" t="s">
        <v>189</v>
      </c>
      <c r="F626" t="s">
        <v>375</v>
      </c>
      <c r="G626" t="s">
        <v>233</v>
      </c>
      <c r="H626" t="s">
        <v>13</v>
      </c>
      <c r="I626" t="str">
        <f t="shared" si="9"/>
        <v>over40-49Male</v>
      </c>
      <c r="J626">
        <v>0.7</v>
      </c>
      <c r="K626" t="s">
        <v>71</v>
      </c>
    </row>
    <row r="627" spans="1:11" x14ac:dyDescent="0.25">
      <c r="A627" t="s">
        <v>491</v>
      </c>
      <c r="B627" t="s">
        <v>13</v>
      </c>
      <c r="C627">
        <v>0.69</v>
      </c>
      <c r="D627" t="s">
        <v>190</v>
      </c>
      <c r="F627" t="s">
        <v>375</v>
      </c>
      <c r="G627" t="s">
        <v>233</v>
      </c>
      <c r="H627" t="s">
        <v>13</v>
      </c>
      <c r="I627" t="str">
        <f t="shared" si="9"/>
        <v>over40-49Male</v>
      </c>
      <c r="J627">
        <v>0.69</v>
      </c>
      <c r="K627" t="s">
        <v>71</v>
      </c>
    </row>
    <row r="628" spans="1:11" x14ac:dyDescent="0.25">
      <c r="A628" t="s">
        <v>491</v>
      </c>
      <c r="B628" t="s">
        <v>13</v>
      </c>
      <c r="C628">
        <v>0.68</v>
      </c>
      <c r="D628" t="s">
        <v>505</v>
      </c>
      <c r="F628" t="s">
        <v>375</v>
      </c>
      <c r="G628" t="s">
        <v>233</v>
      </c>
      <c r="H628" t="s">
        <v>13</v>
      </c>
      <c r="I628" t="str">
        <f t="shared" si="9"/>
        <v>over40-49Male</v>
      </c>
      <c r="J628">
        <v>0.68</v>
      </c>
      <c r="K628" t="s">
        <v>71</v>
      </c>
    </row>
    <row r="629" spans="1:11" x14ac:dyDescent="0.25">
      <c r="A629" t="s">
        <v>491</v>
      </c>
      <c r="B629" t="s">
        <v>13</v>
      </c>
      <c r="C629">
        <v>0.67</v>
      </c>
      <c r="D629" t="s">
        <v>192</v>
      </c>
      <c r="F629" t="s">
        <v>375</v>
      </c>
      <c r="G629" t="s">
        <v>233</v>
      </c>
      <c r="H629" t="s">
        <v>13</v>
      </c>
      <c r="I629" t="str">
        <f t="shared" si="9"/>
        <v>over40-49Male</v>
      </c>
      <c r="J629">
        <v>0.67</v>
      </c>
      <c r="K629" t="s">
        <v>71</v>
      </c>
    </row>
    <row r="630" spans="1:11" x14ac:dyDescent="0.25">
      <c r="A630" t="s">
        <v>491</v>
      </c>
      <c r="B630" t="s">
        <v>13</v>
      </c>
      <c r="C630">
        <v>0.66</v>
      </c>
      <c r="D630" t="s">
        <v>506</v>
      </c>
      <c r="F630" t="s">
        <v>375</v>
      </c>
      <c r="G630" t="s">
        <v>233</v>
      </c>
      <c r="H630" t="s">
        <v>13</v>
      </c>
      <c r="I630" t="str">
        <f t="shared" si="9"/>
        <v>over40-49Male</v>
      </c>
      <c r="J630">
        <v>0.66</v>
      </c>
      <c r="K630" t="s">
        <v>77</v>
      </c>
    </row>
    <row r="631" spans="1:11" x14ac:dyDescent="0.25">
      <c r="A631" t="s">
        <v>491</v>
      </c>
      <c r="B631" t="s">
        <v>13</v>
      </c>
      <c r="C631">
        <v>0.65</v>
      </c>
      <c r="D631" t="s">
        <v>507</v>
      </c>
      <c r="F631" t="s">
        <v>375</v>
      </c>
      <c r="G631" t="s">
        <v>233</v>
      </c>
      <c r="H631" t="s">
        <v>13</v>
      </c>
      <c r="I631" t="str">
        <f t="shared" si="9"/>
        <v>over40-49Male</v>
      </c>
      <c r="J631">
        <v>0.65</v>
      </c>
      <c r="K631" t="s">
        <v>77</v>
      </c>
    </row>
    <row r="632" spans="1:11" x14ac:dyDescent="0.25">
      <c r="A632" t="s">
        <v>491</v>
      </c>
      <c r="B632" t="s">
        <v>13</v>
      </c>
      <c r="C632">
        <v>0.64</v>
      </c>
      <c r="D632" t="s">
        <v>195</v>
      </c>
      <c r="F632" t="s">
        <v>375</v>
      </c>
      <c r="G632" t="s">
        <v>233</v>
      </c>
      <c r="H632" t="s">
        <v>13</v>
      </c>
      <c r="I632" t="str">
        <f t="shared" si="9"/>
        <v>over40-49Male</v>
      </c>
      <c r="J632">
        <v>0.64</v>
      </c>
      <c r="K632" t="s">
        <v>77</v>
      </c>
    </row>
    <row r="633" spans="1:11" x14ac:dyDescent="0.25">
      <c r="A633" t="s">
        <v>491</v>
      </c>
      <c r="B633" t="s">
        <v>13</v>
      </c>
      <c r="C633">
        <v>0.63</v>
      </c>
      <c r="D633" t="s">
        <v>241</v>
      </c>
      <c r="F633" t="s">
        <v>375</v>
      </c>
      <c r="G633" t="s">
        <v>233</v>
      </c>
      <c r="H633" t="s">
        <v>13</v>
      </c>
      <c r="I633" t="str">
        <f t="shared" si="9"/>
        <v>over40-49Male</v>
      </c>
      <c r="J633">
        <v>0.63</v>
      </c>
      <c r="K633" t="s">
        <v>77</v>
      </c>
    </row>
    <row r="634" spans="1:11" x14ac:dyDescent="0.25">
      <c r="A634" t="s">
        <v>491</v>
      </c>
      <c r="B634" t="s">
        <v>13</v>
      </c>
      <c r="C634">
        <v>0.62</v>
      </c>
      <c r="D634" t="s">
        <v>474</v>
      </c>
      <c r="F634" t="s">
        <v>375</v>
      </c>
      <c r="G634" t="s">
        <v>233</v>
      </c>
      <c r="H634" t="s">
        <v>13</v>
      </c>
      <c r="I634" t="str">
        <f t="shared" si="9"/>
        <v>over40-49Male</v>
      </c>
      <c r="J634">
        <v>0.62</v>
      </c>
      <c r="K634" t="s">
        <v>77</v>
      </c>
    </row>
    <row r="635" spans="1:11" x14ac:dyDescent="0.25">
      <c r="A635" t="s">
        <v>491</v>
      </c>
      <c r="B635" t="s">
        <v>13</v>
      </c>
      <c r="C635">
        <v>0.61</v>
      </c>
      <c r="D635" t="s">
        <v>198</v>
      </c>
      <c r="F635" t="s">
        <v>375</v>
      </c>
      <c r="G635" t="s">
        <v>233</v>
      </c>
      <c r="H635" t="s">
        <v>13</v>
      </c>
      <c r="I635" t="str">
        <f t="shared" si="9"/>
        <v>over40-49Male</v>
      </c>
      <c r="J635">
        <v>0.61</v>
      </c>
      <c r="K635" t="s">
        <v>77</v>
      </c>
    </row>
    <row r="636" spans="1:11" x14ac:dyDescent="0.25">
      <c r="A636" t="s">
        <v>491</v>
      </c>
      <c r="B636" t="s">
        <v>13</v>
      </c>
      <c r="C636">
        <v>0.6</v>
      </c>
      <c r="D636" t="s">
        <v>199</v>
      </c>
      <c r="F636" t="s">
        <v>375</v>
      </c>
      <c r="G636" t="s">
        <v>233</v>
      </c>
      <c r="H636" t="s">
        <v>13</v>
      </c>
      <c r="I636" t="str">
        <f t="shared" si="9"/>
        <v>over40-49Male</v>
      </c>
      <c r="J636">
        <v>0.6</v>
      </c>
      <c r="K636" t="s">
        <v>77</v>
      </c>
    </row>
    <row r="637" spans="1:11" x14ac:dyDescent="0.25">
      <c r="A637" t="s">
        <v>491</v>
      </c>
      <c r="B637" t="s">
        <v>13</v>
      </c>
      <c r="C637">
        <v>0.59</v>
      </c>
      <c r="D637" t="s">
        <v>32</v>
      </c>
      <c r="F637" t="s">
        <v>375</v>
      </c>
      <c r="G637" t="s">
        <v>233</v>
      </c>
      <c r="H637" t="s">
        <v>13</v>
      </c>
      <c r="I637" t="str">
        <f t="shared" si="9"/>
        <v>over40-49Male</v>
      </c>
      <c r="J637">
        <v>0.59</v>
      </c>
      <c r="K637" t="s">
        <v>77</v>
      </c>
    </row>
    <row r="638" spans="1:11" x14ac:dyDescent="0.25">
      <c r="A638" t="s">
        <v>491</v>
      </c>
      <c r="B638" t="s">
        <v>13</v>
      </c>
      <c r="C638">
        <v>0.57999999999999996</v>
      </c>
      <c r="D638" t="s">
        <v>200</v>
      </c>
      <c r="F638" t="s">
        <v>375</v>
      </c>
      <c r="G638" t="s">
        <v>233</v>
      </c>
      <c r="H638" t="s">
        <v>13</v>
      </c>
      <c r="I638" t="str">
        <f t="shared" si="9"/>
        <v>over40-49Male</v>
      </c>
      <c r="J638">
        <v>0.57999999999999996</v>
      </c>
      <c r="K638" t="s">
        <v>77</v>
      </c>
    </row>
    <row r="639" spans="1:11" x14ac:dyDescent="0.25">
      <c r="A639" t="s">
        <v>491</v>
      </c>
      <c r="B639" t="s">
        <v>13</v>
      </c>
      <c r="C639">
        <v>0.56999999999999995</v>
      </c>
      <c r="D639" t="s">
        <v>508</v>
      </c>
      <c r="F639" t="s">
        <v>375</v>
      </c>
      <c r="G639" t="s">
        <v>233</v>
      </c>
      <c r="H639" t="s">
        <v>13</v>
      </c>
      <c r="I639" t="str">
        <f t="shared" si="9"/>
        <v>over40-49Male</v>
      </c>
      <c r="J639">
        <v>0.56999999999999995</v>
      </c>
      <c r="K639" t="s">
        <v>77</v>
      </c>
    </row>
    <row r="640" spans="1:11" x14ac:dyDescent="0.25">
      <c r="A640" t="s">
        <v>491</v>
      </c>
      <c r="B640" t="s">
        <v>13</v>
      </c>
      <c r="C640">
        <v>0.56000000000000005</v>
      </c>
      <c r="D640" t="s">
        <v>385</v>
      </c>
      <c r="F640" t="s">
        <v>375</v>
      </c>
      <c r="G640" t="s">
        <v>233</v>
      </c>
      <c r="H640" t="s">
        <v>13</v>
      </c>
      <c r="I640" t="str">
        <f t="shared" si="9"/>
        <v>over40-49Male</v>
      </c>
      <c r="J640">
        <v>0.56000000000000005</v>
      </c>
      <c r="K640" t="s">
        <v>85</v>
      </c>
    </row>
    <row r="641" spans="1:11" x14ac:dyDescent="0.25">
      <c r="A641" t="s">
        <v>491</v>
      </c>
      <c r="B641" t="s">
        <v>13</v>
      </c>
      <c r="C641">
        <v>0.55000000000000004</v>
      </c>
      <c r="D641" t="s">
        <v>509</v>
      </c>
      <c r="F641" t="s">
        <v>375</v>
      </c>
      <c r="G641" t="s">
        <v>233</v>
      </c>
      <c r="H641" t="s">
        <v>13</v>
      </c>
      <c r="I641" t="str">
        <f t="shared" si="9"/>
        <v>over40-49Male</v>
      </c>
      <c r="J641">
        <v>0.55000000000000004</v>
      </c>
      <c r="K641" t="s">
        <v>85</v>
      </c>
    </row>
    <row r="642" spans="1:11" x14ac:dyDescent="0.25">
      <c r="A642" t="s">
        <v>491</v>
      </c>
      <c r="B642" t="s">
        <v>13</v>
      </c>
      <c r="C642">
        <v>0.54</v>
      </c>
      <c r="D642" t="s">
        <v>204</v>
      </c>
      <c r="F642" t="s">
        <v>375</v>
      </c>
      <c r="G642" t="s">
        <v>233</v>
      </c>
      <c r="H642" t="s">
        <v>13</v>
      </c>
      <c r="I642" t="str">
        <f t="shared" si="9"/>
        <v>over40-49Male</v>
      </c>
      <c r="J642">
        <v>0.54</v>
      </c>
      <c r="K642" t="s">
        <v>85</v>
      </c>
    </row>
    <row r="643" spans="1:11" x14ac:dyDescent="0.25">
      <c r="A643" t="s">
        <v>491</v>
      </c>
      <c r="B643" t="s">
        <v>13</v>
      </c>
      <c r="C643">
        <v>0.53</v>
      </c>
      <c r="D643" t="s">
        <v>510</v>
      </c>
      <c r="F643" t="s">
        <v>375</v>
      </c>
      <c r="G643" t="s">
        <v>233</v>
      </c>
      <c r="H643" t="s">
        <v>13</v>
      </c>
      <c r="I643" t="str">
        <f t="shared" ref="I643:I706" si="10">_xlfn.CONCAT(F643,G643,H643)</f>
        <v>over40-49Male</v>
      </c>
      <c r="J643">
        <v>0.53</v>
      </c>
      <c r="K643" t="s">
        <v>85</v>
      </c>
    </row>
    <row r="644" spans="1:11" x14ac:dyDescent="0.25">
      <c r="A644" t="s">
        <v>491</v>
      </c>
      <c r="B644" t="s">
        <v>13</v>
      </c>
      <c r="C644">
        <v>0.52</v>
      </c>
      <c r="D644" t="s">
        <v>342</v>
      </c>
      <c r="F644" t="s">
        <v>375</v>
      </c>
      <c r="G644" t="s">
        <v>233</v>
      </c>
      <c r="H644" t="s">
        <v>13</v>
      </c>
      <c r="I644" t="str">
        <f t="shared" si="10"/>
        <v>over40-49Male</v>
      </c>
      <c r="J644">
        <v>0.52</v>
      </c>
      <c r="K644" t="s">
        <v>92</v>
      </c>
    </row>
    <row r="645" spans="1:11" x14ac:dyDescent="0.25">
      <c r="A645" t="s">
        <v>491</v>
      </c>
      <c r="B645" t="s">
        <v>13</v>
      </c>
      <c r="C645">
        <v>0.51</v>
      </c>
      <c r="D645" t="s">
        <v>343</v>
      </c>
      <c r="F645" t="s">
        <v>375</v>
      </c>
      <c r="G645" t="s">
        <v>233</v>
      </c>
      <c r="H645" t="s">
        <v>13</v>
      </c>
      <c r="I645" t="str">
        <f t="shared" si="10"/>
        <v>over40-49Male</v>
      </c>
      <c r="J645">
        <v>0.51</v>
      </c>
      <c r="K645" t="s">
        <v>92</v>
      </c>
    </row>
    <row r="646" spans="1:11" x14ac:dyDescent="0.25">
      <c r="A646" t="s">
        <v>491</v>
      </c>
      <c r="B646" t="s">
        <v>13</v>
      </c>
      <c r="C646">
        <v>0.5</v>
      </c>
      <c r="D646" t="s">
        <v>39</v>
      </c>
      <c r="F646" t="s">
        <v>375</v>
      </c>
      <c r="G646" t="s">
        <v>233</v>
      </c>
      <c r="H646" t="s">
        <v>13</v>
      </c>
      <c r="I646" t="str">
        <f t="shared" si="10"/>
        <v>over40-49Male</v>
      </c>
      <c r="J646">
        <v>0.5</v>
      </c>
      <c r="K646" t="s">
        <v>92</v>
      </c>
    </row>
    <row r="647" spans="1:11" x14ac:dyDescent="0.25">
      <c r="A647" t="s">
        <v>491</v>
      </c>
      <c r="B647" t="s">
        <v>13</v>
      </c>
      <c r="C647">
        <v>0.49</v>
      </c>
      <c r="D647" t="s">
        <v>41</v>
      </c>
      <c r="F647" t="s">
        <v>375</v>
      </c>
      <c r="G647" t="s">
        <v>233</v>
      </c>
      <c r="H647" t="s">
        <v>13</v>
      </c>
      <c r="I647" t="str">
        <f t="shared" si="10"/>
        <v>over40-49Male</v>
      </c>
      <c r="J647">
        <v>0.49</v>
      </c>
      <c r="K647" t="s">
        <v>92</v>
      </c>
    </row>
    <row r="648" spans="1:11" x14ac:dyDescent="0.25">
      <c r="A648" t="s">
        <v>491</v>
      </c>
      <c r="B648" t="s">
        <v>13</v>
      </c>
      <c r="C648">
        <v>0.48</v>
      </c>
      <c r="D648" t="s">
        <v>209</v>
      </c>
      <c r="F648" t="s">
        <v>375</v>
      </c>
      <c r="G648" t="s">
        <v>233</v>
      </c>
      <c r="H648" t="s">
        <v>13</v>
      </c>
      <c r="I648" t="str">
        <f t="shared" si="10"/>
        <v>over40-49Male</v>
      </c>
      <c r="J648">
        <v>0.48</v>
      </c>
      <c r="K648" t="s">
        <v>98</v>
      </c>
    </row>
    <row r="649" spans="1:11" x14ac:dyDescent="0.25">
      <c r="A649" t="s">
        <v>491</v>
      </c>
      <c r="B649" t="s">
        <v>13</v>
      </c>
      <c r="C649">
        <v>0.47</v>
      </c>
      <c r="D649" t="s">
        <v>476</v>
      </c>
      <c r="F649" t="s">
        <v>375</v>
      </c>
      <c r="G649" t="s">
        <v>233</v>
      </c>
      <c r="H649" t="s">
        <v>13</v>
      </c>
      <c r="I649" t="str">
        <f t="shared" si="10"/>
        <v>over40-49Male</v>
      </c>
      <c r="J649">
        <v>0.47</v>
      </c>
      <c r="K649" t="s">
        <v>98</v>
      </c>
    </row>
    <row r="650" spans="1:11" x14ac:dyDescent="0.25">
      <c r="A650" t="s">
        <v>491</v>
      </c>
      <c r="B650" t="s">
        <v>13</v>
      </c>
      <c r="C650">
        <v>0.46</v>
      </c>
      <c r="D650" t="s">
        <v>43</v>
      </c>
      <c r="F650" t="s">
        <v>375</v>
      </c>
      <c r="G650" t="s">
        <v>233</v>
      </c>
      <c r="H650" t="s">
        <v>13</v>
      </c>
      <c r="I650" t="str">
        <f t="shared" si="10"/>
        <v>over40-49Male</v>
      </c>
      <c r="J650">
        <v>0.46</v>
      </c>
      <c r="K650" t="s">
        <v>98</v>
      </c>
    </row>
    <row r="651" spans="1:11" x14ac:dyDescent="0.25">
      <c r="A651" t="s">
        <v>491</v>
      </c>
      <c r="B651" t="s">
        <v>13</v>
      </c>
      <c r="C651">
        <v>0.45</v>
      </c>
      <c r="D651" t="s">
        <v>44</v>
      </c>
      <c r="F651" t="s">
        <v>375</v>
      </c>
      <c r="G651" t="s">
        <v>233</v>
      </c>
      <c r="H651" t="s">
        <v>13</v>
      </c>
      <c r="I651" t="str">
        <f t="shared" si="10"/>
        <v>over40-49Male</v>
      </c>
      <c r="J651">
        <v>0.45</v>
      </c>
      <c r="K651" t="s">
        <v>98</v>
      </c>
    </row>
    <row r="652" spans="1:11" x14ac:dyDescent="0.25">
      <c r="A652" t="s">
        <v>491</v>
      </c>
      <c r="B652" t="s">
        <v>13</v>
      </c>
      <c r="C652">
        <v>0.44</v>
      </c>
      <c r="D652" t="s">
        <v>511</v>
      </c>
      <c r="F652" t="s">
        <v>375</v>
      </c>
      <c r="G652" t="s">
        <v>233</v>
      </c>
      <c r="H652" t="s">
        <v>13</v>
      </c>
      <c r="I652" t="str">
        <f t="shared" si="10"/>
        <v>over40-49Male</v>
      </c>
      <c r="J652">
        <v>0.44</v>
      </c>
      <c r="K652" t="s">
        <v>98</v>
      </c>
    </row>
    <row r="653" spans="1:11" x14ac:dyDescent="0.25">
      <c r="A653" t="s">
        <v>491</v>
      </c>
      <c r="B653" t="s">
        <v>13</v>
      </c>
      <c r="C653">
        <v>0.43</v>
      </c>
      <c r="D653" t="s">
        <v>46</v>
      </c>
      <c r="F653" t="s">
        <v>375</v>
      </c>
      <c r="G653" t="s">
        <v>233</v>
      </c>
      <c r="H653" t="s">
        <v>13</v>
      </c>
      <c r="I653" t="str">
        <f t="shared" si="10"/>
        <v>over40-49Male</v>
      </c>
      <c r="J653">
        <v>0.43</v>
      </c>
      <c r="K653" t="s">
        <v>103</v>
      </c>
    </row>
    <row r="654" spans="1:11" x14ac:dyDescent="0.25">
      <c r="A654" t="s">
        <v>491</v>
      </c>
      <c r="B654" t="s">
        <v>13</v>
      </c>
      <c r="C654">
        <v>0.42</v>
      </c>
      <c r="D654" t="s">
        <v>48</v>
      </c>
      <c r="F654" t="s">
        <v>375</v>
      </c>
      <c r="G654" t="s">
        <v>233</v>
      </c>
      <c r="H654" t="s">
        <v>13</v>
      </c>
      <c r="I654" t="str">
        <f t="shared" si="10"/>
        <v>over40-49Male</v>
      </c>
      <c r="J654">
        <v>0.42</v>
      </c>
      <c r="K654" t="s">
        <v>103</v>
      </c>
    </row>
    <row r="655" spans="1:11" x14ac:dyDescent="0.25">
      <c r="A655" t="s">
        <v>491</v>
      </c>
      <c r="B655" t="s">
        <v>13</v>
      </c>
      <c r="C655">
        <v>0.41</v>
      </c>
      <c r="D655" t="s">
        <v>349</v>
      </c>
      <c r="F655" t="s">
        <v>375</v>
      </c>
      <c r="G655" t="s">
        <v>233</v>
      </c>
      <c r="H655" t="s">
        <v>13</v>
      </c>
      <c r="I655" t="str">
        <f t="shared" si="10"/>
        <v>over40-49Male</v>
      </c>
      <c r="J655">
        <v>0.41</v>
      </c>
      <c r="K655" t="s">
        <v>103</v>
      </c>
    </row>
    <row r="656" spans="1:11" x14ac:dyDescent="0.25">
      <c r="A656" t="s">
        <v>491</v>
      </c>
      <c r="B656" t="s">
        <v>13</v>
      </c>
      <c r="C656">
        <v>0.4</v>
      </c>
      <c r="D656" t="s">
        <v>390</v>
      </c>
      <c r="F656" t="s">
        <v>375</v>
      </c>
      <c r="G656" t="s">
        <v>233</v>
      </c>
      <c r="H656" t="s">
        <v>13</v>
      </c>
      <c r="I656" t="str">
        <f t="shared" si="10"/>
        <v>over40-49Male</v>
      </c>
      <c r="J656">
        <v>0.4</v>
      </c>
      <c r="K656" t="s">
        <v>103</v>
      </c>
    </row>
    <row r="657" spans="1:11" x14ac:dyDescent="0.25">
      <c r="A657" t="s">
        <v>491</v>
      </c>
      <c r="B657" t="s">
        <v>13</v>
      </c>
      <c r="C657">
        <v>0.39</v>
      </c>
      <c r="D657" t="s">
        <v>512</v>
      </c>
      <c r="F657" t="s">
        <v>375</v>
      </c>
      <c r="G657" t="s">
        <v>233</v>
      </c>
      <c r="H657" t="s">
        <v>13</v>
      </c>
      <c r="I657" t="str">
        <f t="shared" si="10"/>
        <v>over40-49Male</v>
      </c>
      <c r="J657">
        <v>0.39</v>
      </c>
      <c r="K657" t="s">
        <v>107</v>
      </c>
    </row>
    <row r="658" spans="1:11" x14ac:dyDescent="0.25">
      <c r="A658" t="s">
        <v>491</v>
      </c>
      <c r="B658" t="s">
        <v>13</v>
      </c>
      <c r="C658">
        <v>0.38</v>
      </c>
      <c r="D658" t="s">
        <v>513</v>
      </c>
      <c r="F658" t="s">
        <v>375</v>
      </c>
      <c r="G658" t="s">
        <v>233</v>
      </c>
      <c r="H658" t="s">
        <v>13</v>
      </c>
      <c r="I658" t="str">
        <f t="shared" si="10"/>
        <v>over40-49Male</v>
      </c>
      <c r="J658">
        <v>0.38</v>
      </c>
      <c r="K658" t="s">
        <v>107</v>
      </c>
    </row>
    <row r="659" spans="1:11" x14ac:dyDescent="0.25">
      <c r="A659" t="s">
        <v>491</v>
      </c>
      <c r="B659" t="s">
        <v>13</v>
      </c>
      <c r="C659">
        <v>0.37</v>
      </c>
      <c r="D659" t="s">
        <v>350</v>
      </c>
      <c r="F659" t="s">
        <v>375</v>
      </c>
      <c r="G659" t="s">
        <v>233</v>
      </c>
      <c r="H659" t="s">
        <v>13</v>
      </c>
      <c r="I659" t="str">
        <f t="shared" si="10"/>
        <v>over40-49Male</v>
      </c>
      <c r="J659">
        <v>0.37</v>
      </c>
      <c r="K659" t="s">
        <v>107</v>
      </c>
    </row>
    <row r="660" spans="1:11" x14ac:dyDescent="0.25">
      <c r="A660" t="s">
        <v>491</v>
      </c>
      <c r="B660" t="s">
        <v>13</v>
      </c>
      <c r="C660">
        <v>0.36</v>
      </c>
      <c r="D660" t="s">
        <v>514</v>
      </c>
      <c r="F660" t="s">
        <v>375</v>
      </c>
      <c r="G660" t="s">
        <v>233</v>
      </c>
      <c r="H660" t="s">
        <v>13</v>
      </c>
      <c r="I660" t="str">
        <f t="shared" si="10"/>
        <v>over40-49Male</v>
      </c>
      <c r="J660">
        <v>0.36</v>
      </c>
      <c r="K660" t="s">
        <v>112</v>
      </c>
    </row>
    <row r="661" spans="1:11" x14ac:dyDescent="0.25">
      <c r="A661" t="s">
        <v>491</v>
      </c>
      <c r="B661" t="s">
        <v>13</v>
      </c>
      <c r="C661">
        <v>0.35</v>
      </c>
      <c r="D661" t="s">
        <v>392</v>
      </c>
      <c r="F661" t="s">
        <v>375</v>
      </c>
      <c r="G661" t="s">
        <v>233</v>
      </c>
      <c r="H661" t="s">
        <v>13</v>
      </c>
      <c r="I661" t="str">
        <f t="shared" si="10"/>
        <v>over40-49Male</v>
      </c>
      <c r="J661">
        <v>0.35</v>
      </c>
      <c r="K661" t="s">
        <v>112</v>
      </c>
    </row>
    <row r="662" spans="1:11" x14ac:dyDescent="0.25">
      <c r="A662" t="s">
        <v>491</v>
      </c>
      <c r="B662" t="s">
        <v>13</v>
      </c>
      <c r="C662">
        <v>0.34</v>
      </c>
      <c r="D662" t="s">
        <v>393</v>
      </c>
      <c r="F662" t="s">
        <v>375</v>
      </c>
      <c r="G662" t="s">
        <v>233</v>
      </c>
      <c r="H662" t="s">
        <v>13</v>
      </c>
      <c r="I662" t="str">
        <f t="shared" si="10"/>
        <v>over40-49Male</v>
      </c>
      <c r="J662">
        <v>0.34</v>
      </c>
      <c r="K662" t="s">
        <v>112</v>
      </c>
    </row>
    <row r="663" spans="1:11" x14ac:dyDescent="0.25">
      <c r="A663" t="s">
        <v>491</v>
      </c>
      <c r="B663" t="s">
        <v>13</v>
      </c>
      <c r="C663">
        <v>0.33</v>
      </c>
      <c r="D663" t="s">
        <v>480</v>
      </c>
      <c r="F663" t="s">
        <v>375</v>
      </c>
      <c r="G663" t="s">
        <v>233</v>
      </c>
      <c r="H663" t="s">
        <v>13</v>
      </c>
      <c r="I663" t="str">
        <f t="shared" si="10"/>
        <v>over40-49Male</v>
      </c>
      <c r="J663">
        <v>0.33</v>
      </c>
      <c r="K663" t="s">
        <v>112</v>
      </c>
    </row>
    <row r="664" spans="1:11" x14ac:dyDescent="0.25">
      <c r="A664" t="s">
        <v>491</v>
      </c>
      <c r="B664" t="s">
        <v>13</v>
      </c>
      <c r="C664">
        <v>0.32</v>
      </c>
      <c r="D664" t="s">
        <v>481</v>
      </c>
      <c r="F664" t="s">
        <v>375</v>
      </c>
      <c r="G664" t="s">
        <v>233</v>
      </c>
      <c r="H664" t="s">
        <v>13</v>
      </c>
      <c r="I664" t="str">
        <f t="shared" si="10"/>
        <v>over40-49Male</v>
      </c>
      <c r="J664">
        <v>0.32</v>
      </c>
      <c r="K664" t="s">
        <v>112</v>
      </c>
    </row>
    <row r="665" spans="1:11" x14ac:dyDescent="0.25">
      <c r="A665" t="s">
        <v>491</v>
      </c>
      <c r="B665" t="s">
        <v>13</v>
      </c>
      <c r="C665">
        <v>0.31</v>
      </c>
      <c r="D665" t="s">
        <v>482</v>
      </c>
      <c r="F665" t="s">
        <v>375</v>
      </c>
      <c r="G665" t="s">
        <v>233</v>
      </c>
      <c r="H665" t="s">
        <v>13</v>
      </c>
      <c r="I665" t="str">
        <f t="shared" si="10"/>
        <v>over40-49Male</v>
      </c>
      <c r="J665">
        <v>0.31</v>
      </c>
      <c r="K665" t="s">
        <v>112</v>
      </c>
    </row>
    <row r="666" spans="1:11" x14ac:dyDescent="0.25">
      <c r="A666" t="s">
        <v>491</v>
      </c>
      <c r="B666" t="s">
        <v>13</v>
      </c>
      <c r="C666">
        <v>0.3</v>
      </c>
      <c r="D666" t="s">
        <v>515</v>
      </c>
      <c r="F666" t="s">
        <v>375</v>
      </c>
      <c r="G666" t="s">
        <v>233</v>
      </c>
      <c r="H666" t="s">
        <v>13</v>
      </c>
      <c r="I666" t="str">
        <f t="shared" si="10"/>
        <v>over40-49Male</v>
      </c>
      <c r="J666">
        <v>0.3</v>
      </c>
      <c r="K666" t="s">
        <v>114</v>
      </c>
    </row>
    <row r="667" spans="1:11" x14ac:dyDescent="0.25">
      <c r="A667" t="s">
        <v>491</v>
      </c>
      <c r="B667" t="s">
        <v>13</v>
      </c>
      <c r="C667">
        <v>0.28999999999999998</v>
      </c>
      <c r="D667" t="s">
        <v>65</v>
      </c>
      <c r="F667" t="s">
        <v>375</v>
      </c>
      <c r="G667" t="s">
        <v>233</v>
      </c>
      <c r="H667" t="s">
        <v>13</v>
      </c>
      <c r="I667" t="str">
        <f t="shared" si="10"/>
        <v>over40-49Male</v>
      </c>
      <c r="J667">
        <v>0.28999999999999998</v>
      </c>
      <c r="K667" t="s">
        <v>114</v>
      </c>
    </row>
    <row r="668" spans="1:11" x14ac:dyDescent="0.25">
      <c r="A668" t="s">
        <v>491</v>
      </c>
      <c r="B668" t="s">
        <v>13</v>
      </c>
      <c r="C668">
        <v>0.28000000000000003</v>
      </c>
      <c r="D668" t="s">
        <v>257</v>
      </c>
      <c r="F668" t="s">
        <v>375</v>
      </c>
      <c r="G668" t="s">
        <v>233</v>
      </c>
      <c r="H668" t="s">
        <v>13</v>
      </c>
      <c r="I668" t="str">
        <f t="shared" si="10"/>
        <v>over40-49Male</v>
      </c>
      <c r="J668">
        <v>0.28000000000000003</v>
      </c>
      <c r="K668" t="s">
        <v>114</v>
      </c>
    </row>
    <row r="669" spans="1:11" x14ac:dyDescent="0.25">
      <c r="A669" t="s">
        <v>491</v>
      </c>
      <c r="B669" t="s">
        <v>13</v>
      </c>
      <c r="C669">
        <v>0.27</v>
      </c>
      <c r="D669" t="s">
        <v>356</v>
      </c>
      <c r="F669" t="s">
        <v>375</v>
      </c>
      <c r="G669" t="s">
        <v>233</v>
      </c>
      <c r="H669" t="s">
        <v>13</v>
      </c>
      <c r="I669" t="str">
        <f t="shared" si="10"/>
        <v>over40-49Male</v>
      </c>
      <c r="J669">
        <v>0.27</v>
      </c>
      <c r="K669" t="s">
        <v>118</v>
      </c>
    </row>
    <row r="670" spans="1:11" x14ac:dyDescent="0.25">
      <c r="A670" t="s">
        <v>491</v>
      </c>
      <c r="B670" t="s">
        <v>13</v>
      </c>
      <c r="C670">
        <v>0.26</v>
      </c>
      <c r="D670" t="s">
        <v>69</v>
      </c>
      <c r="F670" t="s">
        <v>375</v>
      </c>
      <c r="G670" t="s">
        <v>233</v>
      </c>
      <c r="H670" t="s">
        <v>13</v>
      </c>
      <c r="I670" t="str">
        <f t="shared" si="10"/>
        <v>over40-49Male</v>
      </c>
      <c r="J670">
        <v>0.26</v>
      </c>
      <c r="K670" t="s">
        <v>118</v>
      </c>
    </row>
    <row r="671" spans="1:11" x14ac:dyDescent="0.25">
      <c r="A671" t="s">
        <v>491</v>
      </c>
      <c r="B671" t="s">
        <v>13</v>
      </c>
      <c r="C671">
        <v>0.25</v>
      </c>
      <c r="D671" t="s">
        <v>516</v>
      </c>
      <c r="F671" t="s">
        <v>375</v>
      </c>
      <c r="G671" t="s">
        <v>233</v>
      </c>
      <c r="H671" t="s">
        <v>13</v>
      </c>
      <c r="I671" t="str">
        <f t="shared" si="10"/>
        <v>over40-49Male</v>
      </c>
      <c r="J671">
        <v>0.25</v>
      </c>
      <c r="K671" t="s">
        <v>118</v>
      </c>
    </row>
    <row r="672" spans="1:11" x14ac:dyDescent="0.25">
      <c r="A672" t="s">
        <v>491</v>
      </c>
      <c r="B672" t="s">
        <v>13</v>
      </c>
      <c r="C672">
        <v>0.24</v>
      </c>
      <c r="D672" t="s">
        <v>73</v>
      </c>
      <c r="F672" t="s">
        <v>375</v>
      </c>
      <c r="G672" t="s">
        <v>233</v>
      </c>
      <c r="H672" t="s">
        <v>13</v>
      </c>
      <c r="I672" t="str">
        <f t="shared" si="10"/>
        <v>over40-49Male</v>
      </c>
      <c r="J672">
        <v>0.24</v>
      </c>
      <c r="K672" t="s">
        <v>121</v>
      </c>
    </row>
    <row r="673" spans="1:11" x14ac:dyDescent="0.25">
      <c r="A673" t="s">
        <v>491</v>
      </c>
      <c r="B673" t="s">
        <v>13</v>
      </c>
      <c r="C673">
        <v>0.23</v>
      </c>
      <c r="D673" t="s">
        <v>517</v>
      </c>
      <c r="F673" t="s">
        <v>375</v>
      </c>
      <c r="G673" t="s">
        <v>233</v>
      </c>
      <c r="H673" t="s">
        <v>13</v>
      </c>
      <c r="I673" t="str">
        <f t="shared" si="10"/>
        <v>over40-49Male</v>
      </c>
      <c r="J673">
        <v>0.23</v>
      </c>
      <c r="K673" t="s">
        <v>121</v>
      </c>
    </row>
    <row r="674" spans="1:11" x14ac:dyDescent="0.25">
      <c r="A674" t="s">
        <v>491</v>
      </c>
      <c r="B674" t="s">
        <v>13</v>
      </c>
      <c r="C674">
        <v>0.22</v>
      </c>
      <c r="D674" t="s">
        <v>518</v>
      </c>
      <c r="F674" t="s">
        <v>375</v>
      </c>
      <c r="G674" t="s">
        <v>233</v>
      </c>
      <c r="H674" t="s">
        <v>13</v>
      </c>
      <c r="I674" t="str">
        <f t="shared" si="10"/>
        <v>over40-49Male</v>
      </c>
      <c r="J674">
        <v>0.22</v>
      </c>
      <c r="K674" t="s">
        <v>121</v>
      </c>
    </row>
    <row r="675" spans="1:11" x14ac:dyDescent="0.25">
      <c r="A675" t="s">
        <v>491</v>
      </c>
      <c r="B675" t="s">
        <v>13</v>
      </c>
      <c r="C675">
        <v>0.21</v>
      </c>
      <c r="D675" t="s">
        <v>519</v>
      </c>
      <c r="F675" t="s">
        <v>375</v>
      </c>
      <c r="G675" t="s">
        <v>233</v>
      </c>
      <c r="H675" t="s">
        <v>13</v>
      </c>
      <c r="I675" t="str">
        <f t="shared" si="10"/>
        <v>over40-49Male</v>
      </c>
      <c r="J675">
        <v>0.21</v>
      </c>
      <c r="K675" t="s">
        <v>121</v>
      </c>
    </row>
    <row r="676" spans="1:11" x14ac:dyDescent="0.25">
      <c r="A676" t="s">
        <v>491</v>
      </c>
      <c r="B676" t="s">
        <v>13</v>
      </c>
      <c r="C676">
        <v>0.2</v>
      </c>
      <c r="D676" t="s">
        <v>520</v>
      </c>
      <c r="F676" t="s">
        <v>375</v>
      </c>
      <c r="G676" t="s">
        <v>233</v>
      </c>
      <c r="H676" t="s">
        <v>13</v>
      </c>
      <c r="I676" t="str">
        <f t="shared" si="10"/>
        <v>over40-49Male</v>
      </c>
      <c r="J676">
        <v>0.2</v>
      </c>
      <c r="K676" t="s">
        <v>124</v>
      </c>
    </row>
    <row r="677" spans="1:11" x14ac:dyDescent="0.25">
      <c r="A677" t="s">
        <v>491</v>
      </c>
      <c r="B677" t="s">
        <v>13</v>
      </c>
      <c r="C677">
        <v>0.19</v>
      </c>
      <c r="D677" t="s">
        <v>81</v>
      </c>
      <c r="F677" t="s">
        <v>375</v>
      </c>
      <c r="G677" t="s">
        <v>233</v>
      </c>
      <c r="H677" t="s">
        <v>13</v>
      </c>
      <c r="I677" t="str">
        <f t="shared" si="10"/>
        <v>over40-49Male</v>
      </c>
      <c r="J677">
        <v>0.19</v>
      </c>
      <c r="K677" t="s">
        <v>124</v>
      </c>
    </row>
    <row r="678" spans="1:11" x14ac:dyDescent="0.25">
      <c r="A678" t="s">
        <v>491</v>
      </c>
      <c r="B678" t="s">
        <v>13</v>
      </c>
      <c r="C678">
        <v>0.18</v>
      </c>
      <c r="D678" t="s">
        <v>82</v>
      </c>
      <c r="F678" t="s">
        <v>375</v>
      </c>
      <c r="G678" t="s">
        <v>233</v>
      </c>
      <c r="H678" t="s">
        <v>13</v>
      </c>
      <c r="I678" t="str">
        <f t="shared" si="10"/>
        <v>over40-49Male</v>
      </c>
      <c r="J678">
        <v>0.18</v>
      </c>
      <c r="K678" t="s">
        <v>127</v>
      </c>
    </row>
    <row r="679" spans="1:11" x14ac:dyDescent="0.25">
      <c r="A679" t="s">
        <v>491</v>
      </c>
      <c r="B679" t="s">
        <v>13</v>
      </c>
      <c r="C679">
        <v>0.17</v>
      </c>
      <c r="D679" t="s">
        <v>521</v>
      </c>
      <c r="F679" t="s">
        <v>375</v>
      </c>
      <c r="G679" t="s">
        <v>233</v>
      </c>
      <c r="H679" t="s">
        <v>13</v>
      </c>
      <c r="I679" t="str">
        <f t="shared" si="10"/>
        <v>over40-49Male</v>
      </c>
      <c r="J679">
        <v>0.17</v>
      </c>
      <c r="K679" t="s">
        <v>127</v>
      </c>
    </row>
    <row r="680" spans="1:11" x14ac:dyDescent="0.25">
      <c r="A680" t="s">
        <v>491</v>
      </c>
      <c r="B680" t="s">
        <v>13</v>
      </c>
      <c r="C680">
        <v>0.16</v>
      </c>
      <c r="D680" t="s">
        <v>88</v>
      </c>
      <c r="F680" t="s">
        <v>375</v>
      </c>
      <c r="G680" t="s">
        <v>233</v>
      </c>
      <c r="H680" t="s">
        <v>13</v>
      </c>
      <c r="I680" t="str">
        <f t="shared" si="10"/>
        <v>over40-49Male</v>
      </c>
      <c r="J680">
        <v>0.16</v>
      </c>
      <c r="K680" t="s">
        <v>127</v>
      </c>
    </row>
    <row r="681" spans="1:11" x14ac:dyDescent="0.25">
      <c r="A681" t="s">
        <v>491</v>
      </c>
      <c r="B681" t="s">
        <v>13</v>
      </c>
      <c r="C681">
        <v>0.15</v>
      </c>
      <c r="D681" t="s">
        <v>268</v>
      </c>
      <c r="F681" t="s">
        <v>375</v>
      </c>
      <c r="G681" t="s">
        <v>233</v>
      </c>
      <c r="H681" t="s">
        <v>13</v>
      </c>
      <c r="I681" t="str">
        <f t="shared" si="10"/>
        <v>over40-49Male</v>
      </c>
      <c r="J681">
        <v>0.15</v>
      </c>
      <c r="K681" t="s">
        <v>131</v>
      </c>
    </row>
    <row r="682" spans="1:11" x14ac:dyDescent="0.25">
      <c r="A682" t="s">
        <v>491</v>
      </c>
      <c r="B682" t="s">
        <v>13</v>
      </c>
      <c r="C682">
        <v>0.14000000000000001</v>
      </c>
      <c r="D682" t="s">
        <v>522</v>
      </c>
      <c r="F682" t="s">
        <v>375</v>
      </c>
      <c r="G682" t="s">
        <v>233</v>
      </c>
      <c r="H682" t="s">
        <v>13</v>
      </c>
      <c r="I682" t="str">
        <f t="shared" si="10"/>
        <v>over40-49Male</v>
      </c>
      <c r="J682">
        <v>0.14000000000000001</v>
      </c>
      <c r="K682" t="s">
        <v>131</v>
      </c>
    </row>
    <row r="683" spans="1:11" x14ac:dyDescent="0.25">
      <c r="A683" t="s">
        <v>491</v>
      </c>
      <c r="B683" t="s">
        <v>13</v>
      </c>
      <c r="C683">
        <v>0.13</v>
      </c>
      <c r="D683" t="s">
        <v>94</v>
      </c>
      <c r="F683" t="s">
        <v>375</v>
      </c>
      <c r="G683" t="s">
        <v>233</v>
      </c>
      <c r="H683" t="s">
        <v>13</v>
      </c>
      <c r="I683" t="str">
        <f t="shared" si="10"/>
        <v>over40-49Male</v>
      </c>
      <c r="J683">
        <v>0.13</v>
      </c>
      <c r="K683" t="s">
        <v>219</v>
      </c>
    </row>
    <row r="684" spans="1:11" x14ac:dyDescent="0.25">
      <c r="A684" t="s">
        <v>491</v>
      </c>
      <c r="B684" t="s">
        <v>13</v>
      </c>
      <c r="C684">
        <v>0.12</v>
      </c>
      <c r="D684" t="s">
        <v>488</v>
      </c>
      <c r="F684" t="s">
        <v>375</v>
      </c>
      <c r="G684" t="s">
        <v>233</v>
      </c>
      <c r="H684" t="s">
        <v>13</v>
      </c>
      <c r="I684" t="str">
        <f t="shared" si="10"/>
        <v>over40-49Male</v>
      </c>
      <c r="J684">
        <v>0.12</v>
      </c>
      <c r="K684" t="s">
        <v>133</v>
      </c>
    </row>
    <row r="685" spans="1:11" x14ac:dyDescent="0.25">
      <c r="A685" t="s">
        <v>491</v>
      </c>
      <c r="B685" t="s">
        <v>13</v>
      </c>
      <c r="C685">
        <v>0.11</v>
      </c>
      <c r="D685" t="s">
        <v>523</v>
      </c>
      <c r="F685" t="s">
        <v>375</v>
      </c>
      <c r="G685" t="s">
        <v>233</v>
      </c>
      <c r="H685" t="s">
        <v>13</v>
      </c>
      <c r="I685" t="str">
        <f t="shared" si="10"/>
        <v>over40-49Male</v>
      </c>
      <c r="J685">
        <v>0.11</v>
      </c>
      <c r="K685" t="s">
        <v>133</v>
      </c>
    </row>
    <row r="686" spans="1:11" x14ac:dyDescent="0.25">
      <c r="A686" t="s">
        <v>491</v>
      </c>
      <c r="B686" t="s">
        <v>13</v>
      </c>
      <c r="C686">
        <v>0.1</v>
      </c>
      <c r="D686" t="s">
        <v>524</v>
      </c>
      <c r="F686" t="s">
        <v>375</v>
      </c>
      <c r="G686" t="s">
        <v>233</v>
      </c>
      <c r="H686" t="s">
        <v>13</v>
      </c>
      <c r="I686" t="str">
        <f t="shared" si="10"/>
        <v>over40-49Male</v>
      </c>
      <c r="J686">
        <v>0.1</v>
      </c>
      <c r="K686" t="s">
        <v>222</v>
      </c>
    </row>
    <row r="687" spans="1:11" x14ac:dyDescent="0.25">
      <c r="A687" t="s">
        <v>491</v>
      </c>
      <c r="B687" t="s">
        <v>13</v>
      </c>
      <c r="C687">
        <v>0.09</v>
      </c>
      <c r="D687" t="s">
        <v>525</v>
      </c>
      <c r="F687" t="s">
        <v>375</v>
      </c>
      <c r="G687" t="s">
        <v>233</v>
      </c>
      <c r="H687" t="s">
        <v>13</v>
      </c>
      <c r="I687" t="str">
        <f t="shared" si="10"/>
        <v>over40-49Male</v>
      </c>
      <c r="J687">
        <v>0.09</v>
      </c>
      <c r="K687" t="s">
        <v>135</v>
      </c>
    </row>
    <row r="688" spans="1:11" x14ac:dyDescent="0.25">
      <c r="A688" t="s">
        <v>491</v>
      </c>
      <c r="B688" t="s">
        <v>13</v>
      </c>
      <c r="C688">
        <v>0.08</v>
      </c>
      <c r="D688" t="s">
        <v>526</v>
      </c>
      <c r="F688" t="s">
        <v>375</v>
      </c>
      <c r="G688" t="s">
        <v>233</v>
      </c>
      <c r="H688" t="s">
        <v>13</v>
      </c>
      <c r="I688" t="str">
        <f t="shared" si="10"/>
        <v>over40-49Male</v>
      </c>
      <c r="J688">
        <v>0.08</v>
      </c>
      <c r="K688" t="s">
        <v>224</v>
      </c>
    </row>
    <row r="689" spans="1:11" x14ac:dyDescent="0.25">
      <c r="A689" t="s">
        <v>491</v>
      </c>
      <c r="B689" t="s">
        <v>13</v>
      </c>
      <c r="C689">
        <v>7.0000000000000007E-2</v>
      </c>
      <c r="D689" t="s">
        <v>278</v>
      </c>
      <c r="F689" t="s">
        <v>375</v>
      </c>
      <c r="G689" t="s">
        <v>233</v>
      </c>
      <c r="H689" t="s">
        <v>13</v>
      </c>
      <c r="I689" t="str">
        <f t="shared" si="10"/>
        <v>over40-49Male</v>
      </c>
      <c r="J689">
        <v>7.0000000000000007E-2</v>
      </c>
      <c r="K689" t="s">
        <v>290</v>
      </c>
    </row>
    <row r="690" spans="1:11" x14ac:dyDescent="0.25">
      <c r="A690" t="s">
        <v>491</v>
      </c>
      <c r="B690" t="s">
        <v>13</v>
      </c>
      <c r="C690">
        <v>0.06</v>
      </c>
      <c r="D690" t="s">
        <v>527</v>
      </c>
      <c r="F690" t="s">
        <v>375</v>
      </c>
      <c r="G690" t="s">
        <v>233</v>
      </c>
      <c r="H690" t="s">
        <v>13</v>
      </c>
      <c r="I690" t="str">
        <f t="shared" si="10"/>
        <v>over40-49Male</v>
      </c>
      <c r="J690">
        <v>0.06</v>
      </c>
      <c r="K690" t="s">
        <v>227</v>
      </c>
    </row>
    <row r="691" spans="1:11" x14ac:dyDescent="0.25">
      <c r="A691" t="s">
        <v>491</v>
      </c>
      <c r="B691" t="s">
        <v>13</v>
      </c>
      <c r="C691">
        <v>0.05</v>
      </c>
      <c r="D691" t="s">
        <v>119</v>
      </c>
      <c r="F691" t="s">
        <v>375</v>
      </c>
      <c r="G691" t="s">
        <v>233</v>
      </c>
      <c r="H691" t="s">
        <v>13</v>
      </c>
      <c r="I691" t="str">
        <f t="shared" si="10"/>
        <v>over40-49Male</v>
      </c>
      <c r="J691">
        <v>0.05</v>
      </c>
      <c r="K691" t="s">
        <v>137</v>
      </c>
    </row>
    <row r="692" spans="1:11" x14ac:dyDescent="0.25">
      <c r="A692" t="s">
        <v>491</v>
      </c>
      <c r="B692" t="s">
        <v>13</v>
      </c>
      <c r="C692">
        <v>0.04</v>
      </c>
      <c r="D692" t="s">
        <v>528</v>
      </c>
      <c r="F692" t="s">
        <v>375</v>
      </c>
      <c r="G692" t="s">
        <v>233</v>
      </c>
      <c r="H692" t="s">
        <v>13</v>
      </c>
      <c r="I692" t="str">
        <f t="shared" si="10"/>
        <v>over40-49Male</v>
      </c>
      <c r="J692">
        <v>0.04</v>
      </c>
      <c r="K692" t="s">
        <v>298</v>
      </c>
    </row>
    <row r="693" spans="1:11" x14ac:dyDescent="0.25">
      <c r="A693" t="s">
        <v>491</v>
      </c>
      <c r="B693" t="s">
        <v>13</v>
      </c>
      <c r="C693">
        <v>0.03</v>
      </c>
      <c r="D693" t="s">
        <v>529</v>
      </c>
      <c r="F693" t="s">
        <v>375</v>
      </c>
      <c r="G693" t="s">
        <v>233</v>
      </c>
      <c r="H693" t="s">
        <v>13</v>
      </c>
      <c r="I693" t="str">
        <f t="shared" si="10"/>
        <v>over40-49Male</v>
      </c>
      <c r="J693">
        <v>0.03</v>
      </c>
      <c r="K693" t="s">
        <v>530</v>
      </c>
    </row>
    <row r="694" spans="1:11" x14ac:dyDescent="0.25">
      <c r="A694" t="s">
        <v>491</v>
      </c>
      <c r="B694" t="s">
        <v>13</v>
      </c>
      <c r="C694">
        <v>0.02</v>
      </c>
      <c r="D694" t="s">
        <v>531</v>
      </c>
      <c r="F694" t="s">
        <v>375</v>
      </c>
      <c r="G694" t="s">
        <v>233</v>
      </c>
      <c r="H694" t="s">
        <v>13</v>
      </c>
      <c r="I694" t="str">
        <f t="shared" si="10"/>
        <v>over40-49Male</v>
      </c>
      <c r="J694">
        <v>0.02</v>
      </c>
      <c r="K694" t="s">
        <v>359</v>
      </c>
    </row>
    <row r="695" spans="1:11" x14ac:dyDescent="0.25">
      <c r="A695" t="s">
        <v>491</v>
      </c>
      <c r="B695" t="s">
        <v>13</v>
      </c>
      <c r="C695">
        <v>0.01</v>
      </c>
      <c r="D695" t="s">
        <v>532</v>
      </c>
      <c r="F695" t="s">
        <v>375</v>
      </c>
      <c r="G695" t="s">
        <v>233</v>
      </c>
      <c r="H695" t="s">
        <v>13</v>
      </c>
      <c r="I695" t="str">
        <f t="shared" si="10"/>
        <v>over40-49Male</v>
      </c>
      <c r="J695">
        <v>0.01</v>
      </c>
      <c r="K695" t="s">
        <v>365</v>
      </c>
    </row>
    <row r="696" spans="1:11" x14ac:dyDescent="0.25">
      <c r="A696" t="s">
        <v>491</v>
      </c>
      <c r="B696" t="s">
        <v>9</v>
      </c>
      <c r="C696">
        <v>0.99</v>
      </c>
      <c r="D696" t="s">
        <v>168</v>
      </c>
      <c r="F696" t="s">
        <v>375</v>
      </c>
      <c r="G696" t="s">
        <v>308</v>
      </c>
      <c r="H696" t="s">
        <v>13</v>
      </c>
      <c r="I696" t="str">
        <f t="shared" si="10"/>
        <v>over50+Male</v>
      </c>
      <c r="J696">
        <v>0.99</v>
      </c>
      <c r="K696" t="s">
        <v>25</v>
      </c>
    </row>
    <row r="697" spans="1:11" x14ac:dyDescent="0.25">
      <c r="A697" t="s">
        <v>491</v>
      </c>
      <c r="B697" t="s">
        <v>9</v>
      </c>
      <c r="C697">
        <v>0.98</v>
      </c>
      <c r="D697" t="s">
        <v>20</v>
      </c>
      <c r="F697" t="s">
        <v>375</v>
      </c>
      <c r="G697" t="s">
        <v>308</v>
      </c>
      <c r="H697" t="s">
        <v>13</v>
      </c>
      <c r="I697" t="str">
        <f t="shared" si="10"/>
        <v>over50+Male</v>
      </c>
      <c r="J697">
        <v>0.98</v>
      </c>
      <c r="K697" t="s">
        <v>29</v>
      </c>
    </row>
    <row r="698" spans="1:11" x14ac:dyDescent="0.25">
      <c r="A698" t="s">
        <v>491</v>
      </c>
      <c r="B698" t="s">
        <v>9</v>
      </c>
      <c r="C698">
        <v>0.97</v>
      </c>
      <c r="D698" t="s">
        <v>332</v>
      </c>
      <c r="F698" t="s">
        <v>375</v>
      </c>
      <c r="G698" t="s">
        <v>308</v>
      </c>
      <c r="H698" t="s">
        <v>13</v>
      </c>
      <c r="I698" t="str">
        <f t="shared" si="10"/>
        <v>over50+Male</v>
      </c>
      <c r="J698">
        <v>0.97</v>
      </c>
      <c r="K698" t="s">
        <v>40</v>
      </c>
    </row>
    <row r="699" spans="1:11" x14ac:dyDescent="0.25">
      <c r="A699" t="s">
        <v>491</v>
      </c>
      <c r="B699" t="s">
        <v>9</v>
      </c>
      <c r="C699">
        <v>0.96</v>
      </c>
      <c r="D699" t="s">
        <v>533</v>
      </c>
      <c r="F699" t="s">
        <v>375</v>
      </c>
      <c r="G699" t="s">
        <v>308</v>
      </c>
      <c r="H699" t="s">
        <v>13</v>
      </c>
      <c r="I699" t="str">
        <f t="shared" si="10"/>
        <v>over50+Male</v>
      </c>
      <c r="J699">
        <v>0.96</v>
      </c>
      <c r="K699" t="s">
        <v>40</v>
      </c>
    </row>
    <row r="700" spans="1:11" x14ac:dyDescent="0.25">
      <c r="A700" t="s">
        <v>491</v>
      </c>
      <c r="B700" t="s">
        <v>9</v>
      </c>
      <c r="C700">
        <v>0.95</v>
      </c>
      <c r="D700" t="s">
        <v>335</v>
      </c>
      <c r="F700" t="s">
        <v>375</v>
      </c>
      <c r="G700" t="s">
        <v>308</v>
      </c>
      <c r="H700" t="s">
        <v>13</v>
      </c>
      <c r="I700" t="str">
        <f t="shared" si="10"/>
        <v>over50+Male</v>
      </c>
      <c r="J700">
        <v>0.95</v>
      </c>
      <c r="K700" t="s">
        <v>47</v>
      </c>
    </row>
    <row r="701" spans="1:11" x14ac:dyDescent="0.25">
      <c r="A701" t="s">
        <v>491</v>
      </c>
      <c r="B701" t="s">
        <v>9</v>
      </c>
      <c r="C701">
        <v>0.94</v>
      </c>
      <c r="D701" t="s">
        <v>28</v>
      </c>
      <c r="F701" t="s">
        <v>375</v>
      </c>
      <c r="G701" t="s">
        <v>308</v>
      </c>
      <c r="H701" t="s">
        <v>13</v>
      </c>
      <c r="I701" t="str">
        <f t="shared" si="10"/>
        <v>over50+Male</v>
      </c>
      <c r="J701">
        <v>0.94</v>
      </c>
      <c r="K701" t="s">
        <v>55</v>
      </c>
    </row>
    <row r="702" spans="1:11" x14ac:dyDescent="0.25">
      <c r="A702" t="s">
        <v>491</v>
      </c>
      <c r="B702" t="s">
        <v>9</v>
      </c>
      <c r="C702">
        <v>0.93</v>
      </c>
      <c r="D702" t="s">
        <v>199</v>
      </c>
      <c r="F702" t="s">
        <v>375</v>
      </c>
      <c r="G702" t="s">
        <v>308</v>
      </c>
      <c r="H702" t="s">
        <v>13</v>
      </c>
      <c r="I702" t="str">
        <f t="shared" si="10"/>
        <v>over50+Male</v>
      </c>
      <c r="J702">
        <v>0.93</v>
      </c>
      <c r="K702" t="s">
        <v>55</v>
      </c>
    </row>
    <row r="703" spans="1:11" x14ac:dyDescent="0.25">
      <c r="A703" t="s">
        <v>491</v>
      </c>
      <c r="B703" t="s">
        <v>9</v>
      </c>
      <c r="C703">
        <v>0.92</v>
      </c>
      <c r="D703" t="s">
        <v>534</v>
      </c>
      <c r="F703" t="s">
        <v>375</v>
      </c>
      <c r="G703" t="s">
        <v>308</v>
      </c>
      <c r="H703" t="s">
        <v>13</v>
      </c>
      <c r="I703" t="str">
        <f t="shared" si="10"/>
        <v>over50+Male</v>
      </c>
      <c r="J703">
        <v>0.92</v>
      </c>
      <c r="K703" t="s">
        <v>55</v>
      </c>
    </row>
    <row r="704" spans="1:11" x14ac:dyDescent="0.25">
      <c r="A704" t="s">
        <v>491</v>
      </c>
      <c r="B704" t="s">
        <v>9</v>
      </c>
      <c r="C704">
        <v>0.91</v>
      </c>
      <c r="D704" t="s">
        <v>245</v>
      </c>
      <c r="F704" t="s">
        <v>375</v>
      </c>
      <c r="G704" t="s">
        <v>308</v>
      </c>
      <c r="H704" t="s">
        <v>13</v>
      </c>
      <c r="I704" t="str">
        <f t="shared" si="10"/>
        <v>over50+Male</v>
      </c>
      <c r="J704">
        <v>0.91</v>
      </c>
      <c r="K704" t="s">
        <v>64</v>
      </c>
    </row>
    <row r="705" spans="1:11" x14ac:dyDescent="0.25">
      <c r="A705" t="s">
        <v>491</v>
      </c>
      <c r="B705" t="s">
        <v>9</v>
      </c>
      <c r="C705">
        <v>0.9</v>
      </c>
      <c r="D705" t="s">
        <v>38</v>
      </c>
      <c r="F705" t="s">
        <v>375</v>
      </c>
      <c r="G705" t="s">
        <v>308</v>
      </c>
      <c r="H705" t="s">
        <v>13</v>
      </c>
      <c r="I705" t="str">
        <f t="shared" si="10"/>
        <v>over50+Male</v>
      </c>
      <c r="J705">
        <v>0.9</v>
      </c>
      <c r="K705" t="s">
        <v>64</v>
      </c>
    </row>
    <row r="706" spans="1:11" x14ac:dyDescent="0.25">
      <c r="A706" t="s">
        <v>491</v>
      </c>
      <c r="B706" t="s">
        <v>9</v>
      </c>
      <c r="C706">
        <v>0.89</v>
      </c>
      <c r="D706" t="s">
        <v>41</v>
      </c>
      <c r="F706" t="s">
        <v>375</v>
      </c>
      <c r="G706" t="s">
        <v>308</v>
      </c>
      <c r="H706" t="s">
        <v>13</v>
      </c>
      <c r="I706" t="str">
        <f t="shared" si="10"/>
        <v>over50+Male</v>
      </c>
      <c r="J706">
        <v>0.89</v>
      </c>
      <c r="K706" t="s">
        <v>71</v>
      </c>
    </row>
    <row r="707" spans="1:11" x14ac:dyDescent="0.25">
      <c r="A707" t="s">
        <v>491</v>
      </c>
      <c r="B707" t="s">
        <v>9</v>
      </c>
      <c r="C707">
        <v>0.88</v>
      </c>
      <c r="D707" t="s">
        <v>535</v>
      </c>
      <c r="F707" t="s">
        <v>375</v>
      </c>
      <c r="G707" t="s">
        <v>308</v>
      </c>
      <c r="H707" t="s">
        <v>13</v>
      </c>
      <c r="I707" t="str">
        <f t="shared" ref="I707:I770" si="11">_xlfn.CONCAT(F707,G707,H707)</f>
        <v>over50+Male</v>
      </c>
      <c r="J707">
        <v>0.88</v>
      </c>
      <c r="K707" t="s">
        <v>71</v>
      </c>
    </row>
    <row r="708" spans="1:11" x14ac:dyDescent="0.25">
      <c r="A708" t="s">
        <v>491</v>
      </c>
      <c r="B708" t="s">
        <v>9</v>
      </c>
      <c r="C708">
        <v>0.87</v>
      </c>
      <c r="D708" t="s">
        <v>511</v>
      </c>
      <c r="F708" t="s">
        <v>375</v>
      </c>
      <c r="G708" t="s">
        <v>308</v>
      </c>
      <c r="H708" t="s">
        <v>13</v>
      </c>
      <c r="I708" t="str">
        <f t="shared" si="11"/>
        <v>over50+Male</v>
      </c>
      <c r="J708">
        <v>0.87</v>
      </c>
      <c r="K708" t="s">
        <v>77</v>
      </c>
    </row>
    <row r="709" spans="1:11" x14ac:dyDescent="0.25">
      <c r="A709" t="s">
        <v>491</v>
      </c>
      <c r="B709" t="s">
        <v>9</v>
      </c>
      <c r="C709">
        <v>0.86</v>
      </c>
      <c r="D709" t="s">
        <v>46</v>
      </c>
      <c r="F709" t="s">
        <v>375</v>
      </c>
      <c r="G709" t="s">
        <v>308</v>
      </c>
      <c r="H709" t="s">
        <v>13</v>
      </c>
      <c r="I709" t="str">
        <f t="shared" si="11"/>
        <v>over50+Male</v>
      </c>
      <c r="J709">
        <v>0.86</v>
      </c>
      <c r="K709" t="s">
        <v>77</v>
      </c>
    </row>
    <row r="710" spans="1:11" x14ac:dyDescent="0.25">
      <c r="A710" t="s">
        <v>491</v>
      </c>
      <c r="B710" t="s">
        <v>9</v>
      </c>
      <c r="C710">
        <v>0.85</v>
      </c>
      <c r="D710" t="s">
        <v>536</v>
      </c>
      <c r="F710" t="s">
        <v>375</v>
      </c>
      <c r="G710" t="s">
        <v>308</v>
      </c>
      <c r="H710" t="s">
        <v>13</v>
      </c>
      <c r="I710" t="str">
        <f t="shared" si="11"/>
        <v>over50+Male</v>
      </c>
      <c r="J710">
        <v>0.85</v>
      </c>
      <c r="K710" t="s">
        <v>77</v>
      </c>
    </row>
    <row r="711" spans="1:11" x14ac:dyDescent="0.25">
      <c r="A711" t="s">
        <v>491</v>
      </c>
      <c r="B711" t="s">
        <v>9</v>
      </c>
      <c r="C711">
        <v>0.84</v>
      </c>
      <c r="D711" t="s">
        <v>537</v>
      </c>
      <c r="F711" t="s">
        <v>375</v>
      </c>
      <c r="G711" t="s">
        <v>308</v>
      </c>
      <c r="H711" t="s">
        <v>13</v>
      </c>
      <c r="I711" t="str">
        <f t="shared" si="11"/>
        <v>over50+Male</v>
      </c>
      <c r="J711">
        <v>0.84</v>
      </c>
      <c r="K711" t="s">
        <v>85</v>
      </c>
    </row>
    <row r="712" spans="1:11" x14ac:dyDescent="0.25">
      <c r="A712" t="s">
        <v>491</v>
      </c>
      <c r="B712" t="s">
        <v>9</v>
      </c>
      <c r="C712">
        <v>0.83</v>
      </c>
      <c r="D712" t="s">
        <v>251</v>
      </c>
      <c r="F712" t="s">
        <v>375</v>
      </c>
      <c r="G712" t="s">
        <v>308</v>
      </c>
      <c r="H712" t="s">
        <v>13</v>
      </c>
      <c r="I712" t="str">
        <f t="shared" si="11"/>
        <v>over50+Male</v>
      </c>
      <c r="J712">
        <v>0.83</v>
      </c>
      <c r="K712" t="s">
        <v>85</v>
      </c>
    </row>
    <row r="713" spans="1:11" x14ac:dyDescent="0.25">
      <c r="A713" t="s">
        <v>491</v>
      </c>
      <c r="B713" t="s">
        <v>9</v>
      </c>
      <c r="C713">
        <v>0.82</v>
      </c>
      <c r="D713" t="s">
        <v>52</v>
      </c>
      <c r="F713" t="s">
        <v>375</v>
      </c>
      <c r="G713" t="s">
        <v>308</v>
      </c>
      <c r="H713" t="s">
        <v>13</v>
      </c>
      <c r="I713" t="str">
        <f t="shared" si="11"/>
        <v>over50+Male</v>
      </c>
      <c r="J713">
        <v>0.82</v>
      </c>
      <c r="K713" t="s">
        <v>85</v>
      </c>
    </row>
    <row r="714" spans="1:11" x14ac:dyDescent="0.25">
      <c r="A714" t="s">
        <v>491</v>
      </c>
      <c r="B714" t="s">
        <v>9</v>
      </c>
      <c r="C714">
        <v>0.81</v>
      </c>
      <c r="D714" t="s">
        <v>253</v>
      </c>
      <c r="F714" t="s">
        <v>375</v>
      </c>
      <c r="G714" t="s">
        <v>308</v>
      </c>
      <c r="H714" t="s">
        <v>13</v>
      </c>
      <c r="I714" t="str">
        <f t="shared" si="11"/>
        <v>over50+Male</v>
      </c>
      <c r="J714">
        <v>0.81</v>
      </c>
      <c r="K714" t="s">
        <v>85</v>
      </c>
    </row>
    <row r="715" spans="1:11" x14ac:dyDescent="0.25">
      <c r="A715" t="s">
        <v>491</v>
      </c>
      <c r="B715" t="s">
        <v>9</v>
      </c>
      <c r="C715">
        <v>0.8</v>
      </c>
      <c r="D715" t="s">
        <v>538</v>
      </c>
      <c r="F715" t="s">
        <v>375</v>
      </c>
      <c r="G715" t="s">
        <v>308</v>
      </c>
      <c r="H715" t="s">
        <v>13</v>
      </c>
      <c r="I715" t="str">
        <f t="shared" si="11"/>
        <v>over50+Male</v>
      </c>
      <c r="J715">
        <v>0.8</v>
      </c>
      <c r="K715" t="s">
        <v>92</v>
      </c>
    </row>
    <row r="716" spans="1:11" x14ac:dyDescent="0.25">
      <c r="A716" t="s">
        <v>491</v>
      </c>
      <c r="B716" t="s">
        <v>9</v>
      </c>
      <c r="C716">
        <v>0.79</v>
      </c>
      <c r="D716" t="s">
        <v>539</v>
      </c>
      <c r="F716" t="s">
        <v>375</v>
      </c>
      <c r="G716" t="s">
        <v>308</v>
      </c>
      <c r="H716" t="s">
        <v>13</v>
      </c>
      <c r="I716" t="str">
        <f t="shared" si="11"/>
        <v>over50+Male</v>
      </c>
      <c r="J716">
        <v>0.79</v>
      </c>
      <c r="K716" t="s">
        <v>92</v>
      </c>
    </row>
    <row r="717" spans="1:11" x14ac:dyDescent="0.25">
      <c r="A717" t="s">
        <v>491</v>
      </c>
      <c r="B717" t="s">
        <v>9</v>
      </c>
      <c r="C717">
        <v>0.78</v>
      </c>
      <c r="D717" t="s">
        <v>540</v>
      </c>
      <c r="F717" t="s">
        <v>375</v>
      </c>
      <c r="G717" t="s">
        <v>308</v>
      </c>
      <c r="H717" t="s">
        <v>13</v>
      </c>
      <c r="I717" t="str">
        <f t="shared" si="11"/>
        <v>over50+Male</v>
      </c>
      <c r="J717">
        <v>0.78</v>
      </c>
      <c r="K717" t="s">
        <v>92</v>
      </c>
    </row>
    <row r="718" spans="1:11" x14ac:dyDescent="0.25">
      <c r="A718" t="s">
        <v>491</v>
      </c>
      <c r="B718" t="s">
        <v>9</v>
      </c>
      <c r="C718">
        <v>0.77</v>
      </c>
      <c r="D718" t="s">
        <v>255</v>
      </c>
      <c r="F718" t="s">
        <v>375</v>
      </c>
      <c r="G718" t="s">
        <v>308</v>
      </c>
      <c r="H718" t="s">
        <v>13</v>
      </c>
      <c r="I718" t="str">
        <f t="shared" si="11"/>
        <v>over50+Male</v>
      </c>
      <c r="J718">
        <v>0.77</v>
      </c>
      <c r="K718" t="s">
        <v>92</v>
      </c>
    </row>
    <row r="719" spans="1:11" x14ac:dyDescent="0.25">
      <c r="A719" t="s">
        <v>491</v>
      </c>
      <c r="B719" t="s">
        <v>9</v>
      </c>
      <c r="C719">
        <v>0.76</v>
      </c>
      <c r="D719" t="s">
        <v>353</v>
      </c>
      <c r="F719" t="s">
        <v>375</v>
      </c>
      <c r="G719" t="s">
        <v>308</v>
      </c>
      <c r="H719" t="s">
        <v>13</v>
      </c>
      <c r="I719" t="str">
        <f t="shared" si="11"/>
        <v>over50+Male</v>
      </c>
      <c r="J719">
        <v>0.76</v>
      </c>
      <c r="K719" t="s">
        <v>98</v>
      </c>
    </row>
    <row r="720" spans="1:11" x14ac:dyDescent="0.25">
      <c r="A720" t="s">
        <v>491</v>
      </c>
      <c r="B720" t="s">
        <v>9</v>
      </c>
      <c r="C720">
        <v>0.75</v>
      </c>
      <c r="D720" t="s">
        <v>65</v>
      </c>
      <c r="F720" t="s">
        <v>375</v>
      </c>
      <c r="G720" t="s">
        <v>308</v>
      </c>
      <c r="H720" t="s">
        <v>13</v>
      </c>
      <c r="I720" t="str">
        <f t="shared" si="11"/>
        <v>over50+Male</v>
      </c>
      <c r="J720">
        <v>0.75</v>
      </c>
      <c r="K720" t="s">
        <v>98</v>
      </c>
    </row>
    <row r="721" spans="1:11" x14ac:dyDescent="0.25">
      <c r="A721" t="s">
        <v>491</v>
      </c>
      <c r="B721" t="s">
        <v>9</v>
      </c>
      <c r="C721">
        <v>0.74</v>
      </c>
      <c r="D721" t="s">
        <v>541</v>
      </c>
      <c r="F721" t="s">
        <v>375</v>
      </c>
      <c r="G721" t="s">
        <v>308</v>
      </c>
      <c r="H721" t="s">
        <v>13</v>
      </c>
      <c r="I721" t="str">
        <f t="shared" si="11"/>
        <v>over50+Male</v>
      </c>
      <c r="J721">
        <v>0.74</v>
      </c>
      <c r="K721" t="s">
        <v>98</v>
      </c>
    </row>
    <row r="722" spans="1:11" x14ac:dyDescent="0.25">
      <c r="A722" t="s">
        <v>491</v>
      </c>
      <c r="B722" t="s">
        <v>9</v>
      </c>
      <c r="C722">
        <v>0.73</v>
      </c>
      <c r="D722" t="s">
        <v>542</v>
      </c>
      <c r="F722" t="s">
        <v>375</v>
      </c>
      <c r="G722" t="s">
        <v>308</v>
      </c>
      <c r="H722" t="s">
        <v>13</v>
      </c>
      <c r="I722" t="str">
        <f t="shared" si="11"/>
        <v>over50+Male</v>
      </c>
      <c r="J722">
        <v>0.73</v>
      </c>
      <c r="K722" t="s">
        <v>98</v>
      </c>
    </row>
    <row r="723" spans="1:11" x14ac:dyDescent="0.25">
      <c r="A723" t="s">
        <v>491</v>
      </c>
      <c r="B723" t="s">
        <v>9</v>
      </c>
      <c r="C723">
        <v>0.72</v>
      </c>
      <c r="D723" t="s">
        <v>543</v>
      </c>
      <c r="F723" t="s">
        <v>375</v>
      </c>
      <c r="G723" t="s">
        <v>308</v>
      </c>
      <c r="H723" t="s">
        <v>13</v>
      </c>
      <c r="I723" t="str">
        <f t="shared" si="11"/>
        <v>over50+Male</v>
      </c>
      <c r="J723">
        <v>0.72</v>
      </c>
      <c r="K723" t="s">
        <v>103</v>
      </c>
    </row>
    <row r="724" spans="1:11" x14ac:dyDescent="0.25">
      <c r="A724" t="s">
        <v>491</v>
      </c>
      <c r="B724" t="s">
        <v>9</v>
      </c>
      <c r="C724">
        <v>0.71</v>
      </c>
      <c r="D724" t="s">
        <v>399</v>
      </c>
      <c r="F724" t="s">
        <v>375</v>
      </c>
      <c r="G724" t="s">
        <v>308</v>
      </c>
      <c r="H724" t="s">
        <v>13</v>
      </c>
      <c r="I724" t="str">
        <f t="shared" si="11"/>
        <v>over50+Male</v>
      </c>
      <c r="J724">
        <v>0.71</v>
      </c>
      <c r="K724" t="s">
        <v>103</v>
      </c>
    </row>
    <row r="725" spans="1:11" x14ac:dyDescent="0.25">
      <c r="A725" t="s">
        <v>491</v>
      </c>
      <c r="B725" t="s">
        <v>9</v>
      </c>
      <c r="C725">
        <v>0.7</v>
      </c>
      <c r="D725" t="s">
        <v>400</v>
      </c>
      <c r="F725" t="s">
        <v>375</v>
      </c>
      <c r="G725" t="s">
        <v>308</v>
      </c>
      <c r="H725" t="s">
        <v>13</v>
      </c>
      <c r="I725" t="str">
        <f t="shared" si="11"/>
        <v>over50+Male</v>
      </c>
      <c r="J725">
        <v>0.7</v>
      </c>
      <c r="K725" t="s">
        <v>103</v>
      </c>
    </row>
    <row r="726" spans="1:11" x14ac:dyDescent="0.25">
      <c r="A726" t="s">
        <v>491</v>
      </c>
      <c r="B726" t="s">
        <v>9</v>
      </c>
      <c r="C726">
        <v>0.69</v>
      </c>
      <c r="D726" t="s">
        <v>517</v>
      </c>
      <c r="F726" t="s">
        <v>375</v>
      </c>
      <c r="G726" t="s">
        <v>308</v>
      </c>
      <c r="H726" t="s">
        <v>13</v>
      </c>
      <c r="I726" t="str">
        <f t="shared" si="11"/>
        <v>over50+Male</v>
      </c>
      <c r="J726">
        <v>0.69</v>
      </c>
      <c r="K726" t="s">
        <v>107</v>
      </c>
    </row>
    <row r="727" spans="1:11" x14ac:dyDescent="0.25">
      <c r="A727" t="s">
        <v>491</v>
      </c>
      <c r="B727" t="s">
        <v>9</v>
      </c>
      <c r="C727">
        <v>0.68</v>
      </c>
      <c r="D727" t="s">
        <v>76</v>
      </c>
      <c r="F727" t="s">
        <v>375</v>
      </c>
      <c r="G727" t="s">
        <v>308</v>
      </c>
      <c r="H727" t="s">
        <v>13</v>
      </c>
      <c r="I727" t="str">
        <f t="shared" si="11"/>
        <v>over50+Male</v>
      </c>
      <c r="J727">
        <v>0.68</v>
      </c>
      <c r="K727" t="s">
        <v>107</v>
      </c>
    </row>
    <row r="728" spans="1:11" x14ac:dyDescent="0.25">
      <c r="A728" t="s">
        <v>491</v>
      </c>
      <c r="B728" t="s">
        <v>9</v>
      </c>
      <c r="C728">
        <v>0.67</v>
      </c>
      <c r="D728" t="s">
        <v>404</v>
      </c>
      <c r="F728" t="s">
        <v>375</v>
      </c>
      <c r="G728" t="s">
        <v>308</v>
      </c>
      <c r="H728" t="s">
        <v>13</v>
      </c>
      <c r="I728" t="str">
        <f t="shared" si="11"/>
        <v>over50+Male</v>
      </c>
      <c r="J728">
        <v>0.67</v>
      </c>
      <c r="K728" t="s">
        <v>107</v>
      </c>
    </row>
    <row r="729" spans="1:11" x14ac:dyDescent="0.25">
      <c r="A729" t="s">
        <v>491</v>
      </c>
      <c r="B729" t="s">
        <v>9</v>
      </c>
      <c r="C729">
        <v>0.66</v>
      </c>
      <c r="D729" t="s">
        <v>544</v>
      </c>
      <c r="F729" t="s">
        <v>375</v>
      </c>
      <c r="G729" t="s">
        <v>308</v>
      </c>
      <c r="H729" t="s">
        <v>13</v>
      </c>
      <c r="I729" t="str">
        <f t="shared" si="11"/>
        <v>over50+Male</v>
      </c>
      <c r="J729">
        <v>0.66</v>
      </c>
      <c r="K729" t="s">
        <v>107</v>
      </c>
    </row>
    <row r="730" spans="1:11" x14ac:dyDescent="0.25">
      <c r="A730" t="s">
        <v>491</v>
      </c>
      <c r="B730" t="s">
        <v>9</v>
      </c>
      <c r="C730">
        <v>0.65</v>
      </c>
      <c r="D730" t="s">
        <v>407</v>
      </c>
      <c r="F730" t="s">
        <v>375</v>
      </c>
      <c r="G730" t="s">
        <v>308</v>
      </c>
      <c r="H730" t="s">
        <v>13</v>
      </c>
      <c r="I730" t="str">
        <f t="shared" si="11"/>
        <v>over50+Male</v>
      </c>
      <c r="J730">
        <v>0.65</v>
      </c>
      <c r="K730" t="s">
        <v>107</v>
      </c>
    </row>
    <row r="731" spans="1:11" x14ac:dyDescent="0.25">
      <c r="A731" t="s">
        <v>491</v>
      </c>
      <c r="B731" t="s">
        <v>9</v>
      </c>
      <c r="C731">
        <v>0.64</v>
      </c>
      <c r="D731" t="s">
        <v>265</v>
      </c>
      <c r="F731" t="s">
        <v>375</v>
      </c>
      <c r="G731" t="s">
        <v>308</v>
      </c>
      <c r="H731" t="s">
        <v>13</v>
      </c>
      <c r="I731" t="str">
        <f t="shared" si="11"/>
        <v>over50+Male</v>
      </c>
      <c r="J731">
        <v>0.64</v>
      </c>
      <c r="K731" t="s">
        <v>112</v>
      </c>
    </row>
    <row r="732" spans="1:11" x14ac:dyDescent="0.25">
      <c r="A732" t="s">
        <v>491</v>
      </c>
      <c r="B732" t="s">
        <v>9</v>
      </c>
      <c r="C732">
        <v>0.63</v>
      </c>
      <c r="D732" t="s">
        <v>486</v>
      </c>
      <c r="F732" t="s">
        <v>375</v>
      </c>
      <c r="G732" t="s">
        <v>308</v>
      </c>
      <c r="H732" t="s">
        <v>13</v>
      </c>
      <c r="I732" t="str">
        <f t="shared" si="11"/>
        <v>over50+Male</v>
      </c>
      <c r="J732">
        <v>0.63</v>
      </c>
      <c r="K732" t="s">
        <v>112</v>
      </c>
    </row>
    <row r="733" spans="1:11" x14ac:dyDescent="0.25">
      <c r="A733" t="s">
        <v>491</v>
      </c>
      <c r="B733" t="s">
        <v>9</v>
      </c>
      <c r="C733">
        <v>0.62</v>
      </c>
      <c r="D733" t="s">
        <v>545</v>
      </c>
      <c r="F733" t="s">
        <v>375</v>
      </c>
      <c r="G733" t="s">
        <v>308</v>
      </c>
      <c r="H733" t="s">
        <v>13</v>
      </c>
      <c r="I733" t="str">
        <f t="shared" si="11"/>
        <v>over50+Male</v>
      </c>
      <c r="J733">
        <v>0.62</v>
      </c>
      <c r="K733" t="s">
        <v>112</v>
      </c>
    </row>
    <row r="734" spans="1:11" x14ac:dyDescent="0.25">
      <c r="A734" t="s">
        <v>491</v>
      </c>
      <c r="B734" t="s">
        <v>9</v>
      </c>
      <c r="C734">
        <v>0.61</v>
      </c>
      <c r="D734" t="s">
        <v>546</v>
      </c>
      <c r="F734" t="s">
        <v>375</v>
      </c>
      <c r="G734" t="s">
        <v>308</v>
      </c>
      <c r="H734" t="s">
        <v>13</v>
      </c>
      <c r="I734" t="str">
        <f t="shared" si="11"/>
        <v>over50+Male</v>
      </c>
      <c r="J734">
        <v>0.61</v>
      </c>
      <c r="K734" t="s">
        <v>112</v>
      </c>
    </row>
    <row r="735" spans="1:11" x14ac:dyDescent="0.25">
      <c r="A735" t="s">
        <v>491</v>
      </c>
      <c r="B735" t="s">
        <v>9</v>
      </c>
      <c r="C735">
        <v>0.6</v>
      </c>
      <c r="D735" t="s">
        <v>88</v>
      </c>
      <c r="F735" t="s">
        <v>375</v>
      </c>
      <c r="G735" t="s">
        <v>308</v>
      </c>
      <c r="H735" t="s">
        <v>13</v>
      </c>
      <c r="I735" t="str">
        <f t="shared" si="11"/>
        <v>over50+Male</v>
      </c>
      <c r="J735">
        <v>0.6</v>
      </c>
      <c r="K735" t="s">
        <v>112</v>
      </c>
    </row>
    <row r="736" spans="1:11" x14ac:dyDescent="0.25">
      <c r="A736" t="s">
        <v>491</v>
      </c>
      <c r="B736" t="s">
        <v>9</v>
      </c>
      <c r="C736">
        <v>0.59</v>
      </c>
      <c r="D736" t="s">
        <v>547</v>
      </c>
      <c r="F736" t="s">
        <v>375</v>
      </c>
      <c r="G736" t="s">
        <v>308</v>
      </c>
      <c r="H736" t="s">
        <v>13</v>
      </c>
      <c r="I736" t="str">
        <f t="shared" si="11"/>
        <v>over50+Male</v>
      </c>
      <c r="J736">
        <v>0.59</v>
      </c>
      <c r="K736" t="s">
        <v>114</v>
      </c>
    </row>
    <row r="737" spans="1:11" x14ac:dyDescent="0.25">
      <c r="A737" t="s">
        <v>491</v>
      </c>
      <c r="B737" t="s">
        <v>9</v>
      </c>
      <c r="C737">
        <v>0.57999999999999996</v>
      </c>
      <c r="D737" t="s">
        <v>90</v>
      </c>
      <c r="F737" t="s">
        <v>375</v>
      </c>
      <c r="G737" t="s">
        <v>308</v>
      </c>
      <c r="H737" t="s">
        <v>13</v>
      </c>
      <c r="I737" t="str">
        <f t="shared" si="11"/>
        <v>over50+Male</v>
      </c>
      <c r="J737">
        <v>0.57999999999999996</v>
      </c>
      <c r="K737" t="s">
        <v>114</v>
      </c>
    </row>
    <row r="738" spans="1:11" x14ac:dyDescent="0.25">
      <c r="A738" t="s">
        <v>491</v>
      </c>
      <c r="B738" t="s">
        <v>9</v>
      </c>
      <c r="C738">
        <v>0.56999999999999995</v>
      </c>
      <c r="D738" t="s">
        <v>548</v>
      </c>
      <c r="F738" t="s">
        <v>375</v>
      </c>
      <c r="G738" t="s">
        <v>308</v>
      </c>
      <c r="H738" t="s">
        <v>13</v>
      </c>
      <c r="I738" t="str">
        <f t="shared" si="11"/>
        <v>over50+Male</v>
      </c>
      <c r="J738">
        <v>0.56999999999999995</v>
      </c>
      <c r="K738" t="s">
        <v>114</v>
      </c>
    </row>
    <row r="739" spans="1:11" x14ac:dyDescent="0.25">
      <c r="A739" t="s">
        <v>491</v>
      </c>
      <c r="B739" t="s">
        <v>9</v>
      </c>
      <c r="C739">
        <v>0.56000000000000005</v>
      </c>
      <c r="D739" t="s">
        <v>412</v>
      </c>
      <c r="F739" t="s">
        <v>375</v>
      </c>
      <c r="G739" t="s">
        <v>308</v>
      </c>
      <c r="H739" t="s">
        <v>13</v>
      </c>
      <c r="I739" t="str">
        <f t="shared" si="11"/>
        <v>over50+Male</v>
      </c>
      <c r="J739">
        <v>0.56000000000000005</v>
      </c>
      <c r="K739" t="s">
        <v>114</v>
      </c>
    </row>
    <row r="740" spans="1:11" x14ac:dyDescent="0.25">
      <c r="A740" t="s">
        <v>491</v>
      </c>
      <c r="B740" t="s">
        <v>9</v>
      </c>
      <c r="C740">
        <v>0.55000000000000004</v>
      </c>
      <c r="D740" t="s">
        <v>413</v>
      </c>
      <c r="F740" t="s">
        <v>375</v>
      </c>
      <c r="G740" t="s">
        <v>308</v>
      </c>
      <c r="H740" t="s">
        <v>13</v>
      </c>
      <c r="I740" t="str">
        <f t="shared" si="11"/>
        <v>over50+Male</v>
      </c>
      <c r="J740">
        <v>0.55000000000000004</v>
      </c>
      <c r="K740" t="s">
        <v>114</v>
      </c>
    </row>
    <row r="741" spans="1:11" x14ac:dyDescent="0.25">
      <c r="A741" t="s">
        <v>491</v>
      </c>
      <c r="B741" t="s">
        <v>9</v>
      </c>
      <c r="C741">
        <v>0.54</v>
      </c>
      <c r="D741" t="s">
        <v>549</v>
      </c>
      <c r="F741" t="s">
        <v>375</v>
      </c>
      <c r="G741" t="s">
        <v>308</v>
      </c>
      <c r="H741" t="s">
        <v>13</v>
      </c>
      <c r="I741" t="str">
        <f t="shared" si="11"/>
        <v>over50+Male</v>
      </c>
      <c r="J741">
        <v>0.54</v>
      </c>
      <c r="K741" t="s">
        <v>118</v>
      </c>
    </row>
    <row r="742" spans="1:11" x14ac:dyDescent="0.25">
      <c r="A742" t="s">
        <v>491</v>
      </c>
      <c r="B742" t="s">
        <v>9</v>
      </c>
      <c r="C742">
        <v>0.53</v>
      </c>
      <c r="D742" t="s">
        <v>488</v>
      </c>
      <c r="F742" t="s">
        <v>375</v>
      </c>
      <c r="G742" t="s">
        <v>308</v>
      </c>
      <c r="H742" t="s">
        <v>13</v>
      </c>
      <c r="I742" t="str">
        <f t="shared" si="11"/>
        <v>over50+Male</v>
      </c>
      <c r="J742">
        <v>0.53</v>
      </c>
      <c r="K742" t="s">
        <v>118</v>
      </c>
    </row>
    <row r="743" spans="1:11" x14ac:dyDescent="0.25">
      <c r="A743" t="s">
        <v>491</v>
      </c>
      <c r="B743" t="s">
        <v>9</v>
      </c>
      <c r="C743">
        <v>0.52</v>
      </c>
      <c r="D743" t="s">
        <v>99</v>
      </c>
      <c r="F743" t="s">
        <v>375</v>
      </c>
      <c r="G743" t="s">
        <v>308</v>
      </c>
      <c r="H743" t="s">
        <v>13</v>
      </c>
      <c r="I743" t="str">
        <f t="shared" si="11"/>
        <v>over50+Male</v>
      </c>
      <c r="J743">
        <v>0.52</v>
      </c>
      <c r="K743" t="s">
        <v>118</v>
      </c>
    </row>
    <row r="744" spans="1:11" x14ac:dyDescent="0.25">
      <c r="A744" t="s">
        <v>491</v>
      </c>
      <c r="B744" t="s">
        <v>9</v>
      </c>
      <c r="C744">
        <v>0.51</v>
      </c>
      <c r="D744" t="s">
        <v>417</v>
      </c>
      <c r="F744" t="s">
        <v>375</v>
      </c>
      <c r="G744" t="s">
        <v>308</v>
      </c>
      <c r="H744" t="s">
        <v>13</v>
      </c>
      <c r="I744" t="str">
        <f t="shared" si="11"/>
        <v>over50+Male</v>
      </c>
      <c r="J744">
        <v>0.51</v>
      </c>
      <c r="K744" t="s">
        <v>118</v>
      </c>
    </row>
    <row r="745" spans="1:11" x14ac:dyDescent="0.25">
      <c r="A745" t="s">
        <v>491</v>
      </c>
      <c r="B745" t="s">
        <v>9</v>
      </c>
      <c r="C745">
        <v>0.5</v>
      </c>
      <c r="D745" t="s">
        <v>550</v>
      </c>
      <c r="F745" t="s">
        <v>375</v>
      </c>
      <c r="G745" t="s">
        <v>308</v>
      </c>
      <c r="H745" t="s">
        <v>13</v>
      </c>
      <c r="I745" t="str">
        <f t="shared" si="11"/>
        <v>over50+Male</v>
      </c>
      <c r="J745">
        <v>0.5</v>
      </c>
      <c r="K745" t="s">
        <v>121</v>
      </c>
    </row>
    <row r="746" spans="1:11" x14ac:dyDescent="0.25">
      <c r="A746" t="s">
        <v>491</v>
      </c>
      <c r="B746" t="s">
        <v>9</v>
      </c>
      <c r="C746">
        <v>0.49</v>
      </c>
      <c r="D746" t="s">
        <v>102</v>
      </c>
      <c r="F746" t="s">
        <v>375</v>
      </c>
      <c r="G746" t="s">
        <v>308</v>
      </c>
      <c r="H746" t="s">
        <v>13</v>
      </c>
      <c r="I746" t="str">
        <f t="shared" si="11"/>
        <v>over50+Male</v>
      </c>
      <c r="J746">
        <v>0.49</v>
      </c>
      <c r="K746" t="s">
        <v>121</v>
      </c>
    </row>
    <row r="747" spans="1:11" x14ac:dyDescent="0.25">
      <c r="A747" t="s">
        <v>491</v>
      </c>
      <c r="B747" t="s">
        <v>9</v>
      </c>
      <c r="C747">
        <v>0.48</v>
      </c>
      <c r="D747" t="s">
        <v>551</v>
      </c>
      <c r="F747" t="s">
        <v>375</v>
      </c>
      <c r="G747" t="s">
        <v>308</v>
      </c>
      <c r="H747" t="s">
        <v>13</v>
      </c>
      <c r="I747" t="str">
        <f t="shared" si="11"/>
        <v>over50+Male</v>
      </c>
      <c r="J747">
        <v>0.48</v>
      </c>
      <c r="K747" t="s">
        <v>121</v>
      </c>
    </row>
    <row r="748" spans="1:11" x14ac:dyDescent="0.25">
      <c r="A748" t="s">
        <v>491</v>
      </c>
      <c r="B748" t="s">
        <v>9</v>
      </c>
      <c r="C748">
        <v>0.47</v>
      </c>
      <c r="D748" t="s">
        <v>552</v>
      </c>
      <c r="F748" t="s">
        <v>375</v>
      </c>
      <c r="G748" t="s">
        <v>308</v>
      </c>
      <c r="H748" t="s">
        <v>13</v>
      </c>
      <c r="I748" t="str">
        <f t="shared" si="11"/>
        <v>over50+Male</v>
      </c>
      <c r="J748">
        <v>0.47</v>
      </c>
      <c r="K748" t="s">
        <v>121</v>
      </c>
    </row>
    <row r="749" spans="1:11" x14ac:dyDescent="0.25">
      <c r="A749" t="s">
        <v>491</v>
      </c>
      <c r="B749" t="s">
        <v>9</v>
      </c>
      <c r="C749">
        <v>0.46</v>
      </c>
      <c r="D749" t="s">
        <v>274</v>
      </c>
      <c r="F749" t="s">
        <v>375</v>
      </c>
      <c r="G749" t="s">
        <v>308</v>
      </c>
      <c r="H749" t="s">
        <v>13</v>
      </c>
      <c r="I749" t="str">
        <f t="shared" si="11"/>
        <v>over50+Male</v>
      </c>
      <c r="J749">
        <v>0.46</v>
      </c>
      <c r="K749" t="s">
        <v>124</v>
      </c>
    </row>
    <row r="750" spans="1:11" x14ac:dyDescent="0.25">
      <c r="A750" t="s">
        <v>491</v>
      </c>
      <c r="B750" t="s">
        <v>9</v>
      </c>
      <c r="C750">
        <v>0.45</v>
      </c>
      <c r="D750" t="s">
        <v>553</v>
      </c>
      <c r="F750" t="s">
        <v>375</v>
      </c>
      <c r="G750" t="s">
        <v>308</v>
      </c>
      <c r="H750" t="s">
        <v>13</v>
      </c>
      <c r="I750" t="str">
        <f t="shared" si="11"/>
        <v>over50+Male</v>
      </c>
      <c r="J750">
        <v>0.45</v>
      </c>
      <c r="K750" t="s">
        <v>124</v>
      </c>
    </row>
    <row r="751" spans="1:11" x14ac:dyDescent="0.25">
      <c r="A751" t="s">
        <v>491</v>
      </c>
      <c r="B751" t="s">
        <v>9</v>
      </c>
      <c r="C751">
        <v>0.44</v>
      </c>
      <c r="D751" t="s">
        <v>554</v>
      </c>
      <c r="F751" t="s">
        <v>375</v>
      </c>
      <c r="G751" t="s">
        <v>308</v>
      </c>
      <c r="H751" t="s">
        <v>13</v>
      </c>
      <c r="I751" t="str">
        <f t="shared" si="11"/>
        <v>over50+Male</v>
      </c>
      <c r="J751">
        <v>0.44</v>
      </c>
      <c r="K751" t="s">
        <v>124</v>
      </c>
    </row>
    <row r="752" spans="1:11" x14ac:dyDescent="0.25">
      <c r="A752" t="s">
        <v>491</v>
      </c>
      <c r="B752" t="s">
        <v>9</v>
      </c>
      <c r="C752">
        <v>0.43</v>
      </c>
      <c r="D752" t="s">
        <v>555</v>
      </c>
      <c r="F752" t="s">
        <v>375</v>
      </c>
      <c r="G752" t="s">
        <v>308</v>
      </c>
      <c r="H752" t="s">
        <v>13</v>
      </c>
      <c r="I752" t="str">
        <f t="shared" si="11"/>
        <v>over50+Male</v>
      </c>
      <c r="J752">
        <v>0.43</v>
      </c>
      <c r="K752" t="s">
        <v>124</v>
      </c>
    </row>
    <row r="753" spans="1:11" x14ac:dyDescent="0.25">
      <c r="A753" t="s">
        <v>491</v>
      </c>
      <c r="B753" t="s">
        <v>9</v>
      </c>
      <c r="C753">
        <v>0.42</v>
      </c>
      <c r="D753" t="s">
        <v>277</v>
      </c>
      <c r="F753" t="s">
        <v>375</v>
      </c>
      <c r="G753" t="s">
        <v>308</v>
      </c>
      <c r="H753" t="s">
        <v>13</v>
      </c>
      <c r="I753" t="str">
        <f t="shared" si="11"/>
        <v>over50+Male</v>
      </c>
      <c r="J753">
        <v>0.42</v>
      </c>
      <c r="K753" t="s">
        <v>124</v>
      </c>
    </row>
    <row r="754" spans="1:11" x14ac:dyDescent="0.25">
      <c r="A754" t="s">
        <v>491</v>
      </c>
      <c r="B754" t="s">
        <v>9</v>
      </c>
      <c r="C754">
        <v>0.41</v>
      </c>
      <c r="D754" t="s">
        <v>368</v>
      </c>
      <c r="F754" t="s">
        <v>375</v>
      </c>
      <c r="G754" t="s">
        <v>308</v>
      </c>
      <c r="H754" t="s">
        <v>13</v>
      </c>
      <c r="I754" t="str">
        <f t="shared" si="11"/>
        <v>over50+Male</v>
      </c>
      <c r="J754">
        <v>0.41</v>
      </c>
      <c r="K754" t="s">
        <v>127</v>
      </c>
    </row>
    <row r="755" spans="1:11" x14ac:dyDescent="0.25">
      <c r="A755" t="s">
        <v>491</v>
      </c>
      <c r="B755" t="s">
        <v>9</v>
      </c>
      <c r="C755">
        <v>0.4</v>
      </c>
      <c r="D755" t="s">
        <v>111</v>
      </c>
      <c r="F755" t="s">
        <v>375</v>
      </c>
      <c r="G755" t="s">
        <v>308</v>
      </c>
      <c r="H755" t="s">
        <v>13</v>
      </c>
      <c r="I755" t="str">
        <f t="shared" si="11"/>
        <v>over50+Male</v>
      </c>
      <c r="J755">
        <v>0.4</v>
      </c>
      <c r="K755" t="s">
        <v>127</v>
      </c>
    </row>
    <row r="756" spans="1:11" x14ac:dyDescent="0.25">
      <c r="A756" t="s">
        <v>491</v>
      </c>
      <c r="B756" t="s">
        <v>9</v>
      </c>
      <c r="C756">
        <v>0.39</v>
      </c>
      <c r="D756" t="s">
        <v>556</v>
      </c>
      <c r="F756" t="s">
        <v>375</v>
      </c>
      <c r="G756" t="s">
        <v>308</v>
      </c>
      <c r="H756" t="s">
        <v>13</v>
      </c>
      <c r="I756" t="str">
        <f t="shared" si="11"/>
        <v>over50+Male</v>
      </c>
      <c r="J756">
        <v>0.39</v>
      </c>
      <c r="K756" t="s">
        <v>127</v>
      </c>
    </row>
    <row r="757" spans="1:11" x14ac:dyDescent="0.25">
      <c r="A757" t="s">
        <v>491</v>
      </c>
      <c r="B757" t="s">
        <v>9</v>
      </c>
      <c r="C757">
        <v>0.38</v>
      </c>
      <c r="D757" t="s">
        <v>228</v>
      </c>
      <c r="F757" t="s">
        <v>375</v>
      </c>
      <c r="G757" t="s">
        <v>308</v>
      </c>
      <c r="H757" t="s">
        <v>13</v>
      </c>
      <c r="I757" t="str">
        <f t="shared" si="11"/>
        <v>over50+Male</v>
      </c>
      <c r="J757">
        <v>0.38</v>
      </c>
      <c r="K757" t="s">
        <v>131</v>
      </c>
    </row>
    <row r="758" spans="1:11" x14ac:dyDescent="0.25">
      <c r="A758" t="s">
        <v>491</v>
      </c>
      <c r="B758" t="s">
        <v>9</v>
      </c>
      <c r="C758">
        <v>0.37</v>
      </c>
      <c r="D758" t="s">
        <v>430</v>
      </c>
      <c r="F758" t="s">
        <v>375</v>
      </c>
      <c r="G758" t="s">
        <v>308</v>
      </c>
      <c r="H758" t="s">
        <v>13</v>
      </c>
      <c r="I758" t="str">
        <f t="shared" si="11"/>
        <v>over50+Male</v>
      </c>
      <c r="J758">
        <v>0.37</v>
      </c>
      <c r="K758" t="s">
        <v>131</v>
      </c>
    </row>
    <row r="759" spans="1:11" x14ac:dyDescent="0.25">
      <c r="A759" t="s">
        <v>491</v>
      </c>
      <c r="B759" t="s">
        <v>9</v>
      </c>
      <c r="C759">
        <v>0.36</v>
      </c>
      <c r="D759" t="s">
        <v>116</v>
      </c>
      <c r="F759" t="s">
        <v>375</v>
      </c>
      <c r="G759" t="s">
        <v>308</v>
      </c>
      <c r="H759" t="s">
        <v>13</v>
      </c>
      <c r="I759" t="str">
        <f t="shared" si="11"/>
        <v>over50+Male</v>
      </c>
      <c r="J759">
        <v>0.36</v>
      </c>
      <c r="K759" t="s">
        <v>131</v>
      </c>
    </row>
    <row r="760" spans="1:11" x14ac:dyDescent="0.25">
      <c r="A760" t="s">
        <v>491</v>
      </c>
      <c r="B760" t="s">
        <v>9</v>
      </c>
      <c r="C760">
        <v>0.35</v>
      </c>
      <c r="D760" t="s">
        <v>557</v>
      </c>
      <c r="F760" t="s">
        <v>375</v>
      </c>
      <c r="G760" t="s">
        <v>308</v>
      </c>
      <c r="H760" t="s">
        <v>13</v>
      </c>
      <c r="I760" t="str">
        <f t="shared" si="11"/>
        <v>over50+Male</v>
      </c>
      <c r="J760">
        <v>0.35</v>
      </c>
      <c r="K760" t="s">
        <v>131</v>
      </c>
    </row>
    <row r="761" spans="1:11" x14ac:dyDescent="0.25">
      <c r="A761" t="s">
        <v>491</v>
      </c>
      <c r="B761" t="s">
        <v>9</v>
      </c>
      <c r="C761">
        <v>0.34</v>
      </c>
      <c r="D761" t="s">
        <v>558</v>
      </c>
      <c r="F761" t="s">
        <v>375</v>
      </c>
      <c r="G761" t="s">
        <v>308</v>
      </c>
      <c r="H761" t="s">
        <v>13</v>
      </c>
      <c r="I761" t="str">
        <f t="shared" si="11"/>
        <v>over50+Male</v>
      </c>
      <c r="J761">
        <v>0.34</v>
      </c>
      <c r="K761" t="s">
        <v>219</v>
      </c>
    </row>
    <row r="762" spans="1:11" x14ac:dyDescent="0.25">
      <c r="A762" t="s">
        <v>491</v>
      </c>
      <c r="B762" t="s">
        <v>9</v>
      </c>
      <c r="C762">
        <v>0.33</v>
      </c>
      <c r="D762" t="s">
        <v>559</v>
      </c>
      <c r="F762" t="s">
        <v>375</v>
      </c>
      <c r="G762" t="s">
        <v>308</v>
      </c>
      <c r="H762" t="s">
        <v>13</v>
      </c>
      <c r="I762" t="str">
        <f t="shared" si="11"/>
        <v>over50+Male</v>
      </c>
      <c r="J762">
        <v>0.33</v>
      </c>
      <c r="K762" t="s">
        <v>219</v>
      </c>
    </row>
    <row r="763" spans="1:11" x14ac:dyDescent="0.25">
      <c r="A763" t="s">
        <v>491</v>
      </c>
      <c r="B763" t="s">
        <v>9</v>
      </c>
      <c r="C763">
        <v>0.32</v>
      </c>
      <c r="D763" t="s">
        <v>560</v>
      </c>
      <c r="F763" t="s">
        <v>375</v>
      </c>
      <c r="G763" t="s">
        <v>308</v>
      </c>
      <c r="H763" t="s">
        <v>13</v>
      </c>
      <c r="I763" t="str">
        <f t="shared" si="11"/>
        <v>over50+Male</v>
      </c>
      <c r="J763">
        <v>0.32</v>
      </c>
      <c r="K763" t="s">
        <v>219</v>
      </c>
    </row>
    <row r="764" spans="1:11" x14ac:dyDescent="0.25">
      <c r="A764" t="s">
        <v>491</v>
      </c>
      <c r="B764" t="s">
        <v>9</v>
      </c>
      <c r="C764">
        <v>0.31</v>
      </c>
      <c r="D764" t="s">
        <v>561</v>
      </c>
      <c r="F764" t="s">
        <v>375</v>
      </c>
      <c r="G764" t="s">
        <v>308</v>
      </c>
      <c r="H764" t="s">
        <v>13</v>
      </c>
      <c r="I764" t="str">
        <f t="shared" si="11"/>
        <v>over50+Male</v>
      </c>
      <c r="J764">
        <v>0.31</v>
      </c>
      <c r="K764" t="s">
        <v>133</v>
      </c>
    </row>
    <row r="765" spans="1:11" x14ac:dyDescent="0.25">
      <c r="A765" t="s">
        <v>491</v>
      </c>
      <c r="B765" t="s">
        <v>9</v>
      </c>
      <c r="C765">
        <v>0.3</v>
      </c>
      <c r="D765" t="s">
        <v>562</v>
      </c>
      <c r="F765" t="s">
        <v>375</v>
      </c>
      <c r="G765" t="s">
        <v>308</v>
      </c>
      <c r="H765" t="s">
        <v>13</v>
      </c>
      <c r="I765" t="str">
        <f t="shared" si="11"/>
        <v>over50+Male</v>
      </c>
      <c r="J765">
        <v>0.3</v>
      </c>
      <c r="K765" t="s">
        <v>133</v>
      </c>
    </row>
    <row r="766" spans="1:11" x14ac:dyDescent="0.25">
      <c r="A766" t="s">
        <v>491</v>
      </c>
      <c r="B766" t="s">
        <v>9</v>
      </c>
      <c r="C766">
        <v>0.28999999999999998</v>
      </c>
      <c r="D766" t="s">
        <v>528</v>
      </c>
      <c r="F766" t="s">
        <v>375</v>
      </c>
      <c r="G766" t="s">
        <v>308</v>
      </c>
      <c r="H766" t="s">
        <v>13</v>
      </c>
      <c r="I766" t="str">
        <f t="shared" si="11"/>
        <v>over50+Male</v>
      </c>
      <c r="J766">
        <v>0.28999999999999998</v>
      </c>
      <c r="K766" t="s">
        <v>222</v>
      </c>
    </row>
    <row r="767" spans="1:11" x14ac:dyDescent="0.25">
      <c r="A767" t="s">
        <v>491</v>
      </c>
      <c r="B767" t="s">
        <v>9</v>
      </c>
      <c r="C767">
        <v>0.28000000000000003</v>
      </c>
      <c r="D767" t="s">
        <v>288</v>
      </c>
      <c r="F767" t="s">
        <v>375</v>
      </c>
      <c r="G767" t="s">
        <v>308</v>
      </c>
      <c r="H767" t="s">
        <v>13</v>
      </c>
      <c r="I767" t="str">
        <f t="shared" si="11"/>
        <v>over50+Male</v>
      </c>
      <c r="J767">
        <v>0.28000000000000003</v>
      </c>
      <c r="K767" t="s">
        <v>222</v>
      </c>
    </row>
    <row r="768" spans="1:11" x14ac:dyDescent="0.25">
      <c r="A768" t="s">
        <v>491</v>
      </c>
      <c r="B768" t="s">
        <v>9</v>
      </c>
      <c r="C768">
        <v>0.27</v>
      </c>
      <c r="D768" t="s">
        <v>563</v>
      </c>
      <c r="F768" t="s">
        <v>375</v>
      </c>
      <c r="G768" t="s">
        <v>308</v>
      </c>
      <c r="H768" t="s">
        <v>13</v>
      </c>
      <c r="I768" t="str">
        <f t="shared" si="11"/>
        <v>over50+Male</v>
      </c>
      <c r="J768">
        <v>0.27</v>
      </c>
      <c r="K768" t="s">
        <v>222</v>
      </c>
    </row>
    <row r="769" spans="1:11" x14ac:dyDescent="0.25">
      <c r="A769" t="s">
        <v>491</v>
      </c>
      <c r="B769" t="s">
        <v>9</v>
      </c>
      <c r="C769">
        <v>0.26</v>
      </c>
      <c r="D769" t="s">
        <v>564</v>
      </c>
      <c r="F769" t="s">
        <v>375</v>
      </c>
      <c r="G769" t="s">
        <v>308</v>
      </c>
      <c r="H769" t="s">
        <v>13</v>
      </c>
      <c r="I769" t="str">
        <f t="shared" si="11"/>
        <v>over50+Male</v>
      </c>
      <c r="J769">
        <v>0.26</v>
      </c>
      <c r="K769" t="s">
        <v>135</v>
      </c>
    </row>
    <row r="770" spans="1:11" x14ac:dyDescent="0.25">
      <c r="A770" t="s">
        <v>491</v>
      </c>
      <c r="B770" t="s">
        <v>9</v>
      </c>
      <c r="C770">
        <v>0.25</v>
      </c>
      <c r="D770" t="s">
        <v>438</v>
      </c>
      <c r="F770" t="s">
        <v>375</v>
      </c>
      <c r="G770" t="s">
        <v>308</v>
      </c>
      <c r="H770" t="s">
        <v>13</v>
      </c>
      <c r="I770" t="str">
        <f t="shared" si="11"/>
        <v>over50+Male</v>
      </c>
      <c r="J770">
        <v>0.25</v>
      </c>
      <c r="K770" t="s">
        <v>135</v>
      </c>
    </row>
    <row r="771" spans="1:11" x14ac:dyDescent="0.25">
      <c r="A771" t="s">
        <v>491</v>
      </c>
      <c r="B771" t="s">
        <v>9</v>
      </c>
      <c r="C771">
        <v>0.24</v>
      </c>
      <c r="D771" t="s">
        <v>565</v>
      </c>
      <c r="F771" t="s">
        <v>375</v>
      </c>
      <c r="G771" t="s">
        <v>308</v>
      </c>
      <c r="H771" t="s">
        <v>13</v>
      </c>
      <c r="I771" t="str">
        <f t="shared" ref="I771:I834" si="12">_xlfn.CONCAT(F771,G771,H771)</f>
        <v>over50+Male</v>
      </c>
      <c r="J771">
        <v>0.24</v>
      </c>
      <c r="K771" t="s">
        <v>224</v>
      </c>
    </row>
    <row r="772" spans="1:11" x14ac:dyDescent="0.25">
      <c r="A772" t="s">
        <v>491</v>
      </c>
      <c r="B772" t="s">
        <v>9</v>
      </c>
      <c r="C772">
        <v>0.23</v>
      </c>
      <c r="D772" t="s">
        <v>566</v>
      </c>
      <c r="F772" t="s">
        <v>375</v>
      </c>
      <c r="G772" t="s">
        <v>308</v>
      </c>
      <c r="H772" t="s">
        <v>13</v>
      </c>
      <c r="I772" t="str">
        <f t="shared" si="12"/>
        <v>over50+Male</v>
      </c>
      <c r="J772">
        <v>0.23</v>
      </c>
      <c r="K772" t="s">
        <v>290</v>
      </c>
    </row>
    <row r="773" spans="1:11" x14ac:dyDescent="0.25">
      <c r="A773" t="s">
        <v>491</v>
      </c>
      <c r="B773" t="s">
        <v>9</v>
      </c>
      <c r="C773">
        <v>0.22</v>
      </c>
      <c r="D773" t="s">
        <v>567</v>
      </c>
      <c r="F773" t="s">
        <v>375</v>
      </c>
      <c r="G773" t="s">
        <v>308</v>
      </c>
      <c r="H773" t="s">
        <v>13</v>
      </c>
      <c r="I773" t="str">
        <f t="shared" si="12"/>
        <v>over50+Male</v>
      </c>
      <c r="J773">
        <v>0.22</v>
      </c>
      <c r="K773" t="s">
        <v>290</v>
      </c>
    </row>
    <row r="774" spans="1:11" x14ac:dyDescent="0.25">
      <c r="A774" t="s">
        <v>491</v>
      </c>
      <c r="B774" t="s">
        <v>9</v>
      </c>
      <c r="C774">
        <v>0.21</v>
      </c>
      <c r="D774" t="s">
        <v>568</v>
      </c>
      <c r="F774" t="s">
        <v>375</v>
      </c>
      <c r="G774" t="s">
        <v>308</v>
      </c>
      <c r="H774" t="s">
        <v>13</v>
      </c>
      <c r="I774" t="str">
        <f t="shared" si="12"/>
        <v>over50+Male</v>
      </c>
      <c r="J774">
        <v>0.21</v>
      </c>
      <c r="K774" t="s">
        <v>290</v>
      </c>
    </row>
    <row r="775" spans="1:11" x14ac:dyDescent="0.25">
      <c r="A775" t="s">
        <v>491</v>
      </c>
      <c r="B775" t="s">
        <v>9</v>
      </c>
      <c r="C775">
        <v>0.2</v>
      </c>
      <c r="D775" t="s">
        <v>569</v>
      </c>
      <c r="F775" t="s">
        <v>375</v>
      </c>
      <c r="G775" t="s">
        <v>308</v>
      </c>
      <c r="H775" t="s">
        <v>13</v>
      </c>
      <c r="I775" t="str">
        <f t="shared" si="12"/>
        <v>over50+Male</v>
      </c>
      <c r="J775">
        <v>0.2</v>
      </c>
      <c r="K775" t="s">
        <v>227</v>
      </c>
    </row>
    <row r="776" spans="1:11" x14ac:dyDescent="0.25">
      <c r="A776" t="s">
        <v>491</v>
      </c>
      <c r="B776" t="s">
        <v>9</v>
      </c>
      <c r="C776">
        <v>0.19</v>
      </c>
      <c r="D776" t="s">
        <v>570</v>
      </c>
      <c r="F776" t="s">
        <v>375</v>
      </c>
      <c r="G776" t="s">
        <v>308</v>
      </c>
      <c r="H776" t="s">
        <v>13</v>
      </c>
      <c r="I776" t="str">
        <f t="shared" si="12"/>
        <v>over50+Male</v>
      </c>
      <c r="J776">
        <v>0.19</v>
      </c>
      <c r="K776" t="s">
        <v>227</v>
      </c>
    </row>
    <row r="777" spans="1:11" x14ac:dyDescent="0.25">
      <c r="A777" t="s">
        <v>491</v>
      </c>
      <c r="B777" t="s">
        <v>9</v>
      </c>
      <c r="C777">
        <v>0.18</v>
      </c>
      <c r="D777" t="s">
        <v>570</v>
      </c>
      <c r="F777" t="s">
        <v>375</v>
      </c>
      <c r="G777" t="s">
        <v>308</v>
      </c>
      <c r="H777" t="s">
        <v>13</v>
      </c>
      <c r="I777" t="str">
        <f t="shared" si="12"/>
        <v>over50+Male</v>
      </c>
      <c r="J777">
        <v>0.18</v>
      </c>
      <c r="K777" t="s">
        <v>137</v>
      </c>
    </row>
    <row r="778" spans="1:11" x14ac:dyDescent="0.25">
      <c r="A778" t="s">
        <v>491</v>
      </c>
      <c r="B778" t="s">
        <v>9</v>
      </c>
      <c r="C778">
        <v>0.17</v>
      </c>
      <c r="D778" t="s">
        <v>571</v>
      </c>
      <c r="F778" t="s">
        <v>375</v>
      </c>
      <c r="G778" t="s">
        <v>308</v>
      </c>
      <c r="H778" t="s">
        <v>13</v>
      </c>
      <c r="I778" t="str">
        <f t="shared" si="12"/>
        <v>over50+Male</v>
      </c>
      <c r="J778">
        <v>0.17</v>
      </c>
      <c r="K778" t="s">
        <v>137</v>
      </c>
    </row>
    <row r="779" spans="1:11" x14ac:dyDescent="0.25">
      <c r="A779" t="s">
        <v>491</v>
      </c>
      <c r="B779" t="s">
        <v>9</v>
      </c>
      <c r="C779">
        <v>0.16</v>
      </c>
      <c r="D779" t="s">
        <v>572</v>
      </c>
      <c r="F779" t="s">
        <v>375</v>
      </c>
      <c r="G779" t="s">
        <v>308</v>
      </c>
      <c r="H779" t="s">
        <v>13</v>
      </c>
      <c r="I779" t="str">
        <f t="shared" si="12"/>
        <v>over50+Male</v>
      </c>
      <c r="J779">
        <v>0.16</v>
      </c>
      <c r="K779" t="s">
        <v>229</v>
      </c>
    </row>
    <row r="780" spans="1:11" x14ac:dyDescent="0.25">
      <c r="A780" t="s">
        <v>491</v>
      </c>
      <c r="B780" t="s">
        <v>9</v>
      </c>
      <c r="C780">
        <v>0.15</v>
      </c>
      <c r="D780" t="s">
        <v>573</v>
      </c>
      <c r="F780" t="s">
        <v>375</v>
      </c>
      <c r="G780" t="s">
        <v>308</v>
      </c>
      <c r="H780" t="s">
        <v>13</v>
      </c>
      <c r="I780" t="str">
        <f t="shared" si="12"/>
        <v>over50+Male</v>
      </c>
      <c r="J780">
        <v>0.15</v>
      </c>
      <c r="K780" t="s">
        <v>229</v>
      </c>
    </row>
    <row r="781" spans="1:11" x14ac:dyDescent="0.25">
      <c r="A781" t="s">
        <v>491</v>
      </c>
      <c r="B781" t="s">
        <v>9</v>
      </c>
      <c r="C781">
        <v>0.14000000000000001</v>
      </c>
      <c r="D781" t="s">
        <v>574</v>
      </c>
      <c r="F781" t="s">
        <v>375</v>
      </c>
      <c r="G781" t="s">
        <v>308</v>
      </c>
      <c r="H781" t="s">
        <v>13</v>
      </c>
      <c r="I781" t="str">
        <f t="shared" si="12"/>
        <v>over50+Male</v>
      </c>
      <c r="J781">
        <v>0.14000000000000001</v>
      </c>
      <c r="K781" t="s">
        <v>296</v>
      </c>
    </row>
    <row r="782" spans="1:11" x14ac:dyDescent="0.25">
      <c r="A782" t="s">
        <v>491</v>
      </c>
      <c r="B782" t="s">
        <v>9</v>
      </c>
      <c r="C782">
        <v>0.13</v>
      </c>
      <c r="D782" t="s">
        <v>575</v>
      </c>
      <c r="F782" t="s">
        <v>375</v>
      </c>
      <c r="G782" t="s">
        <v>308</v>
      </c>
      <c r="H782" t="s">
        <v>13</v>
      </c>
      <c r="I782" t="str">
        <f t="shared" si="12"/>
        <v>over50+Male</v>
      </c>
      <c r="J782">
        <v>0.13</v>
      </c>
      <c r="K782" t="s">
        <v>139</v>
      </c>
    </row>
    <row r="783" spans="1:11" x14ac:dyDescent="0.25">
      <c r="A783" t="s">
        <v>491</v>
      </c>
      <c r="B783" t="s">
        <v>9</v>
      </c>
      <c r="C783">
        <v>0.12</v>
      </c>
      <c r="D783" t="s">
        <v>576</v>
      </c>
      <c r="F783" t="s">
        <v>375</v>
      </c>
      <c r="G783" t="s">
        <v>308</v>
      </c>
      <c r="H783" t="s">
        <v>13</v>
      </c>
      <c r="I783" t="str">
        <f t="shared" si="12"/>
        <v>over50+Male</v>
      </c>
      <c r="J783">
        <v>0.12</v>
      </c>
      <c r="K783" t="s">
        <v>355</v>
      </c>
    </row>
    <row r="784" spans="1:11" x14ac:dyDescent="0.25">
      <c r="A784" t="s">
        <v>491</v>
      </c>
      <c r="B784" t="s">
        <v>9</v>
      </c>
      <c r="C784">
        <v>0.11</v>
      </c>
      <c r="D784" t="s">
        <v>577</v>
      </c>
      <c r="F784" t="s">
        <v>375</v>
      </c>
      <c r="G784" t="s">
        <v>308</v>
      </c>
      <c r="H784" t="s">
        <v>13</v>
      </c>
      <c r="I784" t="str">
        <f t="shared" si="12"/>
        <v>over50+Male</v>
      </c>
      <c r="J784">
        <v>0.11</v>
      </c>
      <c r="K784" t="s">
        <v>530</v>
      </c>
    </row>
    <row r="785" spans="1:11" x14ac:dyDescent="0.25">
      <c r="A785" t="s">
        <v>491</v>
      </c>
      <c r="B785" t="s">
        <v>9</v>
      </c>
      <c r="C785">
        <v>0.1</v>
      </c>
      <c r="D785" t="s">
        <v>578</v>
      </c>
      <c r="F785" t="s">
        <v>375</v>
      </c>
      <c r="G785" t="s">
        <v>308</v>
      </c>
      <c r="H785" t="s">
        <v>13</v>
      </c>
      <c r="I785" t="str">
        <f t="shared" si="12"/>
        <v>over50+Male</v>
      </c>
      <c r="J785">
        <v>0.1</v>
      </c>
      <c r="K785" t="s">
        <v>357</v>
      </c>
    </row>
    <row r="786" spans="1:11" x14ac:dyDescent="0.25">
      <c r="A786" t="s">
        <v>491</v>
      </c>
      <c r="B786" t="s">
        <v>9</v>
      </c>
      <c r="C786">
        <v>0.09</v>
      </c>
      <c r="D786" t="s">
        <v>579</v>
      </c>
      <c r="F786" t="s">
        <v>375</v>
      </c>
      <c r="G786" t="s">
        <v>308</v>
      </c>
      <c r="H786" t="s">
        <v>13</v>
      </c>
      <c r="I786" t="str">
        <f t="shared" si="12"/>
        <v>over50+Male</v>
      </c>
      <c r="J786">
        <v>0.09</v>
      </c>
      <c r="K786" t="s">
        <v>357</v>
      </c>
    </row>
    <row r="787" spans="1:11" x14ac:dyDescent="0.25">
      <c r="A787" t="s">
        <v>491</v>
      </c>
      <c r="B787" t="s">
        <v>9</v>
      </c>
      <c r="C787">
        <v>0.08</v>
      </c>
      <c r="D787" t="s">
        <v>302</v>
      </c>
      <c r="F787" t="s">
        <v>375</v>
      </c>
      <c r="G787" t="s">
        <v>308</v>
      </c>
      <c r="H787" t="s">
        <v>13</v>
      </c>
      <c r="I787" t="str">
        <f t="shared" si="12"/>
        <v>over50+Male</v>
      </c>
      <c r="J787">
        <v>0.08</v>
      </c>
      <c r="K787" t="s">
        <v>303</v>
      </c>
    </row>
    <row r="788" spans="1:11" x14ac:dyDescent="0.25">
      <c r="A788" t="s">
        <v>491</v>
      </c>
      <c r="B788" t="s">
        <v>9</v>
      </c>
      <c r="C788">
        <v>7.0000000000000007E-2</v>
      </c>
      <c r="D788" t="s">
        <v>580</v>
      </c>
      <c r="F788" t="s">
        <v>375</v>
      </c>
      <c r="G788" t="s">
        <v>308</v>
      </c>
      <c r="H788" t="s">
        <v>13</v>
      </c>
      <c r="I788" t="str">
        <f t="shared" si="12"/>
        <v>over50+Male</v>
      </c>
      <c r="J788">
        <v>7.0000000000000007E-2</v>
      </c>
      <c r="K788" t="s">
        <v>359</v>
      </c>
    </row>
    <row r="789" spans="1:11" x14ac:dyDescent="0.25">
      <c r="A789" t="s">
        <v>491</v>
      </c>
      <c r="B789" t="s">
        <v>9</v>
      </c>
      <c r="C789">
        <v>0.06</v>
      </c>
      <c r="D789" t="s">
        <v>581</v>
      </c>
      <c r="F789" t="s">
        <v>375</v>
      </c>
      <c r="G789" t="s">
        <v>308</v>
      </c>
      <c r="H789" t="s">
        <v>13</v>
      </c>
      <c r="I789" t="str">
        <f t="shared" si="12"/>
        <v>over50+Male</v>
      </c>
      <c r="J789">
        <v>0.06</v>
      </c>
      <c r="K789" t="s">
        <v>361</v>
      </c>
    </row>
    <row r="790" spans="1:11" x14ac:dyDescent="0.25">
      <c r="A790" t="s">
        <v>491</v>
      </c>
      <c r="B790" t="s">
        <v>9</v>
      </c>
      <c r="C790">
        <v>0.05</v>
      </c>
      <c r="D790" t="s">
        <v>582</v>
      </c>
      <c r="F790" t="s">
        <v>375</v>
      </c>
      <c r="G790" t="s">
        <v>308</v>
      </c>
      <c r="H790" t="s">
        <v>13</v>
      </c>
      <c r="I790" t="str">
        <f t="shared" si="12"/>
        <v>over50+Male</v>
      </c>
      <c r="J790">
        <v>0.05</v>
      </c>
      <c r="K790" t="s">
        <v>305</v>
      </c>
    </row>
    <row r="791" spans="1:11" x14ac:dyDescent="0.25">
      <c r="A791" t="s">
        <v>491</v>
      </c>
      <c r="B791" t="s">
        <v>9</v>
      </c>
      <c r="C791">
        <v>0.04</v>
      </c>
      <c r="D791" t="s">
        <v>583</v>
      </c>
      <c r="F791" t="s">
        <v>375</v>
      </c>
      <c r="G791" t="s">
        <v>308</v>
      </c>
      <c r="H791" t="s">
        <v>13</v>
      </c>
      <c r="I791" t="str">
        <f t="shared" si="12"/>
        <v>over50+Male</v>
      </c>
      <c r="J791">
        <v>0.04</v>
      </c>
      <c r="K791" t="s">
        <v>365</v>
      </c>
    </row>
    <row r="792" spans="1:11" x14ac:dyDescent="0.25">
      <c r="A792" t="s">
        <v>491</v>
      </c>
      <c r="B792" t="s">
        <v>9</v>
      </c>
      <c r="C792">
        <v>0.03</v>
      </c>
      <c r="D792" t="s">
        <v>584</v>
      </c>
      <c r="F792" t="s">
        <v>375</v>
      </c>
      <c r="G792" t="s">
        <v>308</v>
      </c>
      <c r="H792" t="s">
        <v>13</v>
      </c>
      <c r="I792" t="str">
        <f t="shared" si="12"/>
        <v>over50+Male</v>
      </c>
      <c r="J792">
        <v>0.03</v>
      </c>
      <c r="K792" t="s">
        <v>585</v>
      </c>
    </row>
    <row r="793" spans="1:11" x14ac:dyDescent="0.25">
      <c r="A793" t="s">
        <v>491</v>
      </c>
      <c r="B793" t="s">
        <v>9</v>
      </c>
      <c r="C793">
        <v>0.02</v>
      </c>
      <c r="D793" t="s">
        <v>586</v>
      </c>
      <c r="F793" t="s">
        <v>375</v>
      </c>
      <c r="G793" t="s">
        <v>308</v>
      </c>
      <c r="H793" t="s">
        <v>13</v>
      </c>
      <c r="I793" t="str">
        <f t="shared" si="12"/>
        <v>over50+Male</v>
      </c>
      <c r="J793">
        <v>0.02</v>
      </c>
      <c r="K793" t="s">
        <v>587</v>
      </c>
    </row>
    <row r="794" spans="1:11" x14ac:dyDescent="0.25">
      <c r="A794" t="s">
        <v>491</v>
      </c>
      <c r="B794" t="s">
        <v>9</v>
      </c>
      <c r="C794">
        <v>0.01</v>
      </c>
      <c r="D794" t="s">
        <v>588</v>
      </c>
      <c r="F794" t="s">
        <v>375</v>
      </c>
      <c r="G794" t="s">
        <v>308</v>
      </c>
      <c r="H794" t="s">
        <v>13</v>
      </c>
      <c r="I794" t="str">
        <f t="shared" si="12"/>
        <v>over50+Male</v>
      </c>
      <c r="J794">
        <v>0.01</v>
      </c>
      <c r="K794" t="s">
        <v>589</v>
      </c>
    </row>
    <row r="795" spans="1:11" x14ac:dyDescent="0.25">
      <c r="A795" t="s">
        <v>590</v>
      </c>
      <c r="B795" t="s">
        <v>9</v>
      </c>
      <c r="C795">
        <v>0.99</v>
      </c>
      <c r="D795" t="s">
        <v>465</v>
      </c>
      <c r="F795" t="s">
        <v>11</v>
      </c>
      <c r="G795" t="s">
        <v>12</v>
      </c>
      <c r="H795" t="s">
        <v>9</v>
      </c>
      <c r="I795" t="str">
        <f t="shared" si="12"/>
        <v>under20-29Female</v>
      </c>
      <c r="J795">
        <v>0.99</v>
      </c>
      <c r="K795" t="s">
        <v>92</v>
      </c>
    </row>
    <row r="796" spans="1:11" x14ac:dyDescent="0.25">
      <c r="A796" t="s">
        <v>590</v>
      </c>
      <c r="B796" t="s">
        <v>9</v>
      </c>
      <c r="C796">
        <v>0.98</v>
      </c>
      <c r="D796" t="s">
        <v>180</v>
      </c>
      <c r="F796" t="s">
        <v>11</v>
      </c>
      <c r="G796" t="s">
        <v>12</v>
      </c>
      <c r="H796" t="s">
        <v>9</v>
      </c>
      <c r="I796" t="str">
        <f t="shared" si="12"/>
        <v>under20-29Female</v>
      </c>
      <c r="J796">
        <v>0.98</v>
      </c>
      <c r="K796" t="s">
        <v>103</v>
      </c>
    </row>
    <row r="797" spans="1:11" x14ac:dyDescent="0.25">
      <c r="A797" t="s">
        <v>590</v>
      </c>
      <c r="B797" t="s">
        <v>9</v>
      </c>
      <c r="C797">
        <v>0.97</v>
      </c>
      <c r="D797" t="s">
        <v>591</v>
      </c>
      <c r="F797" t="s">
        <v>11</v>
      </c>
      <c r="G797" t="s">
        <v>12</v>
      </c>
      <c r="H797" t="s">
        <v>9</v>
      </c>
      <c r="I797" t="str">
        <f t="shared" si="12"/>
        <v>under20-29Female</v>
      </c>
      <c r="J797">
        <v>0.97</v>
      </c>
      <c r="K797" t="s">
        <v>114</v>
      </c>
    </row>
    <row r="798" spans="1:11" x14ac:dyDescent="0.25">
      <c r="A798" t="s">
        <v>590</v>
      </c>
      <c r="B798" t="s">
        <v>9</v>
      </c>
      <c r="C798">
        <v>0.96</v>
      </c>
      <c r="D798" t="s">
        <v>197</v>
      </c>
      <c r="F798" t="s">
        <v>11</v>
      </c>
      <c r="G798" t="s">
        <v>12</v>
      </c>
      <c r="H798" t="s">
        <v>9</v>
      </c>
      <c r="I798" t="str">
        <f t="shared" si="12"/>
        <v>under20-29Female</v>
      </c>
      <c r="J798">
        <v>0.96</v>
      </c>
      <c r="K798" t="s">
        <v>114</v>
      </c>
    </row>
    <row r="799" spans="1:11" x14ac:dyDescent="0.25">
      <c r="A799" t="s">
        <v>590</v>
      </c>
      <c r="B799" t="s">
        <v>9</v>
      </c>
      <c r="C799">
        <v>0.95</v>
      </c>
      <c r="D799" t="s">
        <v>592</v>
      </c>
      <c r="F799" t="s">
        <v>11</v>
      </c>
      <c r="G799" t="s">
        <v>12</v>
      </c>
      <c r="H799" t="s">
        <v>9</v>
      </c>
      <c r="I799" t="str">
        <f t="shared" si="12"/>
        <v>under20-29Female</v>
      </c>
      <c r="J799">
        <v>0.95</v>
      </c>
      <c r="K799" t="s">
        <v>114</v>
      </c>
    </row>
    <row r="800" spans="1:11" x14ac:dyDescent="0.25">
      <c r="A800" t="s">
        <v>590</v>
      </c>
      <c r="B800" t="s">
        <v>9</v>
      </c>
      <c r="C800">
        <v>0.94</v>
      </c>
      <c r="D800" t="s">
        <v>42</v>
      </c>
      <c r="F800" t="s">
        <v>11</v>
      </c>
      <c r="G800" t="s">
        <v>12</v>
      </c>
      <c r="H800" t="s">
        <v>9</v>
      </c>
      <c r="I800" t="str">
        <f t="shared" si="12"/>
        <v>under20-29Female</v>
      </c>
      <c r="J800">
        <v>0.94</v>
      </c>
      <c r="K800" t="s">
        <v>114</v>
      </c>
    </row>
    <row r="801" spans="1:11" x14ac:dyDescent="0.25">
      <c r="A801" t="s">
        <v>590</v>
      </c>
      <c r="B801" t="s">
        <v>9</v>
      </c>
      <c r="C801">
        <v>0.93</v>
      </c>
      <c r="D801" t="s">
        <v>348</v>
      </c>
      <c r="F801" t="s">
        <v>11</v>
      </c>
      <c r="G801" t="s">
        <v>12</v>
      </c>
      <c r="H801" t="s">
        <v>9</v>
      </c>
      <c r="I801" t="str">
        <f t="shared" si="12"/>
        <v>under20-29Female</v>
      </c>
      <c r="J801">
        <v>0.93</v>
      </c>
      <c r="K801" t="s">
        <v>118</v>
      </c>
    </row>
    <row r="802" spans="1:11" x14ac:dyDescent="0.25">
      <c r="A802" t="s">
        <v>590</v>
      </c>
      <c r="B802" t="s">
        <v>9</v>
      </c>
      <c r="C802">
        <v>0.92</v>
      </c>
      <c r="D802" t="s">
        <v>537</v>
      </c>
      <c r="F802" t="s">
        <v>11</v>
      </c>
      <c r="G802" t="s">
        <v>12</v>
      </c>
      <c r="H802" t="s">
        <v>9</v>
      </c>
      <c r="I802" t="str">
        <f t="shared" si="12"/>
        <v>under20-29Female</v>
      </c>
      <c r="J802">
        <v>0.92</v>
      </c>
      <c r="K802" t="s">
        <v>121</v>
      </c>
    </row>
    <row r="803" spans="1:11" x14ac:dyDescent="0.25">
      <c r="A803" t="s">
        <v>590</v>
      </c>
      <c r="B803" t="s">
        <v>9</v>
      </c>
      <c r="C803">
        <v>0.91</v>
      </c>
      <c r="D803" t="s">
        <v>593</v>
      </c>
      <c r="F803" t="s">
        <v>11</v>
      </c>
      <c r="G803" t="s">
        <v>12</v>
      </c>
      <c r="H803" t="s">
        <v>9</v>
      </c>
      <c r="I803" t="str">
        <f t="shared" si="12"/>
        <v>under20-29Female</v>
      </c>
      <c r="J803">
        <v>0.91</v>
      </c>
      <c r="K803" t="s">
        <v>121</v>
      </c>
    </row>
    <row r="804" spans="1:11" x14ac:dyDescent="0.25">
      <c r="A804" t="s">
        <v>590</v>
      </c>
      <c r="B804" t="s">
        <v>9</v>
      </c>
      <c r="C804">
        <v>0.9</v>
      </c>
      <c r="D804" t="s">
        <v>479</v>
      </c>
      <c r="F804" t="s">
        <v>11</v>
      </c>
      <c r="G804" t="s">
        <v>12</v>
      </c>
      <c r="H804" t="s">
        <v>9</v>
      </c>
      <c r="I804" t="str">
        <f t="shared" si="12"/>
        <v>under20-29Female</v>
      </c>
      <c r="J804">
        <v>0.9</v>
      </c>
      <c r="K804" t="s">
        <v>121</v>
      </c>
    </row>
    <row r="805" spans="1:11" x14ac:dyDescent="0.25">
      <c r="A805" t="s">
        <v>590</v>
      </c>
      <c r="B805" t="s">
        <v>9</v>
      </c>
      <c r="C805">
        <v>0.89</v>
      </c>
      <c r="D805" t="s">
        <v>56</v>
      </c>
      <c r="F805" t="s">
        <v>11</v>
      </c>
      <c r="G805" t="s">
        <v>12</v>
      </c>
      <c r="H805" t="s">
        <v>9</v>
      </c>
      <c r="I805" t="str">
        <f t="shared" si="12"/>
        <v>under20-29Female</v>
      </c>
      <c r="J805">
        <v>0.89</v>
      </c>
      <c r="K805" t="s">
        <v>121</v>
      </c>
    </row>
    <row r="806" spans="1:11" x14ac:dyDescent="0.25">
      <c r="A806" t="s">
        <v>590</v>
      </c>
      <c r="B806" t="s">
        <v>9</v>
      </c>
      <c r="C806">
        <v>0.88</v>
      </c>
      <c r="D806" t="s">
        <v>594</v>
      </c>
      <c r="F806" t="s">
        <v>11</v>
      </c>
      <c r="G806" t="s">
        <v>12</v>
      </c>
      <c r="H806" t="s">
        <v>9</v>
      </c>
      <c r="I806" t="str">
        <f t="shared" si="12"/>
        <v>under20-29Female</v>
      </c>
      <c r="J806">
        <v>0.88</v>
      </c>
      <c r="K806" t="s">
        <v>124</v>
      </c>
    </row>
    <row r="807" spans="1:11" x14ac:dyDescent="0.25">
      <c r="A807" t="s">
        <v>590</v>
      </c>
      <c r="B807" t="s">
        <v>9</v>
      </c>
      <c r="C807">
        <v>0.87</v>
      </c>
      <c r="D807" t="s">
        <v>595</v>
      </c>
      <c r="F807" t="s">
        <v>11</v>
      </c>
      <c r="G807" t="s">
        <v>12</v>
      </c>
      <c r="H807" t="s">
        <v>9</v>
      </c>
      <c r="I807" t="str">
        <f t="shared" si="12"/>
        <v>under20-29Female</v>
      </c>
      <c r="J807">
        <v>0.87</v>
      </c>
      <c r="K807" t="s">
        <v>127</v>
      </c>
    </row>
    <row r="808" spans="1:11" x14ac:dyDescent="0.25">
      <c r="A808" t="s">
        <v>590</v>
      </c>
      <c r="B808" t="s">
        <v>9</v>
      </c>
      <c r="C808">
        <v>0.86</v>
      </c>
      <c r="D808" t="s">
        <v>59</v>
      </c>
      <c r="F808" t="s">
        <v>11</v>
      </c>
      <c r="G808" t="s">
        <v>12</v>
      </c>
      <c r="H808" t="s">
        <v>9</v>
      </c>
      <c r="I808" t="str">
        <f t="shared" si="12"/>
        <v>under20-29Female</v>
      </c>
      <c r="J808">
        <v>0.86</v>
      </c>
      <c r="K808" t="s">
        <v>127</v>
      </c>
    </row>
    <row r="809" spans="1:11" x14ac:dyDescent="0.25">
      <c r="A809" t="s">
        <v>590</v>
      </c>
      <c r="B809" t="s">
        <v>9</v>
      </c>
      <c r="C809">
        <v>0.85</v>
      </c>
      <c r="D809" t="s">
        <v>596</v>
      </c>
      <c r="F809" t="s">
        <v>11</v>
      </c>
      <c r="G809" t="s">
        <v>12</v>
      </c>
      <c r="H809" t="s">
        <v>9</v>
      </c>
      <c r="I809" t="str">
        <f t="shared" si="12"/>
        <v>under20-29Female</v>
      </c>
      <c r="J809">
        <v>0.85</v>
      </c>
      <c r="K809" t="s">
        <v>127</v>
      </c>
    </row>
    <row r="810" spans="1:11" x14ac:dyDescent="0.25">
      <c r="A810" t="s">
        <v>590</v>
      </c>
      <c r="B810" t="s">
        <v>9</v>
      </c>
      <c r="C810">
        <v>0.84</v>
      </c>
      <c r="D810" t="s">
        <v>597</v>
      </c>
      <c r="F810" t="s">
        <v>11</v>
      </c>
      <c r="G810" t="s">
        <v>12</v>
      </c>
      <c r="H810" t="s">
        <v>9</v>
      </c>
      <c r="I810" t="str">
        <f t="shared" si="12"/>
        <v>under20-29Female</v>
      </c>
      <c r="J810">
        <v>0.84</v>
      </c>
      <c r="K810" t="s">
        <v>127</v>
      </c>
    </row>
    <row r="811" spans="1:11" x14ac:dyDescent="0.25">
      <c r="A811" t="s">
        <v>590</v>
      </c>
      <c r="B811" t="s">
        <v>9</v>
      </c>
      <c r="C811">
        <v>0.83</v>
      </c>
      <c r="D811" t="s">
        <v>67</v>
      </c>
      <c r="F811" t="s">
        <v>11</v>
      </c>
      <c r="G811" t="s">
        <v>12</v>
      </c>
      <c r="H811" t="s">
        <v>9</v>
      </c>
      <c r="I811" t="str">
        <f t="shared" si="12"/>
        <v>under20-29Female</v>
      </c>
      <c r="J811">
        <v>0.83</v>
      </c>
      <c r="K811" t="s">
        <v>127</v>
      </c>
    </row>
    <row r="812" spans="1:11" x14ac:dyDescent="0.25">
      <c r="A812" t="s">
        <v>590</v>
      </c>
      <c r="B812" t="s">
        <v>9</v>
      </c>
      <c r="C812">
        <v>0.82</v>
      </c>
      <c r="D812" t="s">
        <v>398</v>
      </c>
      <c r="F812" t="s">
        <v>11</v>
      </c>
      <c r="G812" t="s">
        <v>12</v>
      </c>
      <c r="H812" t="s">
        <v>9</v>
      </c>
      <c r="I812" t="str">
        <f t="shared" si="12"/>
        <v>under20-29Female</v>
      </c>
      <c r="J812">
        <v>0.82</v>
      </c>
      <c r="K812" t="s">
        <v>127</v>
      </c>
    </row>
    <row r="813" spans="1:11" x14ac:dyDescent="0.25">
      <c r="A813" t="s">
        <v>590</v>
      </c>
      <c r="B813" t="s">
        <v>9</v>
      </c>
      <c r="C813">
        <v>0.81</v>
      </c>
      <c r="D813" t="s">
        <v>72</v>
      </c>
      <c r="F813" t="s">
        <v>11</v>
      </c>
      <c r="G813" t="s">
        <v>12</v>
      </c>
      <c r="H813" t="s">
        <v>9</v>
      </c>
      <c r="I813" t="str">
        <f t="shared" si="12"/>
        <v>under20-29Female</v>
      </c>
      <c r="J813">
        <v>0.81</v>
      </c>
      <c r="K813" t="s">
        <v>131</v>
      </c>
    </row>
    <row r="814" spans="1:11" x14ac:dyDescent="0.25">
      <c r="A814" t="s">
        <v>590</v>
      </c>
      <c r="B814" t="s">
        <v>9</v>
      </c>
      <c r="C814">
        <v>0.8</v>
      </c>
      <c r="D814" t="s">
        <v>401</v>
      </c>
      <c r="F814" t="s">
        <v>11</v>
      </c>
      <c r="G814" t="s">
        <v>12</v>
      </c>
      <c r="H814" t="s">
        <v>9</v>
      </c>
      <c r="I814" t="str">
        <f t="shared" si="12"/>
        <v>under20-29Female</v>
      </c>
      <c r="J814">
        <v>0.8</v>
      </c>
      <c r="K814" t="s">
        <v>131</v>
      </c>
    </row>
    <row r="815" spans="1:11" x14ac:dyDescent="0.25">
      <c r="A815" t="s">
        <v>590</v>
      </c>
      <c r="B815" t="s">
        <v>9</v>
      </c>
      <c r="C815">
        <v>0.79</v>
      </c>
      <c r="D815" t="s">
        <v>220</v>
      </c>
      <c r="F815" t="s">
        <v>11</v>
      </c>
      <c r="G815" t="s">
        <v>12</v>
      </c>
      <c r="H815" t="s">
        <v>9</v>
      </c>
      <c r="I815" t="str">
        <f t="shared" si="12"/>
        <v>under20-29Female</v>
      </c>
      <c r="J815">
        <v>0.79</v>
      </c>
      <c r="K815" t="s">
        <v>131</v>
      </c>
    </row>
    <row r="816" spans="1:11" x14ac:dyDescent="0.25">
      <c r="A816" t="s">
        <v>590</v>
      </c>
      <c r="B816" t="s">
        <v>9</v>
      </c>
      <c r="C816">
        <v>0.78</v>
      </c>
      <c r="D816" t="s">
        <v>404</v>
      </c>
      <c r="F816" t="s">
        <v>11</v>
      </c>
      <c r="G816" t="s">
        <v>12</v>
      </c>
      <c r="H816" t="s">
        <v>9</v>
      </c>
      <c r="I816" t="str">
        <f t="shared" si="12"/>
        <v>under20-29Female</v>
      </c>
      <c r="J816">
        <v>0.78</v>
      </c>
      <c r="K816" t="s">
        <v>133</v>
      </c>
    </row>
    <row r="817" spans="1:11" x14ac:dyDescent="0.25">
      <c r="A817" t="s">
        <v>590</v>
      </c>
      <c r="B817" t="s">
        <v>9</v>
      </c>
      <c r="C817">
        <v>0.77</v>
      </c>
      <c r="D817" t="s">
        <v>598</v>
      </c>
      <c r="F817" t="s">
        <v>11</v>
      </c>
      <c r="G817" t="s">
        <v>12</v>
      </c>
      <c r="H817" t="s">
        <v>9</v>
      </c>
      <c r="I817" t="str">
        <f t="shared" si="12"/>
        <v>under20-29Female</v>
      </c>
      <c r="J817">
        <v>0.77</v>
      </c>
      <c r="K817" t="s">
        <v>133</v>
      </c>
    </row>
    <row r="818" spans="1:11" x14ac:dyDescent="0.25">
      <c r="A818" t="s">
        <v>590</v>
      </c>
      <c r="B818" t="s">
        <v>9</v>
      </c>
      <c r="C818">
        <v>0.76</v>
      </c>
      <c r="D818" t="s">
        <v>265</v>
      </c>
      <c r="F818" t="s">
        <v>11</v>
      </c>
      <c r="G818" t="s">
        <v>12</v>
      </c>
      <c r="H818" t="s">
        <v>9</v>
      </c>
      <c r="I818" t="str">
        <f t="shared" si="12"/>
        <v>under20-29Female</v>
      </c>
      <c r="J818">
        <v>0.76</v>
      </c>
      <c r="K818" t="s">
        <v>133</v>
      </c>
    </row>
    <row r="819" spans="1:11" x14ac:dyDescent="0.25">
      <c r="A819" t="s">
        <v>590</v>
      </c>
      <c r="B819" t="s">
        <v>9</v>
      </c>
      <c r="C819">
        <v>0.75</v>
      </c>
      <c r="D819" t="s">
        <v>83</v>
      </c>
      <c r="F819" t="s">
        <v>11</v>
      </c>
      <c r="G819" t="s">
        <v>12</v>
      </c>
      <c r="H819" t="s">
        <v>9</v>
      </c>
      <c r="I819" t="str">
        <f t="shared" si="12"/>
        <v>under20-29Female</v>
      </c>
      <c r="J819">
        <v>0.75</v>
      </c>
      <c r="K819" t="s">
        <v>133</v>
      </c>
    </row>
    <row r="820" spans="1:11" x14ac:dyDescent="0.25">
      <c r="A820" t="s">
        <v>590</v>
      </c>
      <c r="B820" t="s">
        <v>9</v>
      </c>
      <c r="C820">
        <v>0.74</v>
      </c>
      <c r="D820" t="s">
        <v>599</v>
      </c>
      <c r="F820" t="s">
        <v>11</v>
      </c>
      <c r="G820" t="s">
        <v>12</v>
      </c>
      <c r="H820" t="s">
        <v>9</v>
      </c>
      <c r="I820" t="str">
        <f t="shared" si="12"/>
        <v>under20-29Female</v>
      </c>
      <c r="J820">
        <v>0.74</v>
      </c>
      <c r="K820" t="s">
        <v>222</v>
      </c>
    </row>
    <row r="821" spans="1:11" x14ac:dyDescent="0.25">
      <c r="A821" t="s">
        <v>590</v>
      </c>
      <c r="B821" t="s">
        <v>9</v>
      </c>
      <c r="C821">
        <v>0.73</v>
      </c>
      <c r="D821" t="s">
        <v>86</v>
      </c>
      <c r="F821" t="s">
        <v>11</v>
      </c>
      <c r="G821" t="s">
        <v>12</v>
      </c>
      <c r="H821" t="s">
        <v>9</v>
      </c>
      <c r="I821" t="str">
        <f t="shared" si="12"/>
        <v>under20-29Female</v>
      </c>
      <c r="J821">
        <v>0.73</v>
      </c>
      <c r="K821" t="s">
        <v>135</v>
      </c>
    </row>
    <row r="822" spans="1:11" x14ac:dyDescent="0.25">
      <c r="A822" t="s">
        <v>590</v>
      </c>
      <c r="B822" t="s">
        <v>9</v>
      </c>
      <c r="C822">
        <v>0.72</v>
      </c>
      <c r="D822" t="s">
        <v>267</v>
      </c>
      <c r="F822" t="s">
        <v>11</v>
      </c>
      <c r="G822" t="s">
        <v>12</v>
      </c>
      <c r="H822" t="s">
        <v>9</v>
      </c>
      <c r="I822" t="str">
        <f t="shared" si="12"/>
        <v>under20-29Female</v>
      </c>
      <c r="J822">
        <v>0.72</v>
      </c>
      <c r="K822" t="s">
        <v>135</v>
      </c>
    </row>
    <row r="823" spans="1:11" x14ac:dyDescent="0.25">
      <c r="A823" t="s">
        <v>590</v>
      </c>
      <c r="B823" t="s">
        <v>9</v>
      </c>
      <c r="C823">
        <v>0.71</v>
      </c>
      <c r="D823" t="s">
        <v>268</v>
      </c>
      <c r="F823" t="s">
        <v>11</v>
      </c>
      <c r="G823" t="s">
        <v>12</v>
      </c>
      <c r="H823" t="s">
        <v>9</v>
      </c>
      <c r="I823" t="str">
        <f t="shared" si="12"/>
        <v>under20-29Female</v>
      </c>
      <c r="J823">
        <v>0.71</v>
      </c>
      <c r="K823" t="s">
        <v>135</v>
      </c>
    </row>
    <row r="824" spans="1:11" x14ac:dyDescent="0.25">
      <c r="A824" t="s">
        <v>590</v>
      </c>
      <c r="B824" t="s">
        <v>9</v>
      </c>
      <c r="C824">
        <v>0.7</v>
      </c>
      <c r="D824" t="s">
        <v>411</v>
      </c>
      <c r="F824" t="s">
        <v>11</v>
      </c>
      <c r="G824" t="s">
        <v>12</v>
      </c>
      <c r="H824" t="s">
        <v>9</v>
      </c>
      <c r="I824" t="str">
        <f t="shared" si="12"/>
        <v>under20-29Female</v>
      </c>
      <c r="J824">
        <v>0.7</v>
      </c>
      <c r="K824" t="s">
        <v>135</v>
      </c>
    </row>
    <row r="825" spans="1:11" x14ac:dyDescent="0.25">
      <c r="A825" t="s">
        <v>590</v>
      </c>
      <c r="B825" t="s">
        <v>9</v>
      </c>
      <c r="C825">
        <v>0.69</v>
      </c>
      <c r="D825" t="s">
        <v>412</v>
      </c>
      <c r="F825" t="s">
        <v>11</v>
      </c>
      <c r="G825" t="s">
        <v>12</v>
      </c>
      <c r="H825" t="s">
        <v>9</v>
      </c>
      <c r="I825" t="str">
        <f t="shared" si="12"/>
        <v>under20-29Female</v>
      </c>
      <c r="J825">
        <v>0.69</v>
      </c>
      <c r="K825" t="s">
        <v>135</v>
      </c>
    </row>
    <row r="826" spans="1:11" x14ac:dyDescent="0.25">
      <c r="A826" t="s">
        <v>590</v>
      </c>
      <c r="B826" t="s">
        <v>9</v>
      </c>
      <c r="C826">
        <v>0.68</v>
      </c>
      <c r="D826" t="s">
        <v>600</v>
      </c>
      <c r="F826" t="s">
        <v>11</v>
      </c>
      <c r="G826" t="s">
        <v>12</v>
      </c>
      <c r="H826" t="s">
        <v>9</v>
      </c>
      <c r="I826" t="str">
        <f t="shared" si="12"/>
        <v>under20-29Female</v>
      </c>
      <c r="J826">
        <v>0.68</v>
      </c>
      <c r="K826" t="s">
        <v>135</v>
      </c>
    </row>
    <row r="827" spans="1:11" x14ac:dyDescent="0.25">
      <c r="A827" t="s">
        <v>590</v>
      </c>
      <c r="B827" t="s">
        <v>9</v>
      </c>
      <c r="C827">
        <v>0.67</v>
      </c>
      <c r="D827" t="s">
        <v>601</v>
      </c>
      <c r="F827" t="s">
        <v>11</v>
      </c>
      <c r="G827" t="s">
        <v>12</v>
      </c>
      <c r="H827" t="s">
        <v>9</v>
      </c>
      <c r="I827" t="str">
        <f t="shared" si="12"/>
        <v>under20-29Female</v>
      </c>
      <c r="J827">
        <v>0.67</v>
      </c>
      <c r="K827" t="s">
        <v>135</v>
      </c>
    </row>
    <row r="828" spans="1:11" x14ac:dyDescent="0.25">
      <c r="A828" t="s">
        <v>590</v>
      </c>
      <c r="B828" t="s">
        <v>9</v>
      </c>
      <c r="C828">
        <v>0.66</v>
      </c>
      <c r="D828" t="s">
        <v>269</v>
      </c>
      <c r="F828" t="s">
        <v>11</v>
      </c>
      <c r="G828" t="s">
        <v>12</v>
      </c>
      <c r="H828" t="s">
        <v>9</v>
      </c>
      <c r="I828" t="str">
        <f t="shared" si="12"/>
        <v>under20-29Female</v>
      </c>
      <c r="J828">
        <v>0.66</v>
      </c>
      <c r="K828" t="s">
        <v>224</v>
      </c>
    </row>
    <row r="829" spans="1:11" x14ac:dyDescent="0.25">
      <c r="A829" t="s">
        <v>590</v>
      </c>
      <c r="B829" t="s">
        <v>9</v>
      </c>
      <c r="C829">
        <v>0.65</v>
      </c>
      <c r="D829" t="s">
        <v>270</v>
      </c>
      <c r="F829" t="s">
        <v>11</v>
      </c>
      <c r="G829" t="s">
        <v>12</v>
      </c>
      <c r="H829" t="s">
        <v>9</v>
      </c>
      <c r="I829" t="str">
        <f t="shared" si="12"/>
        <v>under20-29Female</v>
      </c>
      <c r="J829">
        <v>0.65</v>
      </c>
      <c r="K829" t="s">
        <v>224</v>
      </c>
    </row>
    <row r="830" spans="1:11" x14ac:dyDescent="0.25">
      <c r="A830" t="s">
        <v>590</v>
      </c>
      <c r="B830" t="s">
        <v>9</v>
      </c>
      <c r="C830">
        <v>0.64</v>
      </c>
      <c r="D830" t="s">
        <v>488</v>
      </c>
      <c r="F830" t="s">
        <v>11</v>
      </c>
      <c r="G830" t="s">
        <v>12</v>
      </c>
      <c r="H830" t="s">
        <v>9</v>
      </c>
      <c r="I830" t="str">
        <f t="shared" si="12"/>
        <v>under20-29Female</v>
      </c>
      <c r="J830">
        <v>0.64</v>
      </c>
      <c r="K830" t="s">
        <v>224</v>
      </c>
    </row>
    <row r="831" spans="1:11" x14ac:dyDescent="0.25">
      <c r="A831" t="s">
        <v>590</v>
      </c>
      <c r="B831" t="s">
        <v>9</v>
      </c>
      <c r="C831">
        <v>0.63</v>
      </c>
      <c r="D831" t="s">
        <v>602</v>
      </c>
      <c r="F831" t="s">
        <v>11</v>
      </c>
      <c r="G831" t="s">
        <v>12</v>
      </c>
      <c r="H831" t="s">
        <v>9</v>
      </c>
      <c r="I831" t="str">
        <f t="shared" si="12"/>
        <v>under20-29Female</v>
      </c>
      <c r="J831">
        <v>0.63</v>
      </c>
      <c r="K831" t="s">
        <v>224</v>
      </c>
    </row>
    <row r="832" spans="1:11" x14ac:dyDescent="0.25">
      <c r="A832" t="s">
        <v>590</v>
      </c>
      <c r="B832" t="s">
        <v>9</v>
      </c>
      <c r="C832">
        <v>0.62</v>
      </c>
      <c r="D832" t="s">
        <v>603</v>
      </c>
      <c r="F832" t="s">
        <v>11</v>
      </c>
      <c r="G832" t="s">
        <v>12</v>
      </c>
      <c r="H832" t="s">
        <v>9</v>
      </c>
      <c r="I832" t="str">
        <f t="shared" si="12"/>
        <v>under20-29Female</v>
      </c>
      <c r="J832">
        <v>0.62</v>
      </c>
      <c r="K832" t="s">
        <v>224</v>
      </c>
    </row>
    <row r="833" spans="1:11" x14ac:dyDescent="0.25">
      <c r="A833" t="s">
        <v>590</v>
      </c>
      <c r="B833" t="s">
        <v>9</v>
      </c>
      <c r="C833">
        <v>0.61</v>
      </c>
      <c r="D833" t="s">
        <v>100</v>
      </c>
      <c r="F833" t="s">
        <v>11</v>
      </c>
      <c r="G833" t="s">
        <v>12</v>
      </c>
      <c r="H833" t="s">
        <v>9</v>
      </c>
      <c r="I833" t="str">
        <f t="shared" si="12"/>
        <v>under20-29Female</v>
      </c>
      <c r="J833">
        <v>0.61</v>
      </c>
      <c r="K833" t="s">
        <v>290</v>
      </c>
    </row>
    <row r="834" spans="1:11" x14ac:dyDescent="0.25">
      <c r="A834" t="s">
        <v>590</v>
      </c>
      <c r="B834" t="s">
        <v>9</v>
      </c>
      <c r="C834">
        <v>0.6</v>
      </c>
      <c r="D834" t="s">
        <v>418</v>
      </c>
      <c r="F834" t="s">
        <v>11</v>
      </c>
      <c r="G834" t="s">
        <v>12</v>
      </c>
      <c r="H834" t="s">
        <v>9</v>
      </c>
      <c r="I834" t="str">
        <f t="shared" si="12"/>
        <v>under20-29Female</v>
      </c>
      <c r="J834">
        <v>0.6</v>
      </c>
      <c r="K834" t="s">
        <v>290</v>
      </c>
    </row>
    <row r="835" spans="1:11" x14ac:dyDescent="0.25">
      <c r="A835" t="s">
        <v>590</v>
      </c>
      <c r="B835" t="s">
        <v>9</v>
      </c>
      <c r="C835">
        <v>0.59</v>
      </c>
      <c r="D835" t="s">
        <v>101</v>
      </c>
      <c r="F835" t="s">
        <v>11</v>
      </c>
      <c r="G835" t="s">
        <v>12</v>
      </c>
      <c r="H835" t="s">
        <v>9</v>
      </c>
      <c r="I835" t="str">
        <f t="shared" ref="I835:I898" si="13">_xlfn.CONCAT(F835,G835,H835)</f>
        <v>under20-29Female</v>
      </c>
      <c r="J835">
        <v>0.59</v>
      </c>
      <c r="K835" t="s">
        <v>290</v>
      </c>
    </row>
    <row r="836" spans="1:11" x14ac:dyDescent="0.25">
      <c r="A836" t="s">
        <v>590</v>
      </c>
      <c r="B836" t="s">
        <v>9</v>
      </c>
      <c r="C836">
        <v>0.57999999999999996</v>
      </c>
      <c r="D836" t="s">
        <v>419</v>
      </c>
      <c r="F836" t="s">
        <v>11</v>
      </c>
      <c r="G836" t="s">
        <v>12</v>
      </c>
      <c r="H836" t="s">
        <v>9</v>
      </c>
      <c r="I836" t="str">
        <f t="shared" si="13"/>
        <v>under20-29Female</v>
      </c>
      <c r="J836">
        <v>0.57999999999999996</v>
      </c>
      <c r="K836" t="s">
        <v>290</v>
      </c>
    </row>
    <row r="837" spans="1:11" x14ac:dyDescent="0.25">
      <c r="A837" t="s">
        <v>590</v>
      </c>
      <c r="B837" t="s">
        <v>9</v>
      </c>
      <c r="C837">
        <v>0.56999999999999995</v>
      </c>
      <c r="D837" t="s">
        <v>366</v>
      </c>
      <c r="F837" t="s">
        <v>11</v>
      </c>
      <c r="G837" t="s">
        <v>12</v>
      </c>
      <c r="H837" t="s">
        <v>9</v>
      </c>
      <c r="I837" t="str">
        <f t="shared" si="13"/>
        <v>under20-29Female</v>
      </c>
      <c r="J837">
        <v>0.56999999999999995</v>
      </c>
      <c r="K837" t="s">
        <v>227</v>
      </c>
    </row>
    <row r="838" spans="1:11" x14ac:dyDescent="0.25">
      <c r="A838" t="s">
        <v>590</v>
      </c>
      <c r="B838" t="s">
        <v>9</v>
      </c>
      <c r="C838">
        <v>0.56000000000000005</v>
      </c>
      <c r="D838" t="s">
        <v>525</v>
      </c>
      <c r="F838" t="s">
        <v>11</v>
      </c>
      <c r="G838" t="s">
        <v>12</v>
      </c>
      <c r="H838" t="s">
        <v>9</v>
      </c>
      <c r="I838" t="str">
        <f t="shared" si="13"/>
        <v>under20-29Female</v>
      </c>
      <c r="J838">
        <v>0.56000000000000005</v>
      </c>
      <c r="K838" t="s">
        <v>227</v>
      </c>
    </row>
    <row r="839" spans="1:11" x14ac:dyDescent="0.25">
      <c r="A839" t="s">
        <v>590</v>
      </c>
      <c r="B839" t="s">
        <v>9</v>
      </c>
      <c r="C839">
        <v>0.55000000000000004</v>
      </c>
      <c r="D839" t="s">
        <v>422</v>
      </c>
      <c r="F839" t="s">
        <v>11</v>
      </c>
      <c r="G839" t="s">
        <v>12</v>
      </c>
      <c r="H839" t="s">
        <v>9</v>
      </c>
      <c r="I839" t="str">
        <f t="shared" si="13"/>
        <v>under20-29Female</v>
      </c>
      <c r="J839">
        <v>0.55000000000000004</v>
      </c>
      <c r="K839" t="s">
        <v>227</v>
      </c>
    </row>
    <row r="840" spans="1:11" x14ac:dyDescent="0.25">
      <c r="A840" t="s">
        <v>590</v>
      </c>
      <c r="B840" t="s">
        <v>9</v>
      </c>
      <c r="C840">
        <v>0.54</v>
      </c>
      <c r="D840" t="s">
        <v>604</v>
      </c>
      <c r="F840" t="s">
        <v>11</v>
      </c>
      <c r="G840" t="s">
        <v>12</v>
      </c>
      <c r="H840" t="s">
        <v>9</v>
      </c>
      <c r="I840" t="str">
        <f t="shared" si="13"/>
        <v>under20-29Female</v>
      </c>
      <c r="J840">
        <v>0.54</v>
      </c>
      <c r="K840" t="s">
        <v>227</v>
      </c>
    </row>
    <row r="841" spans="1:11" x14ac:dyDescent="0.25">
      <c r="A841" t="s">
        <v>590</v>
      </c>
      <c r="B841" t="s">
        <v>9</v>
      </c>
      <c r="C841">
        <v>0.53</v>
      </c>
      <c r="D841" t="s">
        <v>605</v>
      </c>
      <c r="F841" t="s">
        <v>11</v>
      </c>
      <c r="G841" t="s">
        <v>12</v>
      </c>
      <c r="H841" t="s">
        <v>9</v>
      </c>
      <c r="I841" t="str">
        <f t="shared" si="13"/>
        <v>under20-29Female</v>
      </c>
      <c r="J841">
        <v>0.53</v>
      </c>
      <c r="K841" t="s">
        <v>137</v>
      </c>
    </row>
    <row r="842" spans="1:11" x14ac:dyDescent="0.25">
      <c r="A842" t="s">
        <v>590</v>
      </c>
      <c r="B842" t="s">
        <v>9</v>
      </c>
      <c r="C842">
        <v>0.52</v>
      </c>
      <c r="D842" t="s">
        <v>554</v>
      </c>
      <c r="F842" t="s">
        <v>11</v>
      </c>
      <c r="G842" t="s">
        <v>12</v>
      </c>
      <c r="H842" t="s">
        <v>9</v>
      </c>
      <c r="I842" t="str">
        <f t="shared" si="13"/>
        <v>under20-29Female</v>
      </c>
      <c r="J842">
        <v>0.52</v>
      </c>
      <c r="K842" t="s">
        <v>137</v>
      </c>
    </row>
    <row r="843" spans="1:11" x14ac:dyDescent="0.25">
      <c r="A843" t="s">
        <v>590</v>
      </c>
      <c r="B843" t="s">
        <v>9</v>
      </c>
      <c r="C843">
        <v>0.51</v>
      </c>
      <c r="D843" t="s">
        <v>606</v>
      </c>
      <c r="F843" t="s">
        <v>11</v>
      </c>
      <c r="G843" t="s">
        <v>12</v>
      </c>
      <c r="H843" t="s">
        <v>9</v>
      </c>
      <c r="I843" t="str">
        <f t="shared" si="13"/>
        <v>under20-29Female</v>
      </c>
      <c r="J843">
        <v>0.51</v>
      </c>
      <c r="K843" t="s">
        <v>137</v>
      </c>
    </row>
    <row r="844" spans="1:11" x14ac:dyDescent="0.25">
      <c r="A844" t="s">
        <v>590</v>
      </c>
      <c r="B844" t="s">
        <v>9</v>
      </c>
      <c r="C844">
        <v>0.5</v>
      </c>
      <c r="D844" t="s">
        <v>109</v>
      </c>
      <c r="F844" t="s">
        <v>11</v>
      </c>
      <c r="G844" t="s">
        <v>12</v>
      </c>
      <c r="H844" t="s">
        <v>9</v>
      </c>
      <c r="I844" t="str">
        <f t="shared" si="13"/>
        <v>under20-29Female</v>
      </c>
      <c r="J844">
        <v>0.5</v>
      </c>
      <c r="K844" t="s">
        <v>137</v>
      </c>
    </row>
    <row r="845" spans="1:11" x14ac:dyDescent="0.25">
      <c r="A845" t="s">
        <v>590</v>
      </c>
      <c r="B845" t="s">
        <v>9</v>
      </c>
      <c r="C845">
        <v>0.49</v>
      </c>
      <c r="D845" t="s">
        <v>607</v>
      </c>
      <c r="F845" t="s">
        <v>11</v>
      </c>
      <c r="G845" t="s">
        <v>12</v>
      </c>
      <c r="H845" t="s">
        <v>9</v>
      </c>
      <c r="I845" t="str">
        <f t="shared" si="13"/>
        <v>under20-29Female</v>
      </c>
      <c r="J845">
        <v>0.49</v>
      </c>
      <c r="K845" t="s">
        <v>137</v>
      </c>
    </row>
    <row r="846" spans="1:11" x14ac:dyDescent="0.25">
      <c r="A846" t="s">
        <v>590</v>
      </c>
      <c r="B846" t="s">
        <v>9</v>
      </c>
      <c r="C846">
        <v>0.48</v>
      </c>
      <c r="D846" t="s">
        <v>608</v>
      </c>
      <c r="F846" t="s">
        <v>11</v>
      </c>
      <c r="G846" t="s">
        <v>12</v>
      </c>
      <c r="H846" t="s">
        <v>9</v>
      </c>
      <c r="I846" t="str">
        <f t="shared" si="13"/>
        <v>under20-29Female</v>
      </c>
      <c r="J846">
        <v>0.48</v>
      </c>
      <c r="K846" t="s">
        <v>137</v>
      </c>
    </row>
    <row r="847" spans="1:11" x14ac:dyDescent="0.25">
      <c r="A847" t="s">
        <v>590</v>
      </c>
      <c r="B847" t="s">
        <v>9</v>
      </c>
      <c r="C847">
        <v>0.47</v>
      </c>
      <c r="D847" t="s">
        <v>279</v>
      </c>
      <c r="F847" t="s">
        <v>11</v>
      </c>
      <c r="G847" t="s">
        <v>12</v>
      </c>
      <c r="H847" t="s">
        <v>9</v>
      </c>
      <c r="I847" t="str">
        <f t="shared" si="13"/>
        <v>under20-29Female</v>
      </c>
      <c r="J847">
        <v>0.47</v>
      </c>
      <c r="K847" t="s">
        <v>229</v>
      </c>
    </row>
    <row r="848" spans="1:11" x14ac:dyDescent="0.25">
      <c r="A848" t="s">
        <v>590</v>
      </c>
      <c r="B848" t="s">
        <v>9</v>
      </c>
      <c r="C848">
        <v>0.46</v>
      </c>
      <c r="D848" t="s">
        <v>113</v>
      </c>
      <c r="F848" t="s">
        <v>11</v>
      </c>
      <c r="G848" t="s">
        <v>12</v>
      </c>
      <c r="H848" t="s">
        <v>9</v>
      </c>
      <c r="I848" t="str">
        <f t="shared" si="13"/>
        <v>under20-29Female</v>
      </c>
      <c r="J848">
        <v>0.46</v>
      </c>
      <c r="K848" t="s">
        <v>229</v>
      </c>
    </row>
    <row r="849" spans="1:11" x14ac:dyDescent="0.25">
      <c r="A849" t="s">
        <v>590</v>
      </c>
      <c r="B849" t="s">
        <v>9</v>
      </c>
      <c r="C849">
        <v>0.45</v>
      </c>
      <c r="D849" t="s">
        <v>609</v>
      </c>
      <c r="F849" t="s">
        <v>11</v>
      </c>
      <c r="G849" t="s">
        <v>12</v>
      </c>
      <c r="H849" t="s">
        <v>9</v>
      </c>
      <c r="I849" t="str">
        <f t="shared" si="13"/>
        <v>under20-29Female</v>
      </c>
      <c r="J849">
        <v>0.45</v>
      </c>
      <c r="K849" t="s">
        <v>229</v>
      </c>
    </row>
    <row r="850" spans="1:11" x14ac:dyDescent="0.25">
      <c r="A850" t="s">
        <v>590</v>
      </c>
      <c r="B850" t="s">
        <v>9</v>
      </c>
      <c r="C850">
        <v>0.44</v>
      </c>
      <c r="D850" t="s">
        <v>115</v>
      </c>
      <c r="F850" t="s">
        <v>11</v>
      </c>
      <c r="G850" t="s">
        <v>12</v>
      </c>
      <c r="H850" t="s">
        <v>9</v>
      </c>
      <c r="I850" t="str">
        <f t="shared" si="13"/>
        <v>under20-29Female</v>
      </c>
      <c r="J850">
        <v>0.44</v>
      </c>
      <c r="K850" t="s">
        <v>229</v>
      </c>
    </row>
    <row r="851" spans="1:11" x14ac:dyDescent="0.25">
      <c r="A851" t="s">
        <v>590</v>
      </c>
      <c r="B851" t="s">
        <v>9</v>
      </c>
      <c r="C851">
        <v>0.43</v>
      </c>
      <c r="D851" t="s">
        <v>610</v>
      </c>
      <c r="F851" t="s">
        <v>11</v>
      </c>
      <c r="G851" t="s">
        <v>12</v>
      </c>
      <c r="H851" t="s">
        <v>9</v>
      </c>
      <c r="I851" t="str">
        <f t="shared" si="13"/>
        <v>under20-29Female</v>
      </c>
      <c r="J851">
        <v>0.43</v>
      </c>
      <c r="K851" t="s">
        <v>296</v>
      </c>
    </row>
    <row r="852" spans="1:11" x14ac:dyDescent="0.25">
      <c r="A852" t="s">
        <v>590</v>
      </c>
      <c r="B852" t="s">
        <v>9</v>
      </c>
      <c r="C852">
        <v>0.42</v>
      </c>
      <c r="D852" t="s">
        <v>611</v>
      </c>
      <c r="F852" t="s">
        <v>11</v>
      </c>
      <c r="G852" t="s">
        <v>12</v>
      </c>
      <c r="H852" t="s">
        <v>9</v>
      </c>
      <c r="I852" t="str">
        <f t="shared" si="13"/>
        <v>under20-29Female</v>
      </c>
      <c r="J852">
        <v>0.42</v>
      </c>
      <c r="K852" t="s">
        <v>296</v>
      </c>
    </row>
    <row r="853" spans="1:11" x14ac:dyDescent="0.25">
      <c r="A853" t="s">
        <v>590</v>
      </c>
      <c r="B853" t="s">
        <v>9</v>
      </c>
      <c r="C853">
        <v>0.41</v>
      </c>
      <c r="D853" t="s">
        <v>612</v>
      </c>
      <c r="F853" t="s">
        <v>11</v>
      </c>
      <c r="G853" t="s">
        <v>12</v>
      </c>
      <c r="H853" t="s">
        <v>9</v>
      </c>
      <c r="I853" t="str">
        <f t="shared" si="13"/>
        <v>under20-29Female</v>
      </c>
      <c r="J853">
        <v>0.41</v>
      </c>
      <c r="K853" t="s">
        <v>296</v>
      </c>
    </row>
    <row r="854" spans="1:11" x14ac:dyDescent="0.25">
      <c r="A854" t="s">
        <v>590</v>
      </c>
      <c r="B854" t="s">
        <v>9</v>
      </c>
      <c r="C854">
        <v>0.4</v>
      </c>
      <c r="D854" t="s">
        <v>370</v>
      </c>
      <c r="F854" t="s">
        <v>11</v>
      </c>
      <c r="G854" t="s">
        <v>12</v>
      </c>
      <c r="H854" t="s">
        <v>9</v>
      </c>
      <c r="I854" t="str">
        <f t="shared" si="13"/>
        <v>under20-29Female</v>
      </c>
      <c r="J854">
        <v>0.4</v>
      </c>
      <c r="K854" t="s">
        <v>296</v>
      </c>
    </row>
    <row r="855" spans="1:11" x14ac:dyDescent="0.25">
      <c r="A855" t="s">
        <v>590</v>
      </c>
      <c r="B855" t="s">
        <v>9</v>
      </c>
      <c r="C855">
        <v>0.39</v>
      </c>
      <c r="D855" t="s">
        <v>613</v>
      </c>
      <c r="F855" t="s">
        <v>11</v>
      </c>
      <c r="G855" t="s">
        <v>12</v>
      </c>
      <c r="H855" t="s">
        <v>9</v>
      </c>
      <c r="I855" t="str">
        <f t="shared" si="13"/>
        <v>under20-29Female</v>
      </c>
      <c r="J855">
        <v>0.39</v>
      </c>
      <c r="K855" t="s">
        <v>298</v>
      </c>
    </row>
    <row r="856" spans="1:11" x14ac:dyDescent="0.25">
      <c r="A856" t="s">
        <v>590</v>
      </c>
      <c r="B856" t="s">
        <v>9</v>
      </c>
      <c r="C856">
        <v>0.38</v>
      </c>
      <c r="D856" t="s">
        <v>614</v>
      </c>
      <c r="F856" t="s">
        <v>11</v>
      </c>
      <c r="G856" t="s">
        <v>12</v>
      </c>
      <c r="H856" t="s">
        <v>9</v>
      </c>
      <c r="I856" t="str">
        <f t="shared" si="13"/>
        <v>under20-29Female</v>
      </c>
      <c r="J856">
        <v>0.38</v>
      </c>
      <c r="K856" t="s">
        <v>298</v>
      </c>
    </row>
    <row r="857" spans="1:11" x14ac:dyDescent="0.25">
      <c r="A857" t="s">
        <v>590</v>
      </c>
      <c r="B857" t="s">
        <v>9</v>
      </c>
      <c r="C857">
        <v>0.37</v>
      </c>
      <c r="D857" t="s">
        <v>615</v>
      </c>
      <c r="F857" t="s">
        <v>11</v>
      </c>
      <c r="G857" t="s">
        <v>12</v>
      </c>
      <c r="H857" t="s">
        <v>9</v>
      </c>
      <c r="I857" t="str">
        <f t="shared" si="13"/>
        <v>under20-29Female</v>
      </c>
      <c r="J857">
        <v>0.37</v>
      </c>
      <c r="K857" t="s">
        <v>298</v>
      </c>
    </row>
    <row r="858" spans="1:11" x14ac:dyDescent="0.25">
      <c r="A858" t="s">
        <v>590</v>
      </c>
      <c r="B858" t="s">
        <v>9</v>
      </c>
      <c r="C858">
        <v>0.36</v>
      </c>
      <c r="D858" t="s">
        <v>616</v>
      </c>
      <c r="F858" t="s">
        <v>11</v>
      </c>
      <c r="G858" t="s">
        <v>12</v>
      </c>
      <c r="H858" t="s">
        <v>9</v>
      </c>
      <c r="I858" t="str">
        <f t="shared" si="13"/>
        <v>under20-29Female</v>
      </c>
      <c r="J858">
        <v>0.36</v>
      </c>
      <c r="K858" t="s">
        <v>298</v>
      </c>
    </row>
    <row r="859" spans="1:11" x14ac:dyDescent="0.25">
      <c r="A859" t="s">
        <v>590</v>
      </c>
      <c r="B859" t="s">
        <v>9</v>
      </c>
      <c r="C859">
        <v>0.35</v>
      </c>
      <c r="D859" t="s">
        <v>617</v>
      </c>
      <c r="F859" t="s">
        <v>11</v>
      </c>
      <c r="G859" t="s">
        <v>12</v>
      </c>
      <c r="H859" t="s">
        <v>9</v>
      </c>
      <c r="I859" t="str">
        <f t="shared" si="13"/>
        <v>under20-29Female</v>
      </c>
      <c r="J859">
        <v>0.35</v>
      </c>
      <c r="K859" t="s">
        <v>139</v>
      </c>
    </row>
    <row r="860" spans="1:11" x14ac:dyDescent="0.25">
      <c r="A860" t="s">
        <v>590</v>
      </c>
      <c r="B860" t="s">
        <v>9</v>
      </c>
      <c r="C860">
        <v>0.34</v>
      </c>
      <c r="D860" t="s">
        <v>436</v>
      </c>
      <c r="F860" t="s">
        <v>11</v>
      </c>
      <c r="G860" t="s">
        <v>12</v>
      </c>
      <c r="H860" t="s">
        <v>9</v>
      </c>
      <c r="I860" t="str">
        <f t="shared" si="13"/>
        <v>under20-29Female</v>
      </c>
      <c r="J860">
        <v>0.34</v>
      </c>
      <c r="K860" t="s">
        <v>139</v>
      </c>
    </row>
    <row r="861" spans="1:11" x14ac:dyDescent="0.25">
      <c r="A861" t="s">
        <v>590</v>
      </c>
      <c r="B861" t="s">
        <v>9</v>
      </c>
      <c r="C861">
        <v>0.33</v>
      </c>
      <c r="D861" t="s">
        <v>618</v>
      </c>
      <c r="F861" t="s">
        <v>11</v>
      </c>
      <c r="G861" t="s">
        <v>12</v>
      </c>
      <c r="H861" t="s">
        <v>9</v>
      </c>
      <c r="I861" t="str">
        <f t="shared" si="13"/>
        <v>under20-29Female</v>
      </c>
      <c r="J861">
        <v>0.33</v>
      </c>
      <c r="K861" t="s">
        <v>139</v>
      </c>
    </row>
    <row r="862" spans="1:11" x14ac:dyDescent="0.25">
      <c r="A862" t="s">
        <v>590</v>
      </c>
      <c r="B862" t="s">
        <v>9</v>
      </c>
      <c r="C862">
        <v>0.32</v>
      </c>
      <c r="D862" t="s">
        <v>619</v>
      </c>
      <c r="F862" t="s">
        <v>11</v>
      </c>
      <c r="G862" t="s">
        <v>12</v>
      </c>
      <c r="H862" t="s">
        <v>9</v>
      </c>
      <c r="I862" t="str">
        <f t="shared" si="13"/>
        <v>under20-29Female</v>
      </c>
      <c r="J862">
        <v>0.32</v>
      </c>
      <c r="K862" t="s">
        <v>139</v>
      </c>
    </row>
    <row r="863" spans="1:11" x14ac:dyDescent="0.25">
      <c r="A863" t="s">
        <v>590</v>
      </c>
      <c r="B863" t="s">
        <v>9</v>
      </c>
      <c r="C863">
        <v>0.31</v>
      </c>
      <c r="D863" t="s">
        <v>620</v>
      </c>
      <c r="F863" t="s">
        <v>11</v>
      </c>
      <c r="G863" t="s">
        <v>12</v>
      </c>
      <c r="H863" t="s">
        <v>9</v>
      </c>
      <c r="I863" t="str">
        <f t="shared" si="13"/>
        <v>under20-29Female</v>
      </c>
      <c r="J863">
        <v>0.31</v>
      </c>
      <c r="K863" t="s">
        <v>355</v>
      </c>
    </row>
    <row r="864" spans="1:11" x14ac:dyDescent="0.25">
      <c r="A864" t="s">
        <v>590</v>
      </c>
      <c r="B864" t="s">
        <v>9</v>
      </c>
      <c r="C864">
        <v>0.3</v>
      </c>
      <c r="D864" t="s">
        <v>289</v>
      </c>
      <c r="F864" t="s">
        <v>11</v>
      </c>
      <c r="G864" t="s">
        <v>12</v>
      </c>
      <c r="H864" t="s">
        <v>9</v>
      </c>
      <c r="I864" t="str">
        <f t="shared" si="13"/>
        <v>under20-29Female</v>
      </c>
      <c r="J864">
        <v>0.3</v>
      </c>
      <c r="K864" t="s">
        <v>355</v>
      </c>
    </row>
    <row r="865" spans="1:11" x14ac:dyDescent="0.25">
      <c r="A865" t="s">
        <v>590</v>
      </c>
      <c r="B865" t="s">
        <v>9</v>
      </c>
      <c r="C865">
        <v>0.28999999999999998</v>
      </c>
      <c r="D865" t="s">
        <v>621</v>
      </c>
      <c r="F865" t="s">
        <v>11</v>
      </c>
      <c r="G865" t="s">
        <v>12</v>
      </c>
      <c r="H865" t="s">
        <v>9</v>
      </c>
      <c r="I865" t="str">
        <f t="shared" si="13"/>
        <v>under20-29Female</v>
      </c>
      <c r="J865">
        <v>0.28999999999999998</v>
      </c>
      <c r="K865" t="s">
        <v>355</v>
      </c>
    </row>
    <row r="866" spans="1:11" x14ac:dyDescent="0.25">
      <c r="A866" t="s">
        <v>590</v>
      </c>
      <c r="B866" t="s">
        <v>9</v>
      </c>
      <c r="C866">
        <v>0.28000000000000003</v>
      </c>
      <c r="D866" t="s">
        <v>622</v>
      </c>
      <c r="F866" t="s">
        <v>11</v>
      </c>
      <c r="G866" t="s">
        <v>12</v>
      </c>
      <c r="H866" t="s">
        <v>9</v>
      </c>
      <c r="I866" t="str">
        <f t="shared" si="13"/>
        <v>under20-29Female</v>
      </c>
      <c r="J866">
        <v>0.28000000000000003</v>
      </c>
      <c r="K866" t="s">
        <v>530</v>
      </c>
    </row>
    <row r="867" spans="1:11" x14ac:dyDescent="0.25">
      <c r="A867" t="s">
        <v>590</v>
      </c>
      <c r="B867" t="s">
        <v>9</v>
      </c>
      <c r="C867">
        <v>0.27</v>
      </c>
      <c r="D867" t="s">
        <v>623</v>
      </c>
      <c r="F867" t="s">
        <v>11</v>
      </c>
      <c r="G867" t="s">
        <v>12</v>
      </c>
      <c r="H867" t="s">
        <v>9</v>
      </c>
      <c r="I867" t="str">
        <f t="shared" si="13"/>
        <v>under20-29Female</v>
      </c>
      <c r="J867">
        <v>0.27</v>
      </c>
      <c r="K867" t="s">
        <v>530</v>
      </c>
    </row>
    <row r="868" spans="1:11" x14ac:dyDescent="0.25">
      <c r="A868" t="s">
        <v>590</v>
      </c>
      <c r="B868" t="s">
        <v>9</v>
      </c>
      <c r="C868">
        <v>0.26</v>
      </c>
      <c r="D868" t="s">
        <v>624</v>
      </c>
      <c r="F868" t="s">
        <v>11</v>
      </c>
      <c r="G868" t="s">
        <v>12</v>
      </c>
      <c r="H868" t="s">
        <v>9</v>
      </c>
      <c r="I868" t="str">
        <f t="shared" si="13"/>
        <v>under20-29Female</v>
      </c>
      <c r="J868">
        <v>0.26</v>
      </c>
      <c r="K868" t="s">
        <v>530</v>
      </c>
    </row>
    <row r="869" spans="1:11" x14ac:dyDescent="0.25">
      <c r="A869" t="s">
        <v>590</v>
      </c>
      <c r="B869" t="s">
        <v>9</v>
      </c>
      <c r="C869">
        <v>0.25</v>
      </c>
      <c r="D869" t="s">
        <v>128</v>
      </c>
      <c r="F869" t="s">
        <v>11</v>
      </c>
      <c r="G869" t="s">
        <v>12</v>
      </c>
      <c r="H869" t="s">
        <v>9</v>
      </c>
      <c r="I869" t="str">
        <f t="shared" si="13"/>
        <v>under20-29Female</v>
      </c>
      <c r="J869">
        <v>0.25</v>
      </c>
      <c r="K869" t="s">
        <v>301</v>
      </c>
    </row>
    <row r="870" spans="1:11" x14ac:dyDescent="0.25">
      <c r="A870" t="s">
        <v>590</v>
      </c>
      <c r="B870" t="s">
        <v>9</v>
      </c>
      <c r="C870">
        <v>0.24</v>
      </c>
      <c r="D870" t="s">
        <v>441</v>
      </c>
      <c r="F870" t="s">
        <v>11</v>
      </c>
      <c r="G870" t="s">
        <v>12</v>
      </c>
      <c r="H870" t="s">
        <v>9</v>
      </c>
      <c r="I870" t="str">
        <f t="shared" si="13"/>
        <v>under20-29Female</v>
      </c>
      <c r="J870">
        <v>0.24</v>
      </c>
      <c r="K870" t="s">
        <v>301</v>
      </c>
    </row>
    <row r="871" spans="1:11" x14ac:dyDescent="0.25">
      <c r="A871" t="s">
        <v>590</v>
      </c>
      <c r="B871" t="s">
        <v>9</v>
      </c>
      <c r="C871">
        <v>0.23</v>
      </c>
      <c r="D871" t="s">
        <v>625</v>
      </c>
      <c r="F871" t="s">
        <v>11</v>
      </c>
      <c r="G871" t="s">
        <v>12</v>
      </c>
      <c r="H871" t="s">
        <v>9</v>
      </c>
      <c r="I871" t="str">
        <f t="shared" si="13"/>
        <v>under20-29Female</v>
      </c>
      <c r="J871">
        <v>0.23</v>
      </c>
      <c r="K871" t="s">
        <v>357</v>
      </c>
    </row>
    <row r="872" spans="1:11" x14ac:dyDescent="0.25">
      <c r="A872" t="s">
        <v>590</v>
      </c>
      <c r="B872" t="s">
        <v>9</v>
      </c>
      <c r="C872">
        <v>0.22</v>
      </c>
      <c r="D872" t="s">
        <v>626</v>
      </c>
      <c r="F872" t="s">
        <v>11</v>
      </c>
      <c r="G872" t="s">
        <v>12</v>
      </c>
      <c r="H872" t="s">
        <v>9</v>
      </c>
      <c r="I872" t="str">
        <f t="shared" si="13"/>
        <v>under20-29Female</v>
      </c>
      <c r="J872">
        <v>0.22</v>
      </c>
      <c r="K872" t="s">
        <v>357</v>
      </c>
    </row>
    <row r="873" spans="1:11" x14ac:dyDescent="0.25">
      <c r="A873" t="s">
        <v>590</v>
      </c>
      <c r="B873" t="s">
        <v>9</v>
      </c>
      <c r="C873">
        <v>0.21</v>
      </c>
      <c r="D873" t="s">
        <v>627</v>
      </c>
      <c r="F873" t="s">
        <v>11</v>
      </c>
      <c r="G873" t="s">
        <v>12</v>
      </c>
      <c r="H873" t="s">
        <v>9</v>
      </c>
      <c r="I873" t="str">
        <f t="shared" si="13"/>
        <v>under20-29Female</v>
      </c>
      <c r="J873">
        <v>0.21</v>
      </c>
      <c r="K873" t="s">
        <v>358</v>
      </c>
    </row>
    <row r="874" spans="1:11" x14ac:dyDescent="0.25">
      <c r="A874" t="s">
        <v>590</v>
      </c>
      <c r="B874" t="s">
        <v>9</v>
      </c>
      <c r="C874">
        <v>0.2</v>
      </c>
      <c r="D874" t="s">
        <v>444</v>
      </c>
      <c r="F874" t="s">
        <v>11</v>
      </c>
      <c r="G874" t="s">
        <v>12</v>
      </c>
      <c r="H874" t="s">
        <v>9</v>
      </c>
      <c r="I874" t="str">
        <f t="shared" si="13"/>
        <v>under20-29Female</v>
      </c>
      <c r="J874">
        <v>0.2</v>
      </c>
      <c r="K874" t="s">
        <v>358</v>
      </c>
    </row>
    <row r="875" spans="1:11" x14ac:dyDescent="0.25">
      <c r="A875" t="s">
        <v>590</v>
      </c>
      <c r="B875" t="s">
        <v>9</v>
      </c>
      <c r="C875">
        <v>0.19</v>
      </c>
      <c r="D875" t="s">
        <v>297</v>
      </c>
      <c r="F875" t="s">
        <v>11</v>
      </c>
      <c r="G875" t="s">
        <v>12</v>
      </c>
      <c r="H875" t="s">
        <v>9</v>
      </c>
      <c r="I875" t="str">
        <f t="shared" si="13"/>
        <v>under20-29Female</v>
      </c>
      <c r="J875">
        <v>0.19</v>
      </c>
      <c r="K875" t="s">
        <v>358</v>
      </c>
    </row>
    <row r="876" spans="1:11" x14ac:dyDescent="0.25">
      <c r="A876" t="s">
        <v>590</v>
      </c>
      <c r="B876" t="s">
        <v>9</v>
      </c>
      <c r="C876">
        <v>0.18</v>
      </c>
      <c r="D876" t="s">
        <v>297</v>
      </c>
      <c r="F876" t="s">
        <v>11</v>
      </c>
      <c r="G876" t="s">
        <v>12</v>
      </c>
      <c r="H876" t="s">
        <v>9</v>
      </c>
      <c r="I876" t="str">
        <f t="shared" si="13"/>
        <v>under20-29Female</v>
      </c>
      <c r="J876">
        <v>0.18</v>
      </c>
      <c r="K876" t="s">
        <v>303</v>
      </c>
    </row>
    <row r="877" spans="1:11" x14ac:dyDescent="0.25">
      <c r="A877" t="s">
        <v>590</v>
      </c>
      <c r="B877" t="s">
        <v>9</v>
      </c>
      <c r="C877">
        <v>0.17</v>
      </c>
      <c r="D877" t="s">
        <v>628</v>
      </c>
      <c r="F877" t="s">
        <v>11</v>
      </c>
      <c r="G877" t="s">
        <v>12</v>
      </c>
      <c r="H877" t="s">
        <v>9</v>
      </c>
      <c r="I877" t="str">
        <f t="shared" si="13"/>
        <v>under20-29Female</v>
      </c>
      <c r="J877">
        <v>0.17</v>
      </c>
      <c r="K877" t="s">
        <v>303</v>
      </c>
    </row>
    <row r="878" spans="1:11" x14ac:dyDescent="0.25">
      <c r="A878" t="s">
        <v>590</v>
      </c>
      <c r="B878" t="s">
        <v>9</v>
      </c>
      <c r="C878">
        <v>0.16</v>
      </c>
      <c r="D878" t="s">
        <v>629</v>
      </c>
      <c r="F878" t="s">
        <v>11</v>
      </c>
      <c r="G878" t="s">
        <v>12</v>
      </c>
      <c r="H878" t="s">
        <v>9</v>
      </c>
      <c r="I878" t="str">
        <f t="shared" si="13"/>
        <v>under20-29Female</v>
      </c>
      <c r="J878">
        <v>0.16</v>
      </c>
      <c r="K878" t="s">
        <v>303</v>
      </c>
    </row>
    <row r="879" spans="1:11" x14ac:dyDescent="0.25">
      <c r="A879" t="s">
        <v>590</v>
      </c>
      <c r="B879" t="s">
        <v>9</v>
      </c>
      <c r="C879">
        <v>0.15</v>
      </c>
      <c r="D879" t="s">
        <v>630</v>
      </c>
      <c r="F879" t="s">
        <v>11</v>
      </c>
      <c r="G879" t="s">
        <v>12</v>
      </c>
      <c r="H879" t="s">
        <v>9</v>
      </c>
      <c r="I879" t="str">
        <f t="shared" si="13"/>
        <v>under20-29Female</v>
      </c>
      <c r="J879">
        <v>0.15</v>
      </c>
      <c r="K879" t="s">
        <v>303</v>
      </c>
    </row>
    <row r="880" spans="1:11" x14ac:dyDescent="0.25">
      <c r="A880" t="s">
        <v>590</v>
      </c>
      <c r="B880" t="s">
        <v>9</v>
      </c>
      <c r="C880">
        <v>0.14000000000000001</v>
      </c>
      <c r="D880" t="s">
        <v>631</v>
      </c>
      <c r="F880" t="s">
        <v>11</v>
      </c>
      <c r="G880" t="s">
        <v>12</v>
      </c>
      <c r="H880" t="s">
        <v>9</v>
      </c>
      <c r="I880" t="str">
        <f t="shared" si="13"/>
        <v>under20-29Female</v>
      </c>
      <c r="J880">
        <v>0.14000000000000001</v>
      </c>
      <c r="K880" t="s">
        <v>359</v>
      </c>
    </row>
    <row r="881" spans="1:11" x14ac:dyDescent="0.25">
      <c r="A881" t="s">
        <v>590</v>
      </c>
      <c r="B881" t="s">
        <v>9</v>
      </c>
      <c r="C881">
        <v>0.13</v>
      </c>
      <c r="D881" t="s">
        <v>632</v>
      </c>
      <c r="F881" t="s">
        <v>11</v>
      </c>
      <c r="G881" t="s">
        <v>12</v>
      </c>
      <c r="H881" t="s">
        <v>9</v>
      </c>
      <c r="I881" t="str">
        <f t="shared" si="13"/>
        <v>under20-29Female</v>
      </c>
      <c r="J881">
        <v>0.13</v>
      </c>
      <c r="K881" t="s">
        <v>633</v>
      </c>
    </row>
    <row r="882" spans="1:11" x14ac:dyDescent="0.25">
      <c r="A882" t="s">
        <v>590</v>
      </c>
      <c r="B882" t="s">
        <v>9</v>
      </c>
      <c r="C882">
        <v>0.12</v>
      </c>
      <c r="D882" t="s">
        <v>634</v>
      </c>
      <c r="F882" t="s">
        <v>11</v>
      </c>
      <c r="G882" t="s">
        <v>12</v>
      </c>
      <c r="H882" t="s">
        <v>9</v>
      </c>
      <c r="I882" t="str">
        <f t="shared" si="13"/>
        <v>under20-29Female</v>
      </c>
      <c r="J882">
        <v>0.12</v>
      </c>
      <c r="K882" t="s">
        <v>633</v>
      </c>
    </row>
    <row r="883" spans="1:11" x14ac:dyDescent="0.25">
      <c r="A883" t="s">
        <v>590</v>
      </c>
      <c r="B883" t="s">
        <v>9</v>
      </c>
      <c r="C883">
        <v>0.11</v>
      </c>
      <c r="D883" t="s">
        <v>635</v>
      </c>
      <c r="F883" t="s">
        <v>11</v>
      </c>
      <c r="G883" t="s">
        <v>12</v>
      </c>
      <c r="H883" t="s">
        <v>9</v>
      </c>
      <c r="I883" t="str">
        <f t="shared" si="13"/>
        <v>under20-29Female</v>
      </c>
      <c r="J883">
        <v>0.11</v>
      </c>
      <c r="K883" t="s">
        <v>633</v>
      </c>
    </row>
    <row r="884" spans="1:11" x14ac:dyDescent="0.25">
      <c r="A884" t="s">
        <v>590</v>
      </c>
      <c r="B884" t="s">
        <v>9</v>
      </c>
      <c r="C884">
        <v>0.1</v>
      </c>
      <c r="D884" t="s">
        <v>636</v>
      </c>
      <c r="F884" t="s">
        <v>11</v>
      </c>
      <c r="G884" t="s">
        <v>12</v>
      </c>
      <c r="H884" t="s">
        <v>9</v>
      </c>
      <c r="I884" t="str">
        <f t="shared" si="13"/>
        <v>under20-29Female</v>
      </c>
      <c r="J884">
        <v>0.1</v>
      </c>
      <c r="K884" t="s">
        <v>633</v>
      </c>
    </row>
    <row r="885" spans="1:11" x14ac:dyDescent="0.25">
      <c r="A885" t="s">
        <v>590</v>
      </c>
      <c r="B885" t="s">
        <v>9</v>
      </c>
      <c r="C885">
        <v>0.09</v>
      </c>
      <c r="D885" t="s">
        <v>637</v>
      </c>
      <c r="F885" t="s">
        <v>11</v>
      </c>
      <c r="G885" t="s">
        <v>12</v>
      </c>
      <c r="H885" t="s">
        <v>9</v>
      </c>
      <c r="I885" t="str">
        <f t="shared" si="13"/>
        <v>under20-29Female</v>
      </c>
      <c r="J885">
        <v>0.09</v>
      </c>
      <c r="K885" t="s">
        <v>361</v>
      </c>
    </row>
    <row r="886" spans="1:11" x14ac:dyDescent="0.25">
      <c r="A886" t="s">
        <v>590</v>
      </c>
      <c r="B886" t="s">
        <v>9</v>
      </c>
      <c r="C886">
        <v>0.08</v>
      </c>
      <c r="D886" t="s">
        <v>638</v>
      </c>
      <c r="F886" t="s">
        <v>11</v>
      </c>
      <c r="G886" t="s">
        <v>12</v>
      </c>
      <c r="H886" t="s">
        <v>9</v>
      </c>
      <c r="I886" t="str">
        <f t="shared" si="13"/>
        <v>under20-29Female</v>
      </c>
      <c r="J886">
        <v>0.08</v>
      </c>
      <c r="K886" t="s">
        <v>361</v>
      </c>
    </row>
    <row r="887" spans="1:11" x14ac:dyDescent="0.25">
      <c r="A887" t="s">
        <v>590</v>
      </c>
      <c r="B887" t="s">
        <v>9</v>
      </c>
      <c r="C887">
        <v>7.0000000000000007E-2</v>
      </c>
      <c r="D887" t="s">
        <v>639</v>
      </c>
      <c r="F887" t="s">
        <v>11</v>
      </c>
      <c r="G887" t="s">
        <v>12</v>
      </c>
      <c r="H887" t="s">
        <v>9</v>
      </c>
      <c r="I887" t="str">
        <f t="shared" si="13"/>
        <v>under20-29Female</v>
      </c>
      <c r="J887">
        <v>7.0000000000000007E-2</v>
      </c>
      <c r="K887" t="s">
        <v>305</v>
      </c>
    </row>
    <row r="888" spans="1:11" x14ac:dyDescent="0.25">
      <c r="A888" t="s">
        <v>590</v>
      </c>
      <c r="B888" t="s">
        <v>9</v>
      </c>
      <c r="C888">
        <v>0.06</v>
      </c>
      <c r="D888" t="s">
        <v>640</v>
      </c>
      <c r="F888" t="s">
        <v>11</v>
      </c>
      <c r="G888" t="s">
        <v>12</v>
      </c>
      <c r="H888" t="s">
        <v>9</v>
      </c>
      <c r="I888" t="str">
        <f t="shared" si="13"/>
        <v>under20-29Female</v>
      </c>
      <c r="J888">
        <v>0.06</v>
      </c>
      <c r="K888" t="s">
        <v>364</v>
      </c>
    </row>
    <row r="889" spans="1:11" x14ac:dyDescent="0.25">
      <c r="A889" t="s">
        <v>590</v>
      </c>
      <c r="B889" t="s">
        <v>9</v>
      </c>
      <c r="C889">
        <v>0.05</v>
      </c>
      <c r="D889" t="s">
        <v>584</v>
      </c>
      <c r="F889" t="s">
        <v>11</v>
      </c>
      <c r="G889" t="s">
        <v>12</v>
      </c>
      <c r="H889" t="s">
        <v>9</v>
      </c>
      <c r="I889" t="str">
        <f t="shared" si="13"/>
        <v>under20-29Female</v>
      </c>
      <c r="J889">
        <v>0.05</v>
      </c>
      <c r="K889" t="s">
        <v>364</v>
      </c>
    </row>
    <row r="890" spans="1:11" x14ac:dyDescent="0.25">
      <c r="A890" t="s">
        <v>590</v>
      </c>
      <c r="B890" t="s">
        <v>9</v>
      </c>
      <c r="C890">
        <v>0.04</v>
      </c>
      <c r="D890" t="s">
        <v>453</v>
      </c>
      <c r="F890" t="s">
        <v>11</v>
      </c>
      <c r="G890" t="s">
        <v>12</v>
      </c>
      <c r="H890" t="s">
        <v>9</v>
      </c>
      <c r="I890" t="str">
        <f t="shared" si="13"/>
        <v>under20-29Female</v>
      </c>
      <c r="J890">
        <v>0.04</v>
      </c>
      <c r="K890" t="s">
        <v>641</v>
      </c>
    </row>
    <row r="891" spans="1:11" x14ac:dyDescent="0.25">
      <c r="A891" t="s">
        <v>590</v>
      </c>
      <c r="B891" t="s">
        <v>9</v>
      </c>
      <c r="C891">
        <v>0.03</v>
      </c>
      <c r="D891" t="s">
        <v>642</v>
      </c>
      <c r="F891" t="s">
        <v>11</v>
      </c>
      <c r="G891" t="s">
        <v>12</v>
      </c>
      <c r="H891" t="s">
        <v>9</v>
      </c>
      <c r="I891" t="str">
        <f t="shared" si="13"/>
        <v>under20-29Female</v>
      </c>
      <c r="J891">
        <v>0.03</v>
      </c>
      <c r="K891" t="s">
        <v>643</v>
      </c>
    </row>
    <row r="892" spans="1:11" x14ac:dyDescent="0.25">
      <c r="A892" t="s">
        <v>590</v>
      </c>
      <c r="B892" t="s">
        <v>9</v>
      </c>
      <c r="C892">
        <v>0.02</v>
      </c>
      <c r="D892" t="s">
        <v>644</v>
      </c>
      <c r="F892" t="s">
        <v>11</v>
      </c>
      <c r="G892" t="s">
        <v>12</v>
      </c>
      <c r="H892" t="s">
        <v>9</v>
      </c>
      <c r="I892" t="str">
        <f t="shared" si="13"/>
        <v>under20-29Female</v>
      </c>
      <c r="J892">
        <v>0.02</v>
      </c>
      <c r="K892" t="s">
        <v>307</v>
      </c>
    </row>
    <row r="893" spans="1:11" x14ac:dyDescent="0.25">
      <c r="A893" t="s">
        <v>590</v>
      </c>
      <c r="B893" t="s">
        <v>9</v>
      </c>
      <c r="C893">
        <v>0.01</v>
      </c>
      <c r="D893" t="s">
        <v>645</v>
      </c>
      <c r="F893" t="s">
        <v>11</v>
      </c>
      <c r="G893" t="s">
        <v>12</v>
      </c>
      <c r="H893" t="s">
        <v>9</v>
      </c>
      <c r="I893" t="str">
        <f t="shared" si="13"/>
        <v>under20-29Female</v>
      </c>
      <c r="J893">
        <v>0.01</v>
      </c>
      <c r="K893" t="s">
        <v>646</v>
      </c>
    </row>
    <row r="894" spans="1:11" x14ac:dyDescent="0.25">
      <c r="A894" t="s">
        <v>590</v>
      </c>
      <c r="B894" t="s">
        <v>13</v>
      </c>
      <c r="C894">
        <v>0.99</v>
      </c>
      <c r="D894" t="s">
        <v>311</v>
      </c>
      <c r="F894" t="s">
        <v>11</v>
      </c>
      <c r="G894" t="s">
        <v>141</v>
      </c>
      <c r="H894" t="s">
        <v>9</v>
      </c>
      <c r="I894" t="str">
        <f t="shared" si="13"/>
        <v>under30-39Female</v>
      </c>
      <c r="J894">
        <v>0.99</v>
      </c>
      <c r="K894" t="s">
        <v>98</v>
      </c>
    </row>
    <row r="895" spans="1:11" x14ac:dyDescent="0.25">
      <c r="A895" t="s">
        <v>590</v>
      </c>
      <c r="B895" t="s">
        <v>13</v>
      </c>
      <c r="C895">
        <v>0.98</v>
      </c>
      <c r="D895" t="s">
        <v>313</v>
      </c>
      <c r="F895" t="s">
        <v>11</v>
      </c>
      <c r="G895" t="s">
        <v>141</v>
      </c>
      <c r="H895" t="s">
        <v>9</v>
      </c>
      <c r="I895" t="str">
        <f t="shared" si="13"/>
        <v>under30-39Female</v>
      </c>
      <c r="J895">
        <v>0.98</v>
      </c>
      <c r="K895" t="s">
        <v>112</v>
      </c>
    </row>
    <row r="896" spans="1:11" x14ac:dyDescent="0.25">
      <c r="A896" t="s">
        <v>590</v>
      </c>
      <c r="B896" t="s">
        <v>13</v>
      </c>
      <c r="C896">
        <v>0.97</v>
      </c>
      <c r="D896" t="s">
        <v>647</v>
      </c>
      <c r="F896" t="s">
        <v>11</v>
      </c>
      <c r="G896" t="s">
        <v>141</v>
      </c>
      <c r="H896" t="s">
        <v>9</v>
      </c>
      <c r="I896" t="str">
        <f t="shared" si="13"/>
        <v>under30-39Female</v>
      </c>
      <c r="J896">
        <v>0.97</v>
      </c>
      <c r="K896" t="s">
        <v>114</v>
      </c>
    </row>
    <row r="897" spans="1:11" x14ac:dyDescent="0.25">
      <c r="A897" t="s">
        <v>590</v>
      </c>
      <c r="B897" t="s">
        <v>13</v>
      </c>
      <c r="C897">
        <v>0.96</v>
      </c>
      <c r="D897" t="s">
        <v>155</v>
      </c>
      <c r="F897" t="s">
        <v>11</v>
      </c>
      <c r="G897" t="s">
        <v>141</v>
      </c>
      <c r="H897" t="s">
        <v>9</v>
      </c>
      <c r="I897" t="str">
        <f t="shared" si="13"/>
        <v>under30-39Female</v>
      </c>
      <c r="J897">
        <v>0.96</v>
      </c>
      <c r="K897" t="s">
        <v>118</v>
      </c>
    </row>
    <row r="898" spans="1:11" x14ac:dyDescent="0.25">
      <c r="A898" t="s">
        <v>590</v>
      </c>
      <c r="B898" t="s">
        <v>13</v>
      </c>
      <c r="C898">
        <v>0.95</v>
      </c>
      <c r="D898" t="s">
        <v>460</v>
      </c>
      <c r="F898" t="s">
        <v>11</v>
      </c>
      <c r="G898" t="s">
        <v>141</v>
      </c>
      <c r="H898" t="s">
        <v>9</v>
      </c>
      <c r="I898" t="str">
        <f t="shared" si="13"/>
        <v>under30-39Female</v>
      </c>
      <c r="J898">
        <v>0.95</v>
      </c>
      <c r="K898" t="s">
        <v>121</v>
      </c>
    </row>
    <row r="899" spans="1:11" x14ac:dyDescent="0.25">
      <c r="A899" t="s">
        <v>590</v>
      </c>
      <c r="B899" t="s">
        <v>13</v>
      </c>
      <c r="C899">
        <v>0.94</v>
      </c>
      <c r="D899" t="s">
        <v>161</v>
      </c>
      <c r="F899" t="s">
        <v>11</v>
      </c>
      <c r="G899" t="s">
        <v>141</v>
      </c>
      <c r="H899" t="s">
        <v>9</v>
      </c>
      <c r="I899" t="str">
        <f t="shared" ref="I899:I962" si="14">_xlfn.CONCAT(F899,G899,H899)</f>
        <v>under30-39Female</v>
      </c>
      <c r="J899">
        <v>0.94</v>
      </c>
      <c r="K899" t="s">
        <v>124</v>
      </c>
    </row>
    <row r="900" spans="1:11" x14ac:dyDescent="0.25">
      <c r="A900" t="s">
        <v>590</v>
      </c>
      <c r="B900" t="s">
        <v>13</v>
      </c>
      <c r="C900">
        <v>0.93</v>
      </c>
      <c r="D900" t="s">
        <v>164</v>
      </c>
      <c r="F900" t="s">
        <v>11</v>
      </c>
      <c r="G900" t="s">
        <v>141</v>
      </c>
      <c r="H900" t="s">
        <v>9</v>
      </c>
      <c r="I900" t="str">
        <f t="shared" si="14"/>
        <v>under30-39Female</v>
      </c>
      <c r="J900">
        <v>0.93</v>
      </c>
      <c r="K900" t="s">
        <v>124</v>
      </c>
    </row>
    <row r="901" spans="1:11" x14ac:dyDescent="0.25">
      <c r="A901" t="s">
        <v>590</v>
      </c>
      <c r="B901" t="s">
        <v>13</v>
      </c>
      <c r="C901">
        <v>0.92</v>
      </c>
      <c r="D901" t="s">
        <v>167</v>
      </c>
      <c r="F901" t="s">
        <v>11</v>
      </c>
      <c r="G901" t="s">
        <v>141</v>
      </c>
      <c r="H901" t="s">
        <v>9</v>
      </c>
      <c r="I901" t="str">
        <f t="shared" si="14"/>
        <v>under30-39Female</v>
      </c>
      <c r="J901">
        <v>0.92</v>
      </c>
      <c r="K901" t="s">
        <v>124</v>
      </c>
    </row>
    <row r="902" spans="1:11" x14ac:dyDescent="0.25">
      <c r="A902" t="s">
        <v>590</v>
      </c>
      <c r="B902" t="s">
        <v>13</v>
      </c>
      <c r="C902">
        <v>0.91</v>
      </c>
      <c r="D902" t="s">
        <v>648</v>
      </c>
      <c r="F902" t="s">
        <v>11</v>
      </c>
      <c r="G902" t="s">
        <v>141</v>
      </c>
      <c r="H902" t="s">
        <v>9</v>
      </c>
      <c r="I902" t="str">
        <f t="shared" si="14"/>
        <v>under30-39Female</v>
      </c>
      <c r="J902">
        <v>0.91</v>
      </c>
      <c r="K902" t="s">
        <v>127</v>
      </c>
    </row>
    <row r="903" spans="1:11" x14ac:dyDescent="0.25">
      <c r="A903" t="s">
        <v>590</v>
      </c>
      <c r="B903" t="s">
        <v>13</v>
      </c>
      <c r="C903">
        <v>0.9</v>
      </c>
      <c r="D903" t="s">
        <v>649</v>
      </c>
      <c r="F903" t="s">
        <v>11</v>
      </c>
      <c r="G903" t="s">
        <v>141</v>
      </c>
      <c r="H903" t="s">
        <v>9</v>
      </c>
      <c r="I903" t="str">
        <f t="shared" si="14"/>
        <v>under30-39Female</v>
      </c>
      <c r="J903">
        <v>0.9</v>
      </c>
      <c r="K903" t="s">
        <v>131</v>
      </c>
    </row>
    <row r="904" spans="1:11" x14ac:dyDescent="0.25">
      <c r="A904" t="s">
        <v>590</v>
      </c>
      <c r="B904" t="s">
        <v>13</v>
      </c>
      <c r="C904">
        <v>0.89</v>
      </c>
      <c r="D904" t="s">
        <v>174</v>
      </c>
      <c r="F904" t="s">
        <v>11</v>
      </c>
      <c r="G904" t="s">
        <v>141</v>
      </c>
      <c r="H904" t="s">
        <v>9</v>
      </c>
      <c r="I904" t="str">
        <f t="shared" si="14"/>
        <v>under30-39Female</v>
      </c>
      <c r="J904">
        <v>0.89</v>
      </c>
      <c r="K904" t="s">
        <v>219</v>
      </c>
    </row>
    <row r="905" spans="1:11" x14ac:dyDescent="0.25">
      <c r="A905" t="s">
        <v>590</v>
      </c>
      <c r="B905" t="s">
        <v>13</v>
      </c>
      <c r="C905">
        <v>0.88</v>
      </c>
      <c r="D905" t="s">
        <v>501</v>
      </c>
      <c r="F905" t="s">
        <v>11</v>
      </c>
      <c r="G905" t="s">
        <v>141</v>
      </c>
      <c r="H905" t="s">
        <v>9</v>
      </c>
      <c r="I905" t="str">
        <f t="shared" si="14"/>
        <v>under30-39Female</v>
      </c>
      <c r="J905">
        <v>0.88</v>
      </c>
      <c r="K905" t="s">
        <v>219</v>
      </c>
    </row>
    <row r="906" spans="1:11" x14ac:dyDescent="0.25">
      <c r="A906" t="s">
        <v>590</v>
      </c>
      <c r="B906" t="s">
        <v>13</v>
      </c>
      <c r="C906">
        <v>0.87</v>
      </c>
      <c r="D906" t="s">
        <v>650</v>
      </c>
      <c r="F906" t="s">
        <v>11</v>
      </c>
      <c r="G906" t="s">
        <v>141</v>
      </c>
      <c r="H906" t="s">
        <v>9</v>
      </c>
      <c r="I906" t="str">
        <f t="shared" si="14"/>
        <v>under30-39Female</v>
      </c>
      <c r="J906">
        <v>0.87</v>
      </c>
      <c r="K906" t="s">
        <v>133</v>
      </c>
    </row>
    <row r="907" spans="1:11" x14ac:dyDescent="0.25">
      <c r="A907" t="s">
        <v>590</v>
      </c>
      <c r="B907" t="s">
        <v>13</v>
      </c>
      <c r="C907">
        <v>0.86</v>
      </c>
      <c r="D907" t="s">
        <v>651</v>
      </c>
      <c r="F907" t="s">
        <v>11</v>
      </c>
      <c r="G907" t="s">
        <v>141</v>
      </c>
      <c r="H907" t="s">
        <v>9</v>
      </c>
      <c r="I907" t="str">
        <f t="shared" si="14"/>
        <v>under30-39Female</v>
      </c>
      <c r="J907">
        <v>0.86</v>
      </c>
      <c r="K907" t="s">
        <v>133</v>
      </c>
    </row>
    <row r="908" spans="1:11" x14ac:dyDescent="0.25">
      <c r="A908" t="s">
        <v>590</v>
      </c>
      <c r="B908" t="s">
        <v>13</v>
      </c>
      <c r="C908">
        <v>0.85</v>
      </c>
      <c r="D908" t="s">
        <v>22</v>
      </c>
      <c r="F908" t="s">
        <v>11</v>
      </c>
      <c r="G908" t="s">
        <v>141</v>
      </c>
      <c r="H908" t="s">
        <v>9</v>
      </c>
      <c r="I908" t="str">
        <f t="shared" si="14"/>
        <v>under30-39Female</v>
      </c>
      <c r="J908">
        <v>0.85</v>
      </c>
      <c r="K908" t="s">
        <v>133</v>
      </c>
    </row>
    <row r="909" spans="1:11" x14ac:dyDescent="0.25">
      <c r="A909" t="s">
        <v>590</v>
      </c>
      <c r="B909" t="s">
        <v>13</v>
      </c>
      <c r="C909">
        <v>0.84</v>
      </c>
      <c r="D909" t="s">
        <v>331</v>
      </c>
      <c r="F909" t="s">
        <v>11</v>
      </c>
      <c r="G909" t="s">
        <v>141</v>
      </c>
      <c r="H909" t="s">
        <v>9</v>
      </c>
      <c r="I909" t="str">
        <f t="shared" si="14"/>
        <v>under30-39Female</v>
      </c>
      <c r="J909">
        <v>0.84</v>
      </c>
      <c r="K909" t="s">
        <v>133</v>
      </c>
    </row>
    <row r="910" spans="1:11" x14ac:dyDescent="0.25">
      <c r="A910" t="s">
        <v>590</v>
      </c>
      <c r="B910" t="s">
        <v>13</v>
      </c>
      <c r="C910">
        <v>0.83</v>
      </c>
      <c r="D910" t="s">
        <v>652</v>
      </c>
      <c r="F910" t="s">
        <v>11</v>
      </c>
      <c r="G910" t="s">
        <v>141</v>
      </c>
      <c r="H910" t="s">
        <v>9</v>
      </c>
      <c r="I910" t="str">
        <f t="shared" si="14"/>
        <v>under30-39Female</v>
      </c>
      <c r="J910">
        <v>0.83</v>
      </c>
      <c r="K910" t="s">
        <v>133</v>
      </c>
    </row>
    <row r="911" spans="1:11" x14ac:dyDescent="0.25">
      <c r="A911" t="s">
        <v>590</v>
      </c>
      <c r="B911" t="s">
        <v>13</v>
      </c>
      <c r="C911">
        <v>0.82</v>
      </c>
      <c r="D911" t="s">
        <v>23</v>
      </c>
      <c r="F911" t="s">
        <v>11</v>
      </c>
      <c r="G911" t="s">
        <v>141</v>
      </c>
      <c r="H911" t="s">
        <v>9</v>
      </c>
      <c r="I911" t="str">
        <f t="shared" si="14"/>
        <v>under30-39Female</v>
      </c>
      <c r="J911">
        <v>0.82</v>
      </c>
      <c r="K911" t="s">
        <v>133</v>
      </c>
    </row>
    <row r="912" spans="1:11" x14ac:dyDescent="0.25">
      <c r="A912" t="s">
        <v>590</v>
      </c>
      <c r="B912" t="s">
        <v>13</v>
      </c>
      <c r="C912">
        <v>0.81</v>
      </c>
      <c r="D912" t="s">
        <v>471</v>
      </c>
      <c r="F912" t="s">
        <v>11</v>
      </c>
      <c r="G912" t="s">
        <v>141</v>
      </c>
      <c r="H912" t="s">
        <v>9</v>
      </c>
      <c r="I912" t="str">
        <f t="shared" si="14"/>
        <v>under30-39Female</v>
      </c>
      <c r="J912">
        <v>0.81</v>
      </c>
      <c r="K912" t="s">
        <v>222</v>
      </c>
    </row>
    <row r="913" spans="1:11" x14ac:dyDescent="0.25">
      <c r="A913" t="s">
        <v>590</v>
      </c>
      <c r="B913" t="s">
        <v>13</v>
      </c>
      <c r="C913">
        <v>0.8</v>
      </c>
      <c r="D913" t="s">
        <v>334</v>
      </c>
      <c r="F913" t="s">
        <v>11</v>
      </c>
      <c r="G913" t="s">
        <v>141</v>
      </c>
      <c r="H913" t="s">
        <v>9</v>
      </c>
      <c r="I913" t="str">
        <f t="shared" si="14"/>
        <v>under30-39Female</v>
      </c>
      <c r="J913">
        <v>0.8</v>
      </c>
      <c r="K913" t="s">
        <v>135</v>
      </c>
    </row>
    <row r="914" spans="1:11" x14ac:dyDescent="0.25">
      <c r="A914" t="s">
        <v>590</v>
      </c>
      <c r="B914" t="s">
        <v>13</v>
      </c>
      <c r="C914">
        <v>0.79</v>
      </c>
      <c r="D914" t="s">
        <v>190</v>
      </c>
      <c r="F914" t="s">
        <v>11</v>
      </c>
      <c r="G914" t="s">
        <v>141</v>
      </c>
      <c r="H914" t="s">
        <v>9</v>
      </c>
      <c r="I914" t="str">
        <f t="shared" si="14"/>
        <v>under30-39Female</v>
      </c>
      <c r="J914">
        <v>0.79</v>
      </c>
      <c r="K914" t="s">
        <v>135</v>
      </c>
    </row>
    <row r="915" spans="1:11" x14ac:dyDescent="0.25">
      <c r="A915" t="s">
        <v>590</v>
      </c>
      <c r="B915" t="s">
        <v>13</v>
      </c>
      <c r="C915">
        <v>0.78</v>
      </c>
      <c r="D915" t="s">
        <v>336</v>
      </c>
      <c r="F915" t="s">
        <v>11</v>
      </c>
      <c r="G915" t="s">
        <v>141</v>
      </c>
      <c r="H915" t="s">
        <v>9</v>
      </c>
      <c r="I915" t="str">
        <f t="shared" si="14"/>
        <v>under30-39Female</v>
      </c>
      <c r="J915">
        <v>0.78</v>
      </c>
      <c r="K915" t="s">
        <v>135</v>
      </c>
    </row>
    <row r="916" spans="1:11" x14ac:dyDescent="0.25">
      <c r="A916" t="s">
        <v>590</v>
      </c>
      <c r="B916" t="s">
        <v>13</v>
      </c>
      <c r="C916">
        <v>0.77</v>
      </c>
      <c r="D916" t="s">
        <v>193</v>
      </c>
      <c r="F916" t="s">
        <v>11</v>
      </c>
      <c r="G916" t="s">
        <v>141</v>
      </c>
      <c r="H916" t="s">
        <v>9</v>
      </c>
      <c r="I916" t="str">
        <f t="shared" si="14"/>
        <v>under30-39Female</v>
      </c>
      <c r="J916">
        <v>0.77</v>
      </c>
      <c r="K916" t="s">
        <v>135</v>
      </c>
    </row>
    <row r="917" spans="1:11" x14ac:dyDescent="0.25">
      <c r="A917" t="s">
        <v>590</v>
      </c>
      <c r="B917" t="s">
        <v>13</v>
      </c>
      <c r="C917">
        <v>0.76</v>
      </c>
      <c r="D917" t="s">
        <v>653</v>
      </c>
      <c r="F917" t="s">
        <v>11</v>
      </c>
      <c r="G917" t="s">
        <v>141</v>
      </c>
      <c r="H917" t="s">
        <v>9</v>
      </c>
      <c r="I917" t="str">
        <f t="shared" si="14"/>
        <v>under30-39Female</v>
      </c>
      <c r="J917">
        <v>0.76</v>
      </c>
      <c r="K917" t="s">
        <v>224</v>
      </c>
    </row>
    <row r="918" spans="1:11" x14ac:dyDescent="0.25">
      <c r="A918" t="s">
        <v>590</v>
      </c>
      <c r="B918" t="s">
        <v>13</v>
      </c>
      <c r="C918">
        <v>0.75</v>
      </c>
      <c r="D918" t="s">
        <v>339</v>
      </c>
      <c r="F918" t="s">
        <v>11</v>
      </c>
      <c r="G918" t="s">
        <v>141</v>
      </c>
      <c r="H918" t="s">
        <v>9</v>
      </c>
      <c r="I918" t="str">
        <f t="shared" si="14"/>
        <v>under30-39Female</v>
      </c>
      <c r="J918">
        <v>0.75</v>
      </c>
      <c r="K918" t="s">
        <v>224</v>
      </c>
    </row>
    <row r="919" spans="1:11" x14ac:dyDescent="0.25">
      <c r="A919" t="s">
        <v>590</v>
      </c>
      <c r="B919" t="s">
        <v>13</v>
      </c>
      <c r="C919">
        <v>0.74</v>
      </c>
      <c r="D919" t="s">
        <v>197</v>
      </c>
      <c r="F919" t="s">
        <v>11</v>
      </c>
      <c r="G919" t="s">
        <v>141</v>
      </c>
      <c r="H919" t="s">
        <v>9</v>
      </c>
      <c r="I919" t="str">
        <f t="shared" si="14"/>
        <v>under30-39Female</v>
      </c>
      <c r="J919">
        <v>0.74</v>
      </c>
      <c r="K919" t="s">
        <v>224</v>
      </c>
    </row>
    <row r="920" spans="1:11" x14ac:dyDescent="0.25">
      <c r="A920" t="s">
        <v>590</v>
      </c>
      <c r="B920" t="s">
        <v>13</v>
      </c>
      <c r="C920">
        <v>0.73</v>
      </c>
      <c r="D920" t="s">
        <v>654</v>
      </c>
      <c r="F920" t="s">
        <v>11</v>
      </c>
      <c r="G920" t="s">
        <v>141</v>
      </c>
      <c r="H920" t="s">
        <v>9</v>
      </c>
      <c r="I920" t="str">
        <f t="shared" si="14"/>
        <v>under30-39Female</v>
      </c>
      <c r="J920">
        <v>0.73</v>
      </c>
      <c r="K920" t="s">
        <v>290</v>
      </c>
    </row>
    <row r="921" spans="1:11" x14ac:dyDescent="0.25">
      <c r="A921" t="s">
        <v>590</v>
      </c>
      <c r="B921" t="s">
        <v>13</v>
      </c>
      <c r="C921">
        <v>0.72</v>
      </c>
      <c r="D921" t="s">
        <v>243</v>
      </c>
      <c r="F921" t="s">
        <v>11</v>
      </c>
      <c r="G921" t="s">
        <v>141</v>
      </c>
      <c r="H921" t="s">
        <v>9</v>
      </c>
      <c r="I921" t="str">
        <f t="shared" si="14"/>
        <v>under30-39Female</v>
      </c>
      <c r="J921">
        <v>0.72</v>
      </c>
      <c r="K921" t="s">
        <v>290</v>
      </c>
    </row>
    <row r="922" spans="1:11" x14ac:dyDescent="0.25">
      <c r="A922" t="s">
        <v>590</v>
      </c>
      <c r="B922" t="s">
        <v>13</v>
      </c>
      <c r="C922">
        <v>0.71</v>
      </c>
      <c r="D922" t="s">
        <v>592</v>
      </c>
      <c r="F922" t="s">
        <v>11</v>
      </c>
      <c r="G922" t="s">
        <v>141</v>
      </c>
      <c r="H922" t="s">
        <v>9</v>
      </c>
      <c r="I922" t="str">
        <f t="shared" si="14"/>
        <v>under30-39Female</v>
      </c>
      <c r="J922">
        <v>0.71</v>
      </c>
      <c r="K922" t="s">
        <v>290</v>
      </c>
    </row>
    <row r="923" spans="1:11" x14ac:dyDescent="0.25">
      <c r="A923" t="s">
        <v>590</v>
      </c>
      <c r="B923" t="s">
        <v>13</v>
      </c>
      <c r="C923">
        <v>0.7</v>
      </c>
      <c r="D923" t="s">
        <v>508</v>
      </c>
      <c r="F923" t="s">
        <v>11</v>
      </c>
      <c r="G923" t="s">
        <v>141</v>
      </c>
      <c r="H923" t="s">
        <v>9</v>
      </c>
      <c r="I923" t="str">
        <f t="shared" si="14"/>
        <v>under30-39Female</v>
      </c>
      <c r="J923">
        <v>0.7</v>
      </c>
      <c r="K923" t="s">
        <v>227</v>
      </c>
    </row>
    <row r="924" spans="1:11" x14ac:dyDescent="0.25">
      <c r="A924" t="s">
        <v>590</v>
      </c>
      <c r="B924" t="s">
        <v>13</v>
      </c>
      <c r="C924">
        <v>0.69</v>
      </c>
      <c r="D924" t="s">
        <v>385</v>
      </c>
      <c r="F924" t="s">
        <v>11</v>
      </c>
      <c r="G924" t="s">
        <v>141</v>
      </c>
      <c r="H924" t="s">
        <v>9</v>
      </c>
      <c r="I924" t="str">
        <f t="shared" si="14"/>
        <v>under30-39Female</v>
      </c>
      <c r="J924">
        <v>0.69</v>
      </c>
      <c r="K924" t="s">
        <v>227</v>
      </c>
    </row>
    <row r="925" spans="1:11" x14ac:dyDescent="0.25">
      <c r="A925" t="s">
        <v>590</v>
      </c>
      <c r="B925" t="s">
        <v>13</v>
      </c>
      <c r="C925">
        <v>0.68</v>
      </c>
      <c r="D925" t="s">
        <v>340</v>
      </c>
      <c r="F925" t="s">
        <v>11</v>
      </c>
      <c r="G925" t="s">
        <v>141</v>
      </c>
      <c r="H925" t="s">
        <v>9</v>
      </c>
      <c r="I925" t="str">
        <f t="shared" si="14"/>
        <v>under30-39Female</v>
      </c>
      <c r="J925">
        <v>0.68</v>
      </c>
      <c r="K925" t="s">
        <v>227</v>
      </c>
    </row>
    <row r="926" spans="1:11" x14ac:dyDescent="0.25">
      <c r="A926" t="s">
        <v>590</v>
      </c>
      <c r="B926" t="s">
        <v>13</v>
      </c>
      <c r="C926">
        <v>0.67</v>
      </c>
      <c r="D926" t="s">
        <v>204</v>
      </c>
      <c r="F926" t="s">
        <v>11</v>
      </c>
      <c r="G926" t="s">
        <v>141</v>
      </c>
      <c r="H926" t="s">
        <v>9</v>
      </c>
      <c r="I926" t="str">
        <f t="shared" si="14"/>
        <v>under30-39Female</v>
      </c>
      <c r="J926">
        <v>0.67</v>
      </c>
      <c r="K926" t="s">
        <v>227</v>
      </c>
    </row>
    <row r="927" spans="1:11" x14ac:dyDescent="0.25">
      <c r="A927" t="s">
        <v>590</v>
      </c>
      <c r="B927" t="s">
        <v>13</v>
      </c>
      <c r="C927">
        <v>0.66</v>
      </c>
      <c r="D927" t="s">
        <v>37</v>
      </c>
      <c r="F927" t="s">
        <v>11</v>
      </c>
      <c r="G927" t="s">
        <v>141</v>
      </c>
      <c r="H927" t="s">
        <v>9</v>
      </c>
      <c r="I927" t="str">
        <f t="shared" si="14"/>
        <v>under30-39Female</v>
      </c>
      <c r="J927">
        <v>0.66</v>
      </c>
      <c r="K927" t="s">
        <v>137</v>
      </c>
    </row>
    <row r="928" spans="1:11" x14ac:dyDescent="0.25">
      <c r="A928" t="s">
        <v>590</v>
      </c>
      <c r="B928" t="s">
        <v>13</v>
      </c>
      <c r="C928">
        <v>0.65</v>
      </c>
      <c r="D928" t="s">
        <v>343</v>
      </c>
      <c r="F928" t="s">
        <v>11</v>
      </c>
      <c r="G928" t="s">
        <v>141</v>
      </c>
      <c r="H928" t="s">
        <v>9</v>
      </c>
      <c r="I928" t="str">
        <f t="shared" si="14"/>
        <v>under30-39Female</v>
      </c>
      <c r="J928">
        <v>0.65</v>
      </c>
      <c r="K928" t="s">
        <v>137</v>
      </c>
    </row>
    <row r="929" spans="1:11" x14ac:dyDescent="0.25">
      <c r="A929" t="s">
        <v>590</v>
      </c>
      <c r="B929" t="s">
        <v>13</v>
      </c>
      <c r="C929">
        <v>0.64</v>
      </c>
      <c r="D929" t="s">
        <v>39</v>
      </c>
      <c r="F929" t="s">
        <v>11</v>
      </c>
      <c r="G929" t="s">
        <v>141</v>
      </c>
      <c r="H929" t="s">
        <v>9</v>
      </c>
      <c r="I929" t="str">
        <f t="shared" si="14"/>
        <v>under30-39Female</v>
      </c>
      <c r="J929">
        <v>0.64</v>
      </c>
      <c r="K929" t="s">
        <v>137</v>
      </c>
    </row>
    <row r="930" spans="1:11" x14ac:dyDescent="0.25">
      <c r="A930" t="s">
        <v>590</v>
      </c>
      <c r="B930" t="s">
        <v>13</v>
      </c>
      <c r="C930">
        <v>0.63</v>
      </c>
      <c r="D930" t="s">
        <v>41</v>
      </c>
      <c r="F930" t="s">
        <v>11</v>
      </c>
      <c r="G930" t="s">
        <v>141</v>
      </c>
      <c r="H930" t="s">
        <v>9</v>
      </c>
      <c r="I930" t="str">
        <f t="shared" si="14"/>
        <v>under30-39Female</v>
      </c>
      <c r="J930">
        <v>0.63</v>
      </c>
      <c r="K930" t="s">
        <v>137</v>
      </c>
    </row>
    <row r="931" spans="1:11" x14ac:dyDescent="0.25">
      <c r="A931" t="s">
        <v>590</v>
      </c>
      <c r="B931" t="s">
        <v>13</v>
      </c>
      <c r="C931">
        <v>0.62</v>
      </c>
      <c r="D931" t="s">
        <v>387</v>
      </c>
      <c r="F931" t="s">
        <v>11</v>
      </c>
      <c r="G931" t="s">
        <v>141</v>
      </c>
      <c r="H931" t="s">
        <v>9</v>
      </c>
      <c r="I931" t="str">
        <f t="shared" si="14"/>
        <v>under30-39Female</v>
      </c>
      <c r="J931">
        <v>0.62</v>
      </c>
      <c r="K931" t="s">
        <v>137</v>
      </c>
    </row>
    <row r="932" spans="1:11" x14ac:dyDescent="0.25">
      <c r="A932" t="s">
        <v>590</v>
      </c>
      <c r="B932" t="s">
        <v>13</v>
      </c>
      <c r="C932">
        <v>0.61</v>
      </c>
      <c r="D932" t="s">
        <v>655</v>
      </c>
      <c r="F932" t="s">
        <v>11</v>
      </c>
      <c r="G932" t="s">
        <v>141</v>
      </c>
      <c r="H932" t="s">
        <v>9</v>
      </c>
      <c r="I932" t="str">
        <f t="shared" si="14"/>
        <v>under30-39Female</v>
      </c>
      <c r="J932">
        <v>0.61</v>
      </c>
      <c r="K932" t="s">
        <v>137</v>
      </c>
    </row>
    <row r="933" spans="1:11" x14ac:dyDescent="0.25">
      <c r="A933" t="s">
        <v>590</v>
      </c>
      <c r="B933" t="s">
        <v>13</v>
      </c>
      <c r="C933">
        <v>0.6</v>
      </c>
      <c r="D933" t="s">
        <v>535</v>
      </c>
      <c r="F933" t="s">
        <v>11</v>
      </c>
      <c r="G933" t="s">
        <v>141</v>
      </c>
      <c r="H933" t="s">
        <v>9</v>
      </c>
      <c r="I933" t="str">
        <f t="shared" si="14"/>
        <v>under30-39Female</v>
      </c>
      <c r="J933">
        <v>0.6</v>
      </c>
      <c r="K933" t="s">
        <v>229</v>
      </c>
    </row>
    <row r="934" spans="1:11" x14ac:dyDescent="0.25">
      <c r="A934" t="s">
        <v>590</v>
      </c>
      <c r="B934" t="s">
        <v>13</v>
      </c>
      <c r="C934">
        <v>0.59</v>
      </c>
      <c r="D934" t="s">
        <v>656</v>
      </c>
      <c r="F934" t="s">
        <v>11</v>
      </c>
      <c r="G934" t="s">
        <v>141</v>
      </c>
      <c r="H934" t="s">
        <v>9</v>
      </c>
      <c r="I934" t="str">
        <f t="shared" si="14"/>
        <v>under30-39Female</v>
      </c>
      <c r="J934">
        <v>0.59</v>
      </c>
      <c r="K934" t="s">
        <v>229</v>
      </c>
    </row>
    <row r="935" spans="1:11" x14ac:dyDescent="0.25">
      <c r="A935" t="s">
        <v>590</v>
      </c>
      <c r="B935" t="s">
        <v>13</v>
      </c>
      <c r="C935">
        <v>0.57999999999999996</v>
      </c>
      <c r="D935" t="s">
        <v>657</v>
      </c>
      <c r="F935" t="s">
        <v>11</v>
      </c>
      <c r="G935" t="s">
        <v>141</v>
      </c>
      <c r="H935" t="s">
        <v>9</v>
      </c>
      <c r="I935" t="str">
        <f t="shared" si="14"/>
        <v>under30-39Female</v>
      </c>
      <c r="J935">
        <v>0.57999999999999996</v>
      </c>
      <c r="K935" t="s">
        <v>229</v>
      </c>
    </row>
    <row r="936" spans="1:11" x14ac:dyDescent="0.25">
      <c r="A936" t="s">
        <v>590</v>
      </c>
      <c r="B936" t="s">
        <v>13</v>
      </c>
      <c r="C936">
        <v>0.56999999999999995</v>
      </c>
      <c r="D936" t="s">
        <v>536</v>
      </c>
      <c r="F936" t="s">
        <v>11</v>
      </c>
      <c r="G936" t="s">
        <v>141</v>
      </c>
      <c r="H936" t="s">
        <v>9</v>
      </c>
      <c r="I936" t="str">
        <f t="shared" si="14"/>
        <v>under30-39Female</v>
      </c>
      <c r="J936">
        <v>0.56999999999999995</v>
      </c>
      <c r="K936" t="s">
        <v>229</v>
      </c>
    </row>
    <row r="937" spans="1:11" x14ac:dyDescent="0.25">
      <c r="A937" t="s">
        <v>590</v>
      </c>
      <c r="B937" t="s">
        <v>13</v>
      </c>
      <c r="C937">
        <v>0.56000000000000005</v>
      </c>
      <c r="D937" t="s">
        <v>213</v>
      </c>
      <c r="F937" t="s">
        <v>11</v>
      </c>
      <c r="G937" t="s">
        <v>141</v>
      </c>
      <c r="H937" t="s">
        <v>9</v>
      </c>
      <c r="I937" t="str">
        <f t="shared" si="14"/>
        <v>under30-39Female</v>
      </c>
      <c r="J937">
        <v>0.56000000000000005</v>
      </c>
      <c r="K937" t="s">
        <v>229</v>
      </c>
    </row>
    <row r="938" spans="1:11" x14ac:dyDescent="0.25">
      <c r="A938" t="s">
        <v>590</v>
      </c>
      <c r="B938" t="s">
        <v>13</v>
      </c>
      <c r="C938">
        <v>0.55000000000000004</v>
      </c>
      <c r="D938" t="s">
        <v>658</v>
      </c>
      <c r="F938" t="s">
        <v>11</v>
      </c>
      <c r="G938" t="s">
        <v>141</v>
      </c>
      <c r="H938" t="s">
        <v>9</v>
      </c>
      <c r="I938" t="str">
        <f t="shared" si="14"/>
        <v>under30-39Female</v>
      </c>
      <c r="J938">
        <v>0.55000000000000004</v>
      </c>
      <c r="K938" t="s">
        <v>296</v>
      </c>
    </row>
    <row r="939" spans="1:11" x14ac:dyDescent="0.25">
      <c r="A939" t="s">
        <v>590</v>
      </c>
      <c r="B939" t="s">
        <v>13</v>
      </c>
      <c r="C939">
        <v>0.54</v>
      </c>
      <c r="D939" t="s">
        <v>478</v>
      </c>
      <c r="F939" t="s">
        <v>11</v>
      </c>
      <c r="G939" t="s">
        <v>141</v>
      </c>
      <c r="H939" t="s">
        <v>9</v>
      </c>
      <c r="I939" t="str">
        <f t="shared" si="14"/>
        <v>under30-39Female</v>
      </c>
      <c r="J939">
        <v>0.54</v>
      </c>
      <c r="K939" t="s">
        <v>296</v>
      </c>
    </row>
    <row r="940" spans="1:11" x14ac:dyDescent="0.25">
      <c r="A940" t="s">
        <v>590</v>
      </c>
      <c r="B940" t="s">
        <v>13</v>
      </c>
      <c r="C940">
        <v>0.53</v>
      </c>
      <c r="D940" t="s">
        <v>51</v>
      </c>
      <c r="F940" t="s">
        <v>11</v>
      </c>
      <c r="G940" t="s">
        <v>141</v>
      </c>
      <c r="H940" t="s">
        <v>9</v>
      </c>
      <c r="I940" t="str">
        <f t="shared" si="14"/>
        <v>under30-39Female</v>
      </c>
      <c r="J940">
        <v>0.53</v>
      </c>
      <c r="K940" t="s">
        <v>296</v>
      </c>
    </row>
    <row r="941" spans="1:11" x14ac:dyDescent="0.25">
      <c r="A941" t="s">
        <v>590</v>
      </c>
      <c r="B941" t="s">
        <v>13</v>
      </c>
      <c r="C941">
        <v>0.52</v>
      </c>
      <c r="D941" t="s">
        <v>252</v>
      </c>
      <c r="F941" t="s">
        <v>11</v>
      </c>
      <c r="G941" t="s">
        <v>141</v>
      </c>
      <c r="H941" t="s">
        <v>9</v>
      </c>
      <c r="I941" t="str">
        <f t="shared" si="14"/>
        <v>under30-39Female</v>
      </c>
      <c r="J941">
        <v>0.52</v>
      </c>
      <c r="K941" t="s">
        <v>296</v>
      </c>
    </row>
    <row r="942" spans="1:11" x14ac:dyDescent="0.25">
      <c r="A942" t="s">
        <v>590</v>
      </c>
      <c r="B942" t="s">
        <v>13</v>
      </c>
      <c r="C942">
        <v>0.51</v>
      </c>
      <c r="D942" t="s">
        <v>659</v>
      </c>
      <c r="F942" t="s">
        <v>11</v>
      </c>
      <c r="G942" t="s">
        <v>141</v>
      </c>
      <c r="H942" t="s">
        <v>9</v>
      </c>
      <c r="I942" t="str">
        <f t="shared" si="14"/>
        <v>under30-39Female</v>
      </c>
      <c r="J942">
        <v>0.51</v>
      </c>
      <c r="K942" t="s">
        <v>298</v>
      </c>
    </row>
    <row r="943" spans="1:11" x14ac:dyDescent="0.25">
      <c r="A943" t="s">
        <v>590</v>
      </c>
      <c r="B943" t="s">
        <v>13</v>
      </c>
      <c r="C943">
        <v>0.5</v>
      </c>
      <c r="D943" t="s">
        <v>514</v>
      </c>
      <c r="F943" t="s">
        <v>11</v>
      </c>
      <c r="G943" t="s">
        <v>141</v>
      </c>
      <c r="H943" t="s">
        <v>9</v>
      </c>
      <c r="I943" t="str">
        <f t="shared" si="14"/>
        <v>under30-39Female</v>
      </c>
      <c r="J943">
        <v>0.5</v>
      </c>
      <c r="K943" t="s">
        <v>298</v>
      </c>
    </row>
    <row r="944" spans="1:11" x14ac:dyDescent="0.25">
      <c r="A944" t="s">
        <v>590</v>
      </c>
      <c r="B944" t="s">
        <v>13</v>
      </c>
      <c r="C944">
        <v>0.49</v>
      </c>
      <c r="D944" t="s">
        <v>660</v>
      </c>
      <c r="F944" t="s">
        <v>11</v>
      </c>
      <c r="G944" t="s">
        <v>141</v>
      </c>
      <c r="H944" t="s">
        <v>9</v>
      </c>
      <c r="I944" t="str">
        <f t="shared" si="14"/>
        <v>under30-39Female</v>
      </c>
      <c r="J944">
        <v>0.49</v>
      </c>
      <c r="K944" t="s">
        <v>298</v>
      </c>
    </row>
    <row r="945" spans="1:11" x14ac:dyDescent="0.25">
      <c r="A945" t="s">
        <v>590</v>
      </c>
      <c r="B945" t="s">
        <v>13</v>
      </c>
      <c r="C945">
        <v>0.48</v>
      </c>
      <c r="D945" t="s">
        <v>57</v>
      </c>
      <c r="F945" t="s">
        <v>11</v>
      </c>
      <c r="G945" t="s">
        <v>141</v>
      </c>
      <c r="H945" t="s">
        <v>9</v>
      </c>
      <c r="I945" t="str">
        <f t="shared" si="14"/>
        <v>under30-39Female</v>
      </c>
      <c r="J945">
        <v>0.48</v>
      </c>
      <c r="K945" t="s">
        <v>298</v>
      </c>
    </row>
    <row r="946" spans="1:11" x14ac:dyDescent="0.25">
      <c r="A946" t="s">
        <v>590</v>
      </c>
      <c r="B946" t="s">
        <v>13</v>
      </c>
      <c r="C946">
        <v>0.47</v>
      </c>
      <c r="D946" t="s">
        <v>58</v>
      </c>
      <c r="F946" t="s">
        <v>11</v>
      </c>
      <c r="G946" t="s">
        <v>141</v>
      </c>
      <c r="H946" t="s">
        <v>9</v>
      </c>
      <c r="I946" t="str">
        <f t="shared" si="14"/>
        <v>under30-39Female</v>
      </c>
      <c r="J946">
        <v>0.47</v>
      </c>
      <c r="K946" t="s">
        <v>298</v>
      </c>
    </row>
    <row r="947" spans="1:11" x14ac:dyDescent="0.25">
      <c r="A947" t="s">
        <v>590</v>
      </c>
      <c r="B947" t="s">
        <v>13</v>
      </c>
      <c r="C947">
        <v>0.46</v>
      </c>
      <c r="D947" t="s">
        <v>394</v>
      </c>
      <c r="F947" t="s">
        <v>11</v>
      </c>
      <c r="G947" t="s">
        <v>141</v>
      </c>
      <c r="H947" t="s">
        <v>9</v>
      </c>
      <c r="I947" t="str">
        <f t="shared" si="14"/>
        <v>under30-39Female</v>
      </c>
      <c r="J947">
        <v>0.46</v>
      </c>
      <c r="K947" t="s">
        <v>139</v>
      </c>
    </row>
    <row r="948" spans="1:11" x14ac:dyDescent="0.25">
      <c r="A948" t="s">
        <v>590</v>
      </c>
      <c r="B948" t="s">
        <v>13</v>
      </c>
      <c r="C948">
        <v>0.45</v>
      </c>
      <c r="D948" t="s">
        <v>216</v>
      </c>
      <c r="F948" t="s">
        <v>11</v>
      </c>
      <c r="G948" t="s">
        <v>141</v>
      </c>
      <c r="H948" t="s">
        <v>9</v>
      </c>
      <c r="I948" t="str">
        <f t="shared" si="14"/>
        <v>under30-39Female</v>
      </c>
      <c r="J948">
        <v>0.45</v>
      </c>
      <c r="K948" t="s">
        <v>139</v>
      </c>
    </row>
    <row r="949" spans="1:11" x14ac:dyDescent="0.25">
      <c r="A949" t="s">
        <v>590</v>
      </c>
      <c r="B949" t="s">
        <v>13</v>
      </c>
      <c r="C949">
        <v>0.44</v>
      </c>
      <c r="D949" t="s">
        <v>661</v>
      </c>
      <c r="F949" t="s">
        <v>11</v>
      </c>
      <c r="G949" t="s">
        <v>141</v>
      </c>
      <c r="H949" t="s">
        <v>9</v>
      </c>
      <c r="I949" t="str">
        <f t="shared" si="14"/>
        <v>under30-39Female</v>
      </c>
      <c r="J949">
        <v>0.44</v>
      </c>
      <c r="K949" t="s">
        <v>139</v>
      </c>
    </row>
    <row r="950" spans="1:11" x14ac:dyDescent="0.25">
      <c r="A950" t="s">
        <v>590</v>
      </c>
      <c r="B950" t="s">
        <v>13</v>
      </c>
      <c r="C950">
        <v>0.43</v>
      </c>
      <c r="D950" t="s">
        <v>353</v>
      </c>
      <c r="F950" t="s">
        <v>11</v>
      </c>
      <c r="G950" t="s">
        <v>141</v>
      </c>
      <c r="H950" t="s">
        <v>9</v>
      </c>
      <c r="I950" t="str">
        <f t="shared" si="14"/>
        <v>under30-39Female</v>
      </c>
      <c r="J950">
        <v>0.43</v>
      </c>
      <c r="K950" t="s">
        <v>139</v>
      </c>
    </row>
    <row r="951" spans="1:11" x14ac:dyDescent="0.25">
      <c r="A951" t="s">
        <v>590</v>
      </c>
      <c r="B951" t="s">
        <v>13</v>
      </c>
      <c r="C951">
        <v>0.42</v>
      </c>
      <c r="D951" t="s">
        <v>662</v>
      </c>
      <c r="F951" t="s">
        <v>11</v>
      </c>
      <c r="G951" t="s">
        <v>141</v>
      </c>
      <c r="H951" t="s">
        <v>9</v>
      </c>
      <c r="I951" t="str">
        <f t="shared" si="14"/>
        <v>under30-39Female</v>
      </c>
      <c r="J951">
        <v>0.42</v>
      </c>
      <c r="K951" t="s">
        <v>139</v>
      </c>
    </row>
    <row r="952" spans="1:11" x14ac:dyDescent="0.25">
      <c r="A952" t="s">
        <v>590</v>
      </c>
      <c r="B952" t="s">
        <v>13</v>
      </c>
      <c r="C952">
        <v>0.41</v>
      </c>
      <c r="D952" t="s">
        <v>354</v>
      </c>
      <c r="F952" t="s">
        <v>11</v>
      </c>
      <c r="G952" t="s">
        <v>141</v>
      </c>
      <c r="H952" t="s">
        <v>9</v>
      </c>
      <c r="I952" t="str">
        <f t="shared" si="14"/>
        <v>under30-39Female</v>
      </c>
      <c r="J952">
        <v>0.41</v>
      </c>
      <c r="K952" t="s">
        <v>355</v>
      </c>
    </row>
    <row r="953" spans="1:11" x14ac:dyDescent="0.25">
      <c r="A953" t="s">
        <v>590</v>
      </c>
      <c r="B953" t="s">
        <v>13</v>
      </c>
      <c r="C953">
        <v>0.4</v>
      </c>
      <c r="D953" t="s">
        <v>541</v>
      </c>
      <c r="F953" t="s">
        <v>11</v>
      </c>
      <c r="G953" t="s">
        <v>141</v>
      </c>
      <c r="H953" t="s">
        <v>9</v>
      </c>
      <c r="I953" t="str">
        <f t="shared" si="14"/>
        <v>under30-39Female</v>
      </c>
      <c r="J953">
        <v>0.4</v>
      </c>
      <c r="K953" t="s">
        <v>355</v>
      </c>
    </row>
    <row r="954" spans="1:11" x14ac:dyDescent="0.25">
      <c r="A954" t="s">
        <v>590</v>
      </c>
      <c r="B954" t="s">
        <v>13</v>
      </c>
      <c r="C954">
        <v>0.39</v>
      </c>
      <c r="D954" t="s">
        <v>356</v>
      </c>
      <c r="F954" t="s">
        <v>11</v>
      </c>
      <c r="G954" t="s">
        <v>141</v>
      </c>
      <c r="H954" t="s">
        <v>9</v>
      </c>
      <c r="I954" t="str">
        <f t="shared" si="14"/>
        <v>under30-39Female</v>
      </c>
      <c r="J954">
        <v>0.39</v>
      </c>
      <c r="K954" t="s">
        <v>355</v>
      </c>
    </row>
    <row r="955" spans="1:11" x14ac:dyDescent="0.25">
      <c r="A955" t="s">
        <v>590</v>
      </c>
      <c r="B955" t="s">
        <v>13</v>
      </c>
      <c r="C955">
        <v>0.38</v>
      </c>
      <c r="D955" t="s">
        <v>543</v>
      </c>
      <c r="F955" t="s">
        <v>11</v>
      </c>
      <c r="G955" t="s">
        <v>141</v>
      </c>
      <c r="H955" t="s">
        <v>9</v>
      </c>
      <c r="I955" t="str">
        <f t="shared" si="14"/>
        <v>under30-39Female</v>
      </c>
      <c r="J955">
        <v>0.38</v>
      </c>
      <c r="K955" t="s">
        <v>355</v>
      </c>
    </row>
    <row r="956" spans="1:11" x14ac:dyDescent="0.25">
      <c r="A956" t="s">
        <v>590</v>
      </c>
      <c r="B956" t="s">
        <v>13</v>
      </c>
      <c r="C956">
        <v>0.37</v>
      </c>
      <c r="D956" t="s">
        <v>663</v>
      </c>
      <c r="F956" t="s">
        <v>11</v>
      </c>
      <c r="G956" t="s">
        <v>141</v>
      </c>
      <c r="H956" t="s">
        <v>9</v>
      </c>
      <c r="I956" t="str">
        <f t="shared" si="14"/>
        <v>under30-39Female</v>
      </c>
      <c r="J956">
        <v>0.37</v>
      </c>
      <c r="K956" t="s">
        <v>355</v>
      </c>
    </row>
    <row r="957" spans="1:11" x14ac:dyDescent="0.25">
      <c r="A957" t="s">
        <v>590</v>
      </c>
      <c r="B957" t="s">
        <v>13</v>
      </c>
      <c r="C957">
        <v>0.36</v>
      </c>
      <c r="D957" t="s">
        <v>664</v>
      </c>
      <c r="F957" t="s">
        <v>11</v>
      </c>
      <c r="G957" t="s">
        <v>141</v>
      </c>
      <c r="H957" t="s">
        <v>9</v>
      </c>
      <c r="I957" t="str">
        <f t="shared" si="14"/>
        <v>under30-39Female</v>
      </c>
      <c r="J957">
        <v>0.36</v>
      </c>
      <c r="K957" t="s">
        <v>355</v>
      </c>
    </row>
    <row r="958" spans="1:11" x14ac:dyDescent="0.25">
      <c r="A958" t="s">
        <v>590</v>
      </c>
      <c r="B958" t="s">
        <v>13</v>
      </c>
      <c r="C958">
        <v>0.35</v>
      </c>
      <c r="D958" t="s">
        <v>665</v>
      </c>
      <c r="F958" t="s">
        <v>11</v>
      </c>
      <c r="G958" t="s">
        <v>141</v>
      </c>
      <c r="H958" t="s">
        <v>9</v>
      </c>
      <c r="I958" t="str">
        <f t="shared" si="14"/>
        <v>under30-39Female</v>
      </c>
      <c r="J958">
        <v>0.35</v>
      </c>
      <c r="K958" t="s">
        <v>530</v>
      </c>
    </row>
    <row r="959" spans="1:11" x14ac:dyDescent="0.25">
      <c r="A959" t="s">
        <v>590</v>
      </c>
      <c r="B959" t="s">
        <v>13</v>
      </c>
      <c r="C959">
        <v>0.34</v>
      </c>
      <c r="D959" t="s">
        <v>517</v>
      </c>
      <c r="F959" t="s">
        <v>11</v>
      </c>
      <c r="G959" t="s">
        <v>141</v>
      </c>
      <c r="H959" t="s">
        <v>9</v>
      </c>
      <c r="I959" t="str">
        <f t="shared" si="14"/>
        <v>under30-39Female</v>
      </c>
      <c r="J959">
        <v>0.34</v>
      </c>
      <c r="K959" t="s">
        <v>530</v>
      </c>
    </row>
    <row r="960" spans="1:11" x14ac:dyDescent="0.25">
      <c r="A960" t="s">
        <v>590</v>
      </c>
      <c r="B960" t="s">
        <v>13</v>
      </c>
      <c r="C960">
        <v>0.33</v>
      </c>
      <c r="D960" t="s">
        <v>262</v>
      </c>
      <c r="F960" t="s">
        <v>11</v>
      </c>
      <c r="G960" t="s">
        <v>141</v>
      </c>
      <c r="H960" t="s">
        <v>9</v>
      </c>
      <c r="I960" t="str">
        <f t="shared" si="14"/>
        <v>under30-39Female</v>
      </c>
      <c r="J960">
        <v>0.33</v>
      </c>
      <c r="K960" t="s">
        <v>530</v>
      </c>
    </row>
    <row r="961" spans="1:11" x14ac:dyDescent="0.25">
      <c r="A961" t="s">
        <v>590</v>
      </c>
      <c r="B961" t="s">
        <v>13</v>
      </c>
      <c r="C961">
        <v>0.32</v>
      </c>
      <c r="D961" t="s">
        <v>220</v>
      </c>
      <c r="F961" t="s">
        <v>11</v>
      </c>
      <c r="G961" t="s">
        <v>141</v>
      </c>
      <c r="H961" t="s">
        <v>9</v>
      </c>
      <c r="I961" t="str">
        <f t="shared" si="14"/>
        <v>under30-39Female</v>
      </c>
      <c r="J961">
        <v>0.32</v>
      </c>
      <c r="K961" t="s">
        <v>530</v>
      </c>
    </row>
    <row r="962" spans="1:11" x14ac:dyDescent="0.25">
      <c r="A962" t="s">
        <v>590</v>
      </c>
      <c r="B962" t="s">
        <v>13</v>
      </c>
      <c r="C962">
        <v>0.31</v>
      </c>
      <c r="D962" t="s">
        <v>263</v>
      </c>
      <c r="F962" t="s">
        <v>11</v>
      </c>
      <c r="G962" t="s">
        <v>141</v>
      </c>
      <c r="H962" t="s">
        <v>9</v>
      </c>
      <c r="I962" t="str">
        <f t="shared" si="14"/>
        <v>under30-39Female</v>
      </c>
      <c r="J962">
        <v>0.31</v>
      </c>
      <c r="K962" t="s">
        <v>530</v>
      </c>
    </row>
    <row r="963" spans="1:11" x14ac:dyDescent="0.25">
      <c r="A963" t="s">
        <v>590</v>
      </c>
      <c r="B963" t="s">
        <v>13</v>
      </c>
      <c r="C963">
        <v>0.3</v>
      </c>
      <c r="D963" t="s">
        <v>221</v>
      </c>
      <c r="F963" t="s">
        <v>11</v>
      </c>
      <c r="G963" t="s">
        <v>141</v>
      </c>
      <c r="H963" t="s">
        <v>9</v>
      </c>
      <c r="I963" t="str">
        <f t="shared" ref="I963:I1026" si="15">_xlfn.CONCAT(F963,G963,H963)</f>
        <v>under30-39Female</v>
      </c>
      <c r="J963">
        <v>0.3</v>
      </c>
      <c r="K963" t="s">
        <v>301</v>
      </c>
    </row>
    <row r="964" spans="1:11" x14ac:dyDescent="0.25">
      <c r="A964" t="s">
        <v>590</v>
      </c>
      <c r="B964" t="s">
        <v>13</v>
      </c>
      <c r="C964">
        <v>0.28999999999999998</v>
      </c>
      <c r="D964" t="s">
        <v>264</v>
      </c>
      <c r="F964" t="s">
        <v>11</v>
      </c>
      <c r="G964" t="s">
        <v>141</v>
      </c>
      <c r="H964" t="s">
        <v>9</v>
      </c>
      <c r="I964" t="str">
        <f t="shared" si="15"/>
        <v>under30-39Female</v>
      </c>
      <c r="J964">
        <v>0.28999999999999998</v>
      </c>
      <c r="K964" t="s">
        <v>301</v>
      </c>
    </row>
    <row r="965" spans="1:11" x14ac:dyDescent="0.25">
      <c r="A965" t="s">
        <v>590</v>
      </c>
      <c r="B965" t="s">
        <v>13</v>
      </c>
      <c r="C965">
        <v>0.28000000000000003</v>
      </c>
      <c r="D965" t="s">
        <v>82</v>
      </c>
      <c r="F965" t="s">
        <v>11</v>
      </c>
      <c r="G965" t="s">
        <v>141</v>
      </c>
      <c r="H965" t="s">
        <v>9</v>
      </c>
      <c r="I965" t="str">
        <f t="shared" si="15"/>
        <v>under30-39Female</v>
      </c>
      <c r="J965">
        <v>0.28000000000000003</v>
      </c>
      <c r="K965" t="s">
        <v>357</v>
      </c>
    </row>
    <row r="966" spans="1:11" x14ac:dyDescent="0.25">
      <c r="A966" t="s">
        <v>590</v>
      </c>
      <c r="B966" t="s">
        <v>13</v>
      </c>
      <c r="C966">
        <v>0.27</v>
      </c>
      <c r="D966" t="s">
        <v>486</v>
      </c>
      <c r="F966" t="s">
        <v>11</v>
      </c>
      <c r="G966" t="s">
        <v>141</v>
      </c>
      <c r="H966" t="s">
        <v>9</v>
      </c>
      <c r="I966" t="str">
        <f t="shared" si="15"/>
        <v>under30-39Female</v>
      </c>
      <c r="J966">
        <v>0.27</v>
      </c>
      <c r="K966" t="s">
        <v>357</v>
      </c>
    </row>
    <row r="967" spans="1:11" x14ac:dyDescent="0.25">
      <c r="A967" t="s">
        <v>590</v>
      </c>
      <c r="B967" t="s">
        <v>13</v>
      </c>
      <c r="C967">
        <v>0.26</v>
      </c>
      <c r="D967" t="s">
        <v>409</v>
      </c>
      <c r="F967" t="s">
        <v>11</v>
      </c>
      <c r="G967" t="s">
        <v>141</v>
      </c>
      <c r="H967" t="s">
        <v>9</v>
      </c>
      <c r="I967" t="str">
        <f t="shared" si="15"/>
        <v>under30-39Female</v>
      </c>
      <c r="J967">
        <v>0.26</v>
      </c>
      <c r="K967" t="s">
        <v>357</v>
      </c>
    </row>
    <row r="968" spans="1:11" x14ac:dyDescent="0.25">
      <c r="A968" t="s">
        <v>590</v>
      </c>
      <c r="B968" t="s">
        <v>13</v>
      </c>
      <c r="C968">
        <v>0.25</v>
      </c>
      <c r="D968" t="s">
        <v>410</v>
      </c>
      <c r="F968" t="s">
        <v>11</v>
      </c>
      <c r="G968" t="s">
        <v>141</v>
      </c>
      <c r="H968" t="s">
        <v>9</v>
      </c>
      <c r="I968" t="str">
        <f t="shared" si="15"/>
        <v>under30-39Female</v>
      </c>
      <c r="J968">
        <v>0.25</v>
      </c>
      <c r="K968" t="s">
        <v>357</v>
      </c>
    </row>
    <row r="969" spans="1:11" x14ac:dyDescent="0.25">
      <c r="A969" t="s">
        <v>590</v>
      </c>
      <c r="B969" t="s">
        <v>13</v>
      </c>
      <c r="C969">
        <v>0.24</v>
      </c>
      <c r="D969" t="s">
        <v>666</v>
      </c>
      <c r="F969" t="s">
        <v>11</v>
      </c>
      <c r="G969" t="s">
        <v>141</v>
      </c>
      <c r="H969" t="s">
        <v>9</v>
      </c>
      <c r="I969" t="str">
        <f t="shared" si="15"/>
        <v>under30-39Female</v>
      </c>
      <c r="J969">
        <v>0.24</v>
      </c>
      <c r="K969" t="s">
        <v>357</v>
      </c>
    </row>
    <row r="970" spans="1:11" x14ac:dyDescent="0.25">
      <c r="A970" t="s">
        <v>590</v>
      </c>
      <c r="B970" t="s">
        <v>13</v>
      </c>
      <c r="C970">
        <v>0.23</v>
      </c>
      <c r="D970" t="s">
        <v>223</v>
      </c>
      <c r="F970" t="s">
        <v>11</v>
      </c>
      <c r="G970" t="s">
        <v>141</v>
      </c>
      <c r="H970" t="s">
        <v>9</v>
      </c>
      <c r="I970" t="str">
        <f t="shared" si="15"/>
        <v>under30-39Female</v>
      </c>
      <c r="J970">
        <v>0.23</v>
      </c>
      <c r="K970" t="s">
        <v>358</v>
      </c>
    </row>
    <row r="971" spans="1:11" x14ac:dyDescent="0.25">
      <c r="A971" t="s">
        <v>590</v>
      </c>
      <c r="B971" t="s">
        <v>13</v>
      </c>
      <c r="C971">
        <v>0.22</v>
      </c>
      <c r="D971" t="s">
        <v>667</v>
      </c>
      <c r="F971" t="s">
        <v>11</v>
      </c>
      <c r="G971" t="s">
        <v>141</v>
      </c>
      <c r="H971" t="s">
        <v>9</v>
      </c>
      <c r="I971" t="str">
        <f t="shared" si="15"/>
        <v>under30-39Female</v>
      </c>
      <c r="J971">
        <v>0.22</v>
      </c>
      <c r="K971" t="s">
        <v>358</v>
      </c>
    </row>
    <row r="972" spans="1:11" x14ac:dyDescent="0.25">
      <c r="A972" t="s">
        <v>590</v>
      </c>
      <c r="B972" t="s">
        <v>13</v>
      </c>
      <c r="C972">
        <v>0.21</v>
      </c>
      <c r="D972" t="s">
        <v>94</v>
      </c>
      <c r="F972" t="s">
        <v>11</v>
      </c>
      <c r="G972" t="s">
        <v>141</v>
      </c>
      <c r="H972" t="s">
        <v>9</v>
      </c>
      <c r="I972" t="str">
        <f t="shared" si="15"/>
        <v>under30-39Female</v>
      </c>
      <c r="J972">
        <v>0.21</v>
      </c>
      <c r="K972" t="s">
        <v>358</v>
      </c>
    </row>
    <row r="973" spans="1:11" x14ac:dyDescent="0.25">
      <c r="A973" t="s">
        <v>590</v>
      </c>
      <c r="B973" t="s">
        <v>13</v>
      </c>
      <c r="C973">
        <v>0.2</v>
      </c>
      <c r="D973" t="s">
        <v>95</v>
      </c>
      <c r="F973" t="s">
        <v>11</v>
      </c>
      <c r="G973" t="s">
        <v>141</v>
      </c>
      <c r="H973" t="s">
        <v>9</v>
      </c>
      <c r="I973" t="str">
        <f t="shared" si="15"/>
        <v>under30-39Female</v>
      </c>
      <c r="J973">
        <v>0.2</v>
      </c>
      <c r="K973" t="s">
        <v>303</v>
      </c>
    </row>
    <row r="974" spans="1:11" x14ac:dyDescent="0.25">
      <c r="A974" t="s">
        <v>590</v>
      </c>
      <c r="B974" t="s">
        <v>13</v>
      </c>
      <c r="C974">
        <v>0.19</v>
      </c>
      <c r="D974" t="s">
        <v>415</v>
      </c>
      <c r="F974" t="s">
        <v>11</v>
      </c>
      <c r="G974" t="s">
        <v>141</v>
      </c>
      <c r="H974" t="s">
        <v>9</v>
      </c>
      <c r="I974" t="str">
        <f t="shared" si="15"/>
        <v>under30-39Female</v>
      </c>
      <c r="J974">
        <v>0.19</v>
      </c>
      <c r="K974" t="s">
        <v>303</v>
      </c>
    </row>
    <row r="975" spans="1:11" x14ac:dyDescent="0.25">
      <c r="A975" t="s">
        <v>590</v>
      </c>
      <c r="B975" t="s">
        <v>13</v>
      </c>
      <c r="C975">
        <v>0.18</v>
      </c>
      <c r="D975" t="s">
        <v>272</v>
      </c>
      <c r="F975" t="s">
        <v>11</v>
      </c>
      <c r="G975" t="s">
        <v>141</v>
      </c>
      <c r="H975" t="s">
        <v>9</v>
      </c>
      <c r="I975" t="str">
        <f t="shared" si="15"/>
        <v>under30-39Female</v>
      </c>
      <c r="J975">
        <v>0.18</v>
      </c>
      <c r="K975" t="s">
        <v>303</v>
      </c>
    </row>
    <row r="976" spans="1:11" x14ac:dyDescent="0.25">
      <c r="A976" t="s">
        <v>590</v>
      </c>
      <c r="B976" t="s">
        <v>13</v>
      </c>
      <c r="C976">
        <v>0.17</v>
      </c>
      <c r="D976" t="s">
        <v>101</v>
      </c>
      <c r="F976" t="s">
        <v>11</v>
      </c>
      <c r="G976" t="s">
        <v>141</v>
      </c>
      <c r="H976" t="s">
        <v>9</v>
      </c>
      <c r="I976" t="str">
        <f t="shared" si="15"/>
        <v>under30-39Female</v>
      </c>
      <c r="J976">
        <v>0.17</v>
      </c>
      <c r="K976" t="s">
        <v>359</v>
      </c>
    </row>
    <row r="977" spans="1:11" x14ac:dyDescent="0.25">
      <c r="A977" t="s">
        <v>590</v>
      </c>
      <c r="B977" t="s">
        <v>13</v>
      </c>
      <c r="C977">
        <v>0.16</v>
      </c>
      <c r="D977" t="s">
        <v>104</v>
      </c>
      <c r="F977" t="s">
        <v>11</v>
      </c>
      <c r="G977" t="s">
        <v>141</v>
      </c>
      <c r="H977" t="s">
        <v>9</v>
      </c>
      <c r="I977" t="str">
        <f t="shared" si="15"/>
        <v>under30-39Female</v>
      </c>
      <c r="J977">
        <v>0.16</v>
      </c>
      <c r="K977" t="s">
        <v>359</v>
      </c>
    </row>
    <row r="978" spans="1:11" x14ac:dyDescent="0.25">
      <c r="A978" t="s">
        <v>590</v>
      </c>
      <c r="B978" t="s">
        <v>13</v>
      </c>
      <c r="C978">
        <v>0.15</v>
      </c>
      <c r="D978" t="s">
        <v>668</v>
      </c>
      <c r="F978" t="s">
        <v>11</v>
      </c>
      <c r="G978" t="s">
        <v>141</v>
      </c>
      <c r="H978" t="s">
        <v>9</v>
      </c>
      <c r="I978" t="str">
        <f t="shared" si="15"/>
        <v>under30-39Female</v>
      </c>
      <c r="J978">
        <v>0.15</v>
      </c>
      <c r="K978" t="s">
        <v>633</v>
      </c>
    </row>
    <row r="979" spans="1:11" x14ac:dyDescent="0.25">
      <c r="A979" t="s">
        <v>590</v>
      </c>
      <c r="B979" t="s">
        <v>13</v>
      </c>
      <c r="C979">
        <v>0.14000000000000001</v>
      </c>
      <c r="D979" t="s">
        <v>669</v>
      </c>
      <c r="F979" t="s">
        <v>11</v>
      </c>
      <c r="G979" t="s">
        <v>141</v>
      </c>
      <c r="H979" t="s">
        <v>9</v>
      </c>
      <c r="I979" t="str">
        <f t="shared" si="15"/>
        <v>under30-39Female</v>
      </c>
      <c r="J979">
        <v>0.14000000000000001</v>
      </c>
      <c r="K979" t="s">
        <v>361</v>
      </c>
    </row>
    <row r="980" spans="1:11" x14ac:dyDescent="0.25">
      <c r="A980" t="s">
        <v>590</v>
      </c>
      <c r="B980" t="s">
        <v>13</v>
      </c>
      <c r="C980">
        <v>0.13</v>
      </c>
      <c r="D980" t="s">
        <v>670</v>
      </c>
      <c r="F980" t="s">
        <v>11</v>
      </c>
      <c r="G980" t="s">
        <v>141</v>
      </c>
      <c r="H980" t="s">
        <v>9</v>
      </c>
      <c r="I980" t="str">
        <f t="shared" si="15"/>
        <v>under30-39Female</v>
      </c>
      <c r="J980">
        <v>0.13</v>
      </c>
      <c r="K980" t="s">
        <v>361</v>
      </c>
    </row>
    <row r="981" spans="1:11" x14ac:dyDescent="0.25">
      <c r="A981" t="s">
        <v>590</v>
      </c>
      <c r="B981" t="s">
        <v>13</v>
      </c>
      <c r="C981">
        <v>0.12</v>
      </c>
      <c r="D981" t="s">
        <v>428</v>
      </c>
      <c r="F981" t="s">
        <v>11</v>
      </c>
      <c r="G981" t="s">
        <v>141</v>
      </c>
      <c r="H981" t="s">
        <v>9</v>
      </c>
      <c r="I981" t="str">
        <f t="shared" si="15"/>
        <v>under30-39Female</v>
      </c>
      <c r="J981">
        <v>0.12</v>
      </c>
      <c r="K981" t="s">
        <v>363</v>
      </c>
    </row>
    <row r="982" spans="1:11" x14ac:dyDescent="0.25">
      <c r="A982" t="s">
        <v>590</v>
      </c>
      <c r="B982" t="s">
        <v>13</v>
      </c>
      <c r="C982">
        <v>0.11</v>
      </c>
      <c r="D982" t="s">
        <v>527</v>
      </c>
      <c r="F982" t="s">
        <v>11</v>
      </c>
      <c r="G982" t="s">
        <v>141</v>
      </c>
      <c r="H982" t="s">
        <v>9</v>
      </c>
      <c r="I982" t="str">
        <f t="shared" si="15"/>
        <v>under30-39Female</v>
      </c>
      <c r="J982">
        <v>0.11</v>
      </c>
      <c r="K982" t="s">
        <v>363</v>
      </c>
    </row>
    <row r="983" spans="1:11" x14ac:dyDescent="0.25">
      <c r="A983" t="s">
        <v>590</v>
      </c>
      <c r="B983" t="s">
        <v>13</v>
      </c>
      <c r="C983">
        <v>0.1</v>
      </c>
      <c r="D983" t="s">
        <v>283</v>
      </c>
      <c r="F983" t="s">
        <v>11</v>
      </c>
      <c r="G983" t="s">
        <v>141</v>
      </c>
      <c r="H983" t="s">
        <v>9</v>
      </c>
      <c r="I983" t="str">
        <f t="shared" si="15"/>
        <v>under30-39Female</v>
      </c>
      <c r="J983">
        <v>0.1</v>
      </c>
      <c r="K983" t="s">
        <v>364</v>
      </c>
    </row>
    <row r="984" spans="1:11" x14ac:dyDescent="0.25">
      <c r="A984" t="s">
        <v>590</v>
      </c>
      <c r="B984" t="s">
        <v>13</v>
      </c>
      <c r="C984">
        <v>0.09</v>
      </c>
      <c r="D984" t="s">
        <v>614</v>
      </c>
      <c r="F984" t="s">
        <v>11</v>
      </c>
      <c r="G984" t="s">
        <v>141</v>
      </c>
      <c r="H984" t="s">
        <v>9</v>
      </c>
      <c r="I984" t="str">
        <f t="shared" si="15"/>
        <v>under30-39Female</v>
      </c>
      <c r="J984">
        <v>0.09</v>
      </c>
      <c r="K984" t="s">
        <v>641</v>
      </c>
    </row>
    <row r="985" spans="1:11" x14ac:dyDescent="0.25">
      <c r="A985" t="s">
        <v>590</v>
      </c>
      <c r="B985" t="s">
        <v>13</v>
      </c>
      <c r="C985">
        <v>0.08</v>
      </c>
      <c r="D985" t="s">
        <v>562</v>
      </c>
      <c r="F985" t="s">
        <v>11</v>
      </c>
      <c r="G985" t="s">
        <v>141</v>
      </c>
      <c r="H985" t="s">
        <v>9</v>
      </c>
      <c r="I985" t="str">
        <f t="shared" si="15"/>
        <v>under30-39Female</v>
      </c>
      <c r="J985">
        <v>0.08</v>
      </c>
      <c r="K985" t="s">
        <v>365</v>
      </c>
    </row>
    <row r="986" spans="1:11" x14ac:dyDescent="0.25">
      <c r="A986" t="s">
        <v>590</v>
      </c>
      <c r="B986" t="s">
        <v>13</v>
      </c>
      <c r="C986">
        <v>7.0000000000000007E-2</v>
      </c>
      <c r="D986" t="s">
        <v>620</v>
      </c>
      <c r="F986" t="s">
        <v>11</v>
      </c>
      <c r="G986" t="s">
        <v>141</v>
      </c>
      <c r="H986" t="s">
        <v>9</v>
      </c>
      <c r="I986" t="str">
        <f t="shared" si="15"/>
        <v>under30-39Female</v>
      </c>
      <c r="J986">
        <v>7.0000000000000007E-2</v>
      </c>
      <c r="K986" t="s">
        <v>643</v>
      </c>
    </row>
    <row r="987" spans="1:11" x14ac:dyDescent="0.25">
      <c r="A987" t="s">
        <v>590</v>
      </c>
      <c r="B987" t="s">
        <v>13</v>
      </c>
      <c r="C987">
        <v>0.06</v>
      </c>
      <c r="D987" t="s">
        <v>529</v>
      </c>
      <c r="F987" t="s">
        <v>11</v>
      </c>
      <c r="G987" t="s">
        <v>141</v>
      </c>
      <c r="H987" t="s">
        <v>9</v>
      </c>
      <c r="I987" t="str">
        <f t="shared" si="15"/>
        <v>under30-39Female</v>
      </c>
      <c r="J987">
        <v>0.06</v>
      </c>
      <c r="K987" t="s">
        <v>307</v>
      </c>
    </row>
    <row r="988" spans="1:11" x14ac:dyDescent="0.25">
      <c r="A988" t="s">
        <v>590</v>
      </c>
      <c r="B988" t="s">
        <v>13</v>
      </c>
      <c r="C988">
        <v>0.05</v>
      </c>
      <c r="D988" t="s">
        <v>671</v>
      </c>
      <c r="F988" t="s">
        <v>11</v>
      </c>
      <c r="G988" t="s">
        <v>141</v>
      </c>
      <c r="H988" t="s">
        <v>9</v>
      </c>
      <c r="I988" t="str">
        <f t="shared" si="15"/>
        <v>under30-39Female</v>
      </c>
      <c r="J988">
        <v>0.05</v>
      </c>
      <c r="K988" t="s">
        <v>369</v>
      </c>
    </row>
    <row r="989" spans="1:11" x14ac:dyDescent="0.25">
      <c r="A989" t="s">
        <v>590</v>
      </c>
      <c r="B989" t="s">
        <v>13</v>
      </c>
      <c r="C989">
        <v>0.04</v>
      </c>
      <c r="D989" t="s">
        <v>672</v>
      </c>
      <c r="F989" t="s">
        <v>11</v>
      </c>
      <c r="G989" t="s">
        <v>141</v>
      </c>
      <c r="H989" t="s">
        <v>9</v>
      </c>
      <c r="I989" t="str">
        <f t="shared" si="15"/>
        <v>under30-39Female</v>
      </c>
      <c r="J989">
        <v>0.04</v>
      </c>
      <c r="K989" t="s">
        <v>673</v>
      </c>
    </row>
    <row r="990" spans="1:11" x14ac:dyDescent="0.25">
      <c r="A990" t="s">
        <v>590</v>
      </c>
      <c r="B990" t="s">
        <v>13</v>
      </c>
      <c r="C990">
        <v>0.03</v>
      </c>
      <c r="D990" t="s">
        <v>134</v>
      </c>
      <c r="F990" t="s">
        <v>11</v>
      </c>
      <c r="G990" t="s">
        <v>141</v>
      </c>
      <c r="H990" t="s">
        <v>9</v>
      </c>
      <c r="I990" t="str">
        <f t="shared" si="15"/>
        <v>under30-39Female</v>
      </c>
      <c r="J990">
        <v>0.03</v>
      </c>
      <c r="K990" t="s">
        <v>589</v>
      </c>
    </row>
    <row r="991" spans="1:11" x14ac:dyDescent="0.25">
      <c r="A991" t="s">
        <v>590</v>
      </c>
      <c r="B991" t="s">
        <v>13</v>
      </c>
      <c r="C991">
        <v>0.02</v>
      </c>
      <c r="D991" t="s">
        <v>674</v>
      </c>
      <c r="F991" t="s">
        <v>11</v>
      </c>
      <c r="G991" t="s">
        <v>141</v>
      </c>
      <c r="H991" t="s">
        <v>9</v>
      </c>
      <c r="I991" t="str">
        <f t="shared" si="15"/>
        <v>under30-39Female</v>
      </c>
      <c r="J991">
        <v>0.02</v>
      </c>
      <c r="K991" t="s">
        <v>675</v>
      </c>
    </row>
    <row r="992" spans="1:11" x14ac:dyDescent="0.25">
      <c r="A992" t="s">
        <v>590</v>
      </c>
      <c r="B992" t="s">
        <v>13</v>
      </c>
      <c r="C992">
        <v>0.01</v>
      </c>
      <c r="D992" t="s">
        <v>676</v>
      </c>
      <c r="F992" t="s">
        <v>11</v>
      </c>
      <c r="G992" t="s">
        <v>141</v>
      </c>
      <c r="H992" t="s">
        <v>9</v>
      </c>
      <c r="I992" t="str">
        <f t="shared" si="15"/>
        <v>under30-39Female</v>
      </c>
      <c r="J992">
        <v>0.01</v>
      </c>
      <c r="K992" t="s">
        <v>677</v>
      </c>
    </row>
    <row r="993" spans="1:11" x14ac:dyDescent="0.25">
      <c r="A993" t="s">
        <v>678</v>
      </c>
      <c r="B993" t="s">
        <v>9</v>
      </c>
      <c r="C993">
        <v>0.99</v>
      </c>
      <c r="D993" t="s">
        <v>172</v>
      </c>
      <c r="F993" t="s">
        <v>11</v>
      </c>
      <c r="G993" t="s">
        <v>233</v>
      </c>
      <c r="H993" t="s">
        <v>9</v>
      </c>
      <c r="I993" t="str">
        <f t="shared" si="15"/>
        <v>under40-49Female</v>
      </c>
      <c r="J993">
        <v>0.99</v>
      </c>
      <c r="K993" t="s">
        <v>107</v>
      </c>
    </row>
    <row r="994" spans="1:11" x14ac:dyDescent="0.25">
      <c r="A994" t="s">
        <v>678</v>
      </c>
      <c r="B994" t="s">
        <v>9</v>
      </c>
      <c r="C994">
        <v>0.98</v>
      </c>
      <c r="D994" t="s">
        <v>242</v>
      </c>
      <c r="F994" t="s">
        <v>11</v>
      </c>
      <c r="G994" t="s">
        <v>233</v>
      </c>
      <c r="H994" t="s">
        <v>9</v>
      </c>
      <c r="I994" t="str">
        <f t="shared" si="15"/>
        <v>under40-49Female</v>
      </c>
      <c r="J994">
        <v>0.98</v>
      </c>
      <c r="K994" t="s">
        <v>121</v>
      </c>
    </row>
    <row r="995" spans="1:11" x14ac:dyDescent="0.25">
      <c r="A995" t="s">
        <v>678</v>
      </c>
      <c r="B995" t="s">
        <v>9</v>
      </c>
      <c r="C995">
        <v>0.97</v>
      </c>
      <c r="D995" t="s">
        <v>679</v>
      </c>
      <c r="F995" t="s">
        <v>11</v>
      </c>
      <c r="G995" t="s">
        <v>233</v>
      </c>
      <c r="H995" t="s">
        <v>9</v>
      </c>
      <c r="I995" t="str">
        <f t="shared" si="15"/>
        <v>under40-49Female</v>
      </c>
      <c r="J995">
        <v>0.97</v>
      </c>
      <c r="K995" t="s">
        <v>127</v>
      </c>
    </row>
    <row r="996" spans="1:11" x14ac:dyDescent="0.25">
      <c r="A996" t="s">
        <v>678</v>
      </c>
      <c r="B996" t="s">
        <v>9</v>
      </c>
      <c r="C996">
        <v>0.96</v>
      </c>
      <c r="D996" t="s">
        <v>211</v>
      </c>
      <c r="F996" t="s">
        <v>11</v>
      </c>
      <c r="G996" t="s">
        <v>233</v>
      </c>
      <c r="H996" t="s">
        <v>9</v>
      </c>
      <c r="I996" t="str">
        <f t="shared" si="15"/>
        <v>under40-49Female</v>
      </c>
      <c r="J996">
        <v>0.96</v>
      </c>
      <c r="K996" t="s">
        <v>131</v>
      </c>
    </row>
    <row r="997" spans="1:11" x14ac:dyDescent="0.25">
      <c r="A997" t="s">
        <v>678</v>
      </c>
      <c r="B997" t="s">
        <v>9</v>
      </c>
      <c r="C997">
        <v>0.95</v>
      </c>
      <c r="D997" t="s">
        <v>349</v>
      </c>
      <c r="F997" t="s">
        <v>11</v>
      </c>
      <c r="G997" t="s">
        <v>233</v>
      </c>
      <c r="H997" t="s">
        <v>9</v>
      </c>
      <c r="I997" t="str">
        <f t="shared" si="15"/>
        <v>under40-49Female</v>
      </c>
      <c r="J997">
        <v>0.95</v>
      </c>
      <c r="K997" t="s">
        <v>131</v>
      </c>
    </row>
    <row r="998" spans="1:11" x14ac:dyDescent="0.25">
      <c r="A998" t="s">
        <v>678</v>
      </c>
      <c r="B998" t="s">
        <v>9</v>
      </c>
      <c r="C998">
        <v>0.94</v>
      </c>
      <c r="D998" t="s">
        <v>391</v>
      </c>
      <c r="F998" t="s">
        <v>11</v>
      </c>
      <c r="G998" t="s">
        <v>233</v>
      </c>
      <c r="H998" t="s">
        <v>9</v>
      </c>
      <c r="I998" t="str">
        <f t="shared" si="15"/>
        <v>under40-49Female</v>
      </c>
      <c r="J998">
        <v>0.94</v>
      </c>
      <c r="K998" t="s">
        <v>219</v>
      </c>
    </row>
    <row r="999" spans="1:11" x14ac:dyDescent="0.25">
      <c r="A999" t="s">
        <v>678</v>
      </c>
      <c r="B999" t="s">
        <v>9</v>
      </c>
      <c r="C999">
        <v>0.93</v>
      </c>
      <c r="D999" t="s">
        <v>57</v>
      </c>
      <c r="F999" t="s">
        <v>11</v>
      </c>
      <c r="G999" t="s">
        <v>233</v>
      </c>
      <c r="H999" t="s">
        <v>9</v>
      </c>
      <c r="I999" t="str">
        <f t="shared" si="15"/>
        <v>under40-49Female</v>
      </c>
      <c r="J999">
        <v>0.93</v>
      </c>
      <c r="K999" t="s">
        <v>133</v>
      </c>
    </row>
    <row r="1000" spans="1:11" x14ac:dyDescent="0.25">
      <c r="A1000" t="s">
        <v>678</v>
      </c>
      <c r="B1000" t="s">
        <v>9</v>
      </c>
      <c r="C1000">
        <v>0.92</v>
      </c>
      <c r="D1000" t="s">
        <v>254</v>
      </c>
      <c r="F1000" t="s">
        <v>11</v>
      </c>
      <c r="G1000" t="s">
        <v>233</v>
      </c>
      <c r="H1000" t="s">
        <v>9</v>
      </c>
      <c r="I1000" t="str">
        <f t="shared" si="15"/>
        <v>under40-49Female</v>
      </c>
      <c r="J1000">
        <v>0.92</v>
      </c>
      <c r="K1000" t="s">
        <v>133</v>
      </c>
    </row>
    <row r="1001" spans="1:11" x14ac:dyDescent="0.25">
      <c r="A1001" t="s">
        <v>678</v>
      </c>
      <c r="B1001" t="s">
        <v>9</v>
      </c>
      <c r="C1001">
        <v>0.91</v>
      </c>
      <c r="D1001" t="s">
        <v>395</v>
      </c>
      <c r="F1001" t="s">
        <v>11</v>
      </c>
      <c r="G1001" t="s">
        <v>233</v>
      </c>
      <c r="H1001" t="s">
        <v>9</v>
      </c>
      <c r="I1001" t="str">
        <f t="shared" si="15"/>
        <v>under40-49Female</v>
      </c>
      <c r="J1001">
        <v>0.91</v>
      </c>
      <c r="K1001" t="s">
        <v>133</v>
      </c>
    </row>
    <row r="1002" spans="1:11" x14ac:dyDescent="0.25">
      <c r="A1002" t="s">
        <v>678</v>
      </c>
      <c r="B1002" t="s">
        <v>9</v>
      </c>
      <c r="C1002">
        <v>0.9</v>
      </c>
      <c r="D1002" t="s">
        <v>398</v>
      </c>
      <c r="F1002" t="s">
        <v>11</v>
      </c>
      <c r="G1002" t="s">
        <v>233</v>
      </c>
      <c r="H1002" t="s">
        <v>9</v>
      </c>
      <c r="I1002" t="str">
        <f t="shared" si="15"/>
        <v>under40-49Female</v>
      </c>
      <c r="J1002">
        <v>0.9</v>
      </c>
      <c r="K1002" t="s">
        <v>133</v>
      </c>
    </row>
    <row r="1003" spans="1:11" x14ac:dyDescent="0.25">
      <c r="A1003" t="s">
        <v>678</v>
      </c>
      <c r="B1003" t="s">
        <v>9</v>
      </c>
      <c r="C1003">
        <v>0.89</v>
      </c>
      <c r="D1003" t="s">
        <v>74</v>
      </c>
      <c r="F1003" t="s">
        <v>11</v>
      </c>
      <c r="G1003" t="s">
        <v>233</v>
      </c>
      <c r="H1003" t="s">
        <v>9</v>
      </c>
      <c r="I1003" t="str">
        <f t="shared" si="15"/>
        <v>under40-49Female</v>
      </c>
      <c r="J1003">
        <v>0.89</v>
      </c>
      <c r="K1003" t="s">
        <v>222</v>
      </c>
    </row>
    <row r="1004" spans="1:11" x14ac:dyDescent="0.25">
      <c r="A1004" t="s">
        <v>678</v>
      </c>
      <c r="B1004" t="s">
        <v>9</v>
      </c>
      <c r="C1004">
        <v>0.88</v>
      </c>
      <c r="D1004" t="s">
        <v>220</v>
      </c>
      <c r="F1004" t="s">
        <v>11</v>
      </c>
      <c r="G1004" t="s">
        <v>233</v>
      </c>
      <c r="H1004" t="s">
        <v>9</v>
      </c>
      <c r="I1004" t="str">
        <f t="shared" si="15"/>
        <v>under40-49Female</v>
      </c>
      <c r="J1004">
        <v>0.88</v>
      </c>
      <c r="K1004" t="s">
        <v>135</v>
      </c>
    </row>
    <row r="1005" spans="1:11" x14ac:dyDescent="0.25">
      <c r="A1005" t="s">
        <v>678</v>
      </c>
      <c r="B1005" t="s">
        <v>9</v>
      </c>
      <c r="C1005">
        <v>0.87</v>
      </c>
      <c r="D1005" t="s">
        <v>680</v>
      </c>
      <c r="F1005" t="s">
        <v>11</v>
      </c>
      <c r="G1005" t="s">
        <v>233</v>
      </c>
      <c r="H1005" t="s">
        <v>9</v>
      </c>
      <c r="I1005" t="str">
        <f t="shared" si="15"/>
        <v>under40-49Female</v>
      </c>
      <c r="J1005">
        <v>0.87</v>
      </c>
      <c r="K1005" t="s">
        <v>224</v>
      </c>
    </row>
    <row r="1006" spans="1:11" x14ac:dyDescent="0.25">
      <c r="A1006" t="s">
        <v>678</v>
      </c>
      <c r="B1006" t="s">
        <v>9</v>
      </c>
      <c r="C1006">
        <v>0.86</v>
      </c>
      <c r="D1006" t="s">
        <v>598</v>
      </c>
      <c r="F1006" t="s">
        <v>11</v>
      </c>
      <c r="G1006" t="s">
        <v>233</v>
      </c>
      <c r="H1006" t="s">
        <v>9</v>
      </c>
      <c r="I1006" t="str">
        <f t="shared" si="15"/>
        <v>under40-49Female</v>
      </c>
      <c r="J1006">
        <v>0.86</v>
      </c>
      <c r="K1006" t="s">
        <v>224</v>
      </c>
    </row>
    <row r="1007" spans="1:11" x14ac:dyDescent="0.25">
      <c r="A1007" t="s">
        <v>678</v>
      </c>
      <c r="B1007" t="s">
        <v>9</v>
      </c>
      <c r="C1007">
        <v>0.85</v>
      </c>
      <c r="D1007" t="s">
        <v>407</v>
      </c>
      <c r="F1007" t="s">
        <v>11</v>
      </c>
      <c r="G1007" t="s">
        <v>233</v>
      </c>
      <c r="H1007" t="s">
        <v>9</v>
      </c>
      <c r="I1007" t="str">
        <f t="shared" si="15"/>
        <v>under40-49Female</v>
      </c>
      <c r="J1007">
        <v>0.85</v>
      </c>
      <c r="K1007" t="s">
        <v>290</v>
      </c>
    </row>
    <row r="1008" spans="1:11" x14ac:dyDescent="0.25">
      <c r="A1008" t="s">
        <v>678</v>
      </c>
      <c r="B1008" t="s">
        <v>9</v>
      </c>
      <c r="C1008">
        <v>0.84</v>
      </c>
      <c r="D1008" t="s">
        <v>681</v>
      </c>
      <c r="F1008" t="s">
        <v>11</v>
      </c>
      <c r="G1008" t="s">
        <v>233</v>
      </c>
      <c r="H1008" t="s">
        <v>9</v>
      </c>
      <c r="I1008" t="str">
        <f t="shared" si="15"/>
        <v>under40-49Female</v>
      </c>
      <c r="J1008">
        <v>0.84</v>
      </c>
      <c r="K1008" t="s">
        <v>290</v>
      </c>
    </row>
    <row r="1009" spans="1:11" x14ac:dyDescent="0.25">
      <c r="A1009" t="s">
        <v>678</v>
      </c>
      <c r="B1009" t="s">
        <v>9</v>
      </c>
      <c r="C1009">
        <v>0.83</v>
      </c>
      <c r="D1009" t="s">
        <v>486</v>
      </c>
      <c r="F1009" t="s">
        <v>11</v>
      </c>
      <c r="G1009" t="s">
        <v>233</v>
      </c>
      <c r="H1009" t="s">
        <v>9</v>
      </c>
      <c r="I1009" t="str">
        <f t="shared" si="15"/>
        <v>under40-49Female</v>
      </c>
      <c r="J1009">
        <v>0.83</v>
      </c>
      <c r="K1009" t="s">
        <v>290</v>
      </c>
    </row>
    <row r="1010" spans="1:11" x14ac:dyDescent="0.25">
      <c r="A1010" t="s">
        <v>678</v>
      </c>
      <c r="B1010" t="s">
        <v>9</v>
      </c>
      <c r="C1010">
        <v>0.82</v>
      </c>
      <c r="D1010" t="s">
        <v>545</v>
      </c>
      <c r="F1010" t="s">
        <v>11</v>
      </c>
      <c r="G1010" t="s">
        <v>233</v>
      </c>
      <c r="H1010" t="s">
        <v>9</v>
      </c>
      <c r="I1010" t="str">
        <f t="shared" si="15"/>
        <v>under40-49Female</v>
      </c>
      <c r="J1010">
        <v>0.82</v>
      </c>
      <c r="K1010" t="s">
        <v>290</v>
      </c>
    </row>
    <row r="1011" spans="1:11" x14ac:dyDescent="0.25">
      <c r="A1011" t="s">
        <v>678</v>
      </c>
      <c r="B1011" t="s">
        <v>9</v>
      </c>
      <c r="C1011">
        <v>0.81</v>
      </c>
      <c r="D1011" t="s">
        <v>546</v>
      </c>
      <c r="F1011" t="s">
        <v>11</v>
      </c>
      <c r="G1011" t="s">
        <v>233</v>
      </c>
      <c r="H1011" t="s">
        <v>9</v>
      </c>
      <c r="I1011" t="str">
        <f t="shared" si="15"/>
        <v>under40-49Female</v>
      </c>
      <c r="J1011">
        <v>0.81</v>
      </c>
      <c r="K1011" t="s">
        <v>227</v>
      </c>
    </row>
    <row r="1012" spans="1:11" x14ac:dyDescent="0.25">
      <c r="A1012" t="s">
        <v>678</v>
      </c>
      <c r="B1012" t="s">
        <v>9</v>
      </c>
      <c r="C1012">
        <v>0.8</v>
      </c>
      <c r="D1012" t="s">
        <v>88</v>
      </c>
      <c r="F1012" t="s">
        <v>11</v>
      </c>
      <c r="G1012" t="s">
        <v>233</v>
      </c>
      <c r="H1012" t="s">
        <v>9</v>
      </c>
      <c r="I1012" t="str">
        <f t="shared" si="15"/>
        <v>under40-49Female</v>
      </c>
      <c r="J1012">
        <v>0.8</v>
      </c>
      <c r="K1012" t="s">
        <v>227</v>
      </c>
    </row>
    <row r="1013" spans="1:11" x14ac:dyDescent="0.25">
      <c r="A1013" t="s">
        <v>678</v>
      </c>
      <c r="B1013" t="s">
        <v>9</v>
      </c>
      <c r="C1013">
        <v>0.79</v>
      </c>
      <c r="D1013" t="s">
        <v>666</v>
      </c>
      <c r="F1013" t="s">
        <v>11</v>
      </c>
      <c r="G1013" t="s">
        <v>233</v>
      </c>
      <c r="H1013" t="s">
        <v>9</v>
      </c>
      <c r="I1013" t="str">
        <f t="shared" si="15"/>
        <v>under40-49Female</v>
      </c>
      <c r="J1013">
        <v>0.79</v>
      </c>
      <c r="K1013" t="s">
        <v>227</v>
      </c>
    </row>
    <row r="1014" spans="1:11" x14ac:dyDescent="0.25">
      <c r="A1014" t="s">
        <v>678</v>
      </c>
      <c r="B1014" t="s">
        <v>9</v>
      </c>
      <c r="C1014">
        <v>0.78</v>
      </c>
      <c r="D1014" t="s">
        <v>90</v>
      </c>
      <c r="F1014" t="s">
        <v>11</v>
      </c>
      <c r="G1014" t="s">
        <v>233</v>
      </c>
      <c r="H1014" t="s">
        <v>9</v>
      </c>
      <c r="I1014" t="str">
        <f t="shared" si="15"/>
        <v>under40-49Female</v>
      </c>
      <c r="J1014">
        <v>0.78</v>
      </c>
      <c r="K1014" t="s">
        <v>137</v>
      </c>
    </row>
    <row r="1015" spans="1:11" x14ac:dyDescent="0.25">
      <c r="A1015" t="s">
        <v>678</v>
      </c>
      <c r="B1015" t="s">
        <v>9</v>
      </c>
      <c r="C1015">
        <v>0.77</v>
      </c>
      <c r="D1015" t="s">
        <v>682</v>
      </c>
      <c r="F1015" t="s">
        <v>11</v>
      </c>
      <c r="G1015" t="s">
        <v>233</v>
      </c>
      <c r="H1015" t="s">
        <v>9</v>
      </c>
      <c r="I1015" t="str">
        <f t="shared" si="15"/>
        <v>under40-49Female</v>
      </c>
      <c r="J1015">
        <v>0.77</v>
      </c>
      <c r="K1015" t="s">
        <v>137</v>
      </c>
    </row>
    <row r="1016" spans="1:11" x14ac:dyDescent="0.25">
      <c r="A1016" t="s">
        <v>678</v>
      </c>
      <c r="B1016" t="s">
        <v>9</v>
      </c>
      <c r="C1016">
        <v>0.76</v>
      </c>
      <c r="D1016" t="s">
        <v>683</v>
      </c>
      <c r="F1016" t="s">
        <v>11</v>
      </c>
      <c r="G1016" t="s">
        <v>233</v>
      </c>
      <c r="H1016" t="s">
        <v>9</v>
      </c>
      <c r="I1016" t="str">
        <f t="shared" si="15"/>
        <v>under40-49Female</v>
      </c>
      <c r="J1016">
        <v>0.76</v>
      </c>
      <c r="K1016" t="s">
        <v>137</v>
      </c>
    </row>
    <row r="1017" spans="1:11" x14ac:dyDescent="0.25">
      <c r="A1017" t="s">
        <v>678</v>
      </c>
      <c r="B1017" t="s">
        <v>9</v>
      </c>
      <c r="C1017">
        <v>0.75</v>
      </c>
      <c r="D1017" t="s">
        <v>94</v>
      </c>
      <c r="F1017" t="s">
        <v>11</v>
      </c>
      <c r="G1017" t="s">
        <v>233</v>
      </c>
      <c r="H1017" t="s">
        <v>9</v>
      </c>
      <c r="I1017" t="str">
        <f t="shared" si="15"/>
        <v>under40-49Female</v>
      </c>
      <c r="J1017">
        <v>0.75</v>
      </c>
      <c r="K1017" t="s">
        <v>137</v>
      </c>
    </row>
    <row r="1018" spans="1:11" x14ac:dyDescent="0.25">
      <c r="A1018" t="s">
        <v>678</v>
      </c>
      <c r="B1018" t="s">
        <v>9</v>
      </c>
      <c r="C1018">
        <v>0.74</v>
      </c>
      <c r="D1018" t="s">
        <v>549</v>
      </c>
      <c r="F1018" t="s">
        <v>11</v>
      </c>
      <c r="G1018" t="s">
        <v>233</v>
      </c>
      <c r="H1018" t="s">
        <v>9</v>
      </c>
      <c r="I1018" t="str">
        <f t="shared" si="15"/>
        <v>under40-49Female</v>
      </c>
      <c r="J1018">
        <v>0.74</v>
      </c>
      <c r="K1018" t="s">
        <v>229</v>
      </c>
    </row>
    <row r="1019" spans="1:11" x14ac:dyDescent="0.25">
      <c r="A1019" t="s">
        <v>678</v>
      </c>
      <c r="B1019" t="s">
        <v>9</v>
      </c>
      <c r="C1019">
        <v>0.73</v>
      </c>
      <c r="D1019" t="s">
        <v>416</v>
      </c>
      <c r="F1019" t="s">
        <v>11</v>
      </c>
      <c r="G1019" t="s">
        <v>233</v>
      </c>
      <c r="H1019" t="s">
        <v>9</v>
      </c>
      <c r="I1019" t="str">
        <f t="shared" si="15"/>
        <v>under40-49Female</v>
      </c>
      <c r="J1019">
        <v>0.73</v>
      </c>
      <c r="K1019" t="s">
        <v>229</v>
      </c>
    </row>
    <row r="1020" spans="1:11" x14ac:dyDescent="0.25">
      <c r="A1020" t="s">
        <v>678</v>
      </c>
      <c r="B1020" t="s">
        <v>9</v>
      </c>
      <c r="C1020">
        <v>0.72</v>
      </c>
      <c r="D1020" t="s">
        <v>603</v>
      </c>
      <c r="F1020" t="s">
        <v>11</v>
      </c>
      <c r="G1020" t="s">
        <v>233</v>
      </c>
      <c r="H1020" t="s">
        <v>9</v>
      </c>
      <c r="I1020" t="str">
        <f t="shared" si="15"/>
        <v>under40-49Female</v>
      </c>
      <c r="J1020">
        <v>0.72</v>
      </c>
      <c r="K1020" t="s">
        <v>229</v>
      </c>
    </row>
    <row r="1021" spans="1:11" x14ac:dyDescent="0.25">
      <c r="A1021" t="s">
        <v>678</v>
      </c>
      <c r="B1021" t="s">
        <v>9</v>
      </c>
      <c r="C1021">
        <v>0.71</v>
      </c>
      <c r="D1021" t="s">
        <v>417</v>
      </c>
      <c r="F1021" t="s">
        <v>11</v>
      </c>
      <c r="G1021" t="s">
        <v>233</v>
      </c>
      <c r="H1021" t="s">
        <v>9</v>
      </c>
      <c r="I1021" t="str">
        <f t="shared" si="15"/>
        <v>under40-49Female</v>
      </c>
      <c r="J1021">
        <v>0.71</v>
      </c>
      <c r="K1021" t="s">
        <v>296</v>
      </c>
    </row>
    <row r="1022" spans="1:11" x14ac:dyDescent="0.25">
      <c r="A1022" t="s">
        <v>678</v>
      </c>
      <c r="B1022" t="s">
        <v>9</v>
      </c>
      <c r="C1022">
        <v>0.7</v>
      </c>
      <c r="D1022" t="s">
        <v>684</v>
      </c>
      <c r="F1022" t="s">
        <v>11</v>
      </c>
      <c r="G1022" t="s">
        <v>233</v>
      </c>
      <c r="H1022" t="s">
        <v>9</v>
      </c>
      <c r="I1022" t="str">
        <f t="shared" si="15"/>
        <v>under40-49Female</v>
      </c>
      <c r="J1022">
        <v>0.7</v>
      </c>
      <c r="K1022" t="s">
        <v>296</v>
      </c>
    </row>
    <row r="1023" spans="1:11" x14ac:dyDescent="0.25">
      <c r="A1023" t="s">
        <v>678</v>
      </c>
      <c r="B1023" t="s">
        <v>9</v>
      </c>
      <c r="C1023">
        <v>0.69</v>
      </c>
      <c r="D1023" t="s">
        <v>685</v>
      </c>
      <c r="F1023" t="s">
        <v>11</v>
      </c>
      <c r="G1023" t="s">
        <v>233</v>
      </c>
      <c r="H1023" t="s">
        <v>9</v>
      </c>
      <c r="I1023" t="str">
        <f t="shared" si="15"/>
        <v>under40-49Female</v>
      </c>
      <c r="J1023">
        <v>0.69</v>
      </c>
      <c r="K1023" t="s">
        <v>298</v>
      </c>
    </row>
    <row r="1024" spans="1:11" x14ac:dyDescent="0.25">
      <c r="A1024" t="s">
        <v>678</v>
      </c>
      <c r="B1024" t="s">
        <v>9</v>
      </c>
      <c r="C1024">
        <v>0.68</v>
      </c>
      <c r="D1024" t="s">
        <v>420</v>
      </c>
      <c r="F1024" t="s">
        <v>11</v>
      </c>
      <c r="G1024" t="s">
        <v>233</v>
      </c>
      <c r="H1024" t="s">
        <v>9</v>
      </c>
      <c r="I1024" t="str">
        <f t="shared" si="15"/>
        <v>under40-49Female</v>
      </c>
      <c r="J1024">
        <v>0.68</v>
      </c>
      <c r="K1024" t="s">
        <v>298</v>
      </c>
    </row>
    <row r="1025" spans="1:11" x14ac:dyDescent="0.25">
      <c r="A1025" t="s">
        <v>678</v>
      </c>
      <c r="B1025" t="s">
        <v>9</v>
      </c>
      <c r="C1025">
        <v>0.67</v>
      </c>
      <c r="D1025" t="s">
        <v>604</v>
      </c>
      <c r="F1025" t="s">
        <v>11</v>
      </c>
      <c r="G1025" t="s">
        <v>233</v>
      </c>
      <c r="H1025" t="s">
        <v>9</v>
      </c>
      <c r="I1025" t="str">
        <f t="shared" si="15"/>
        <v>under40-49Female</v>
      </c>
      <c r="J1025">
        <v>0.67</v>
      </c>
      <c r="K1025" t="s">
        <v>298</v>
      </c>
    </row>
    <row r="1026" spans="1:11" x14ac:dyDescent="0.25">
      <c r="A1026" t="s">
        <v>678</v>
      </c>
      <c r="B1026" t="s">
        <v>9</v>
      </c>
      <c r="C1026">
        <v>0.66</v>
      </c>
      <c r="D1026" t="s">
        <v>424</v>
      </c>
      <c r="F1026" t="s">
        <v>11</v>
      </c>
      <c r="G1026" t="s">
        <v>233</v>
      </c>
      <c r="H1026" t="s">
        <v>9</v>
      </c>
      <c r="I1026" t="str">
        <f t="shared" si="15"/>
        <v>under40-49Female</v>
      </c>
      <c r="J1026">
        <v>0.66</v>
      </c>
      <c r="K1026" t="s">
        <v>298</v>
      </c>
    </row>
    <row r="1027" spans="1:11" x14ac:dyDescent="0.25">
      <c r="A1027" t="s">
        <v>678</v>
      </c>
      <c r="B1027" t="s">
        <v>9</v>
      </c>
      <c r="C1027">
        <v>0.65</v>
      </c>
      <c r="D1027" t="s">
        <v>670</v>
      </c>
      <c r="F1027" t="s">
        <v>11</v>
      </c>
      <c r="G1027" t="s">
        <v>233</v>
      </c>
      <c r="H1027" t="s">
        <v>9</v>
      </c>
      <c r="I1027" t="str">
        <f t="shared" ref="I1027:I1090" si="16">_xlfn.CONCAT(F1027,G1027,H1027)</f>
        <v>under40-49Female</v>
      </c>
      <c r="J1027">
        <v>0.65</v>
      </c>
      <c r="K1027" t="s">
        <v>298</v>
      </c>
    </row>
    <row r="1028" spans="1:11" x14ac:dyDescent="0.25">
      <c r="A1028" t="s">
        <v>678</v>
      </c>
      <c r="B1028" t="s">
        <v>9</v>
      </c>
      <c r="C1028">
        <v>0.64</v>
      </c>
      <c r="D1028" t="s">
        <v>368</v>
      </c>
      <c r="F1028" t="s">
        <v>11</v>
      </c>
      <c r="G1028" t="s">
        <v>233</v>
      </c>
      <c r="H1028" t="s">
        <v>9</v>
      </c>
      <c r="I1028" t="str">
        <f t="shared" si="16"/>
        <v>under40-49Female</v>
      </c>
      <c r="J1028">
        <v>0.64</v>
      </c>
      <c r="K1028" t="s">
        <v>298</v>
      </c>
    </row>
    <row r="1029" spans="1:11" x14ac:dyDescent="0.25">
      <c r="A1029" t="s">
        <v>678</v>
      </c>
      <c r="B1029" t="s">
        <v>9</v>
      </c>
      <c r="C1029">
        <v>0.63</v>
      </c>
      <c r="D1029" t="s">
        <v>427</v>
      </c>
      <c r="F1029" t="s">
        <v>11</v>
      </c>
      <c r="G1029" t="s">
        <v>233</v>
      </c>
      <c r="H1029" t="s">
        <v>9</v>
      </c>
      <c r="I1029" t="str">
        <f t="shared" si="16"/>
        <v>under40-49Female</v>
      </c>
      <c r="J1029">
        <v>0.63</v>
      </c>
      <c r="K1029" t="s">
        <v>298</v>
      </c>
    </row>
    <row r="1030" spans="1:11" x14ac:dyDescent="0.25">
      <c r="A1030" t="s">
        <v>678</v>
      </c>
      <c r="B1030" t="s">
        <v>9</v>
      </c>
      <c r="C1030">
        <v>0.62</v>
      </c>
      <c r="D1030" t="s">
        <v>279</v>
      </c>
      <c r="F1030" t="s">
        <v>11</v>
      </c>
      <c r="G1030" t="s">
        <v>233</v>
      </c>
      <c r="H1030" t="s">
        <v>9</v>
      </c>
      <c r="I1030" t="str">
        <f t="shared" si="16"/>
        <v>under40-49Female</v>
      </c>
      <c r="J1030">
        <v>0.62</v>
      </c>
      <c r="K1030" t="s">
        <v>139</v>
      </c>
    </row>
    <row r="1031" spans="1:11" x14ac:dyDescent="0.25">
      <c r="A1031" t="s">
        <v>678</v>
      </c>
      <c r="B1031" t="s">
        <v>9</v>
      </c>
      <c r="C1031">
        <v>0.61</v>
      </c>
      <c r="D1031" t="s">
        <v>280</v>
      </c>
      <c r="F1031" t="s">
        <v>11</v>
      </c>
      <c r="G1031" t="s">
        <v>233</v>
      </c>
      <c r="H1031" t="s">
        <v>9</v>
      </c>
      <c r="I1031" t="str">
        <f t="shared" si="16"/>
        <v>under40-49Female</v>
      </c>
      <c r="J1031">
        <v>0.61</v>
      </c>
      <c r="K1031" t="s">
        <v>139</v>
      </c>
    </row>
    <row r="1032" spans="1:11" x14ac:dyDescent="0.25">
      <c r="A1032" t="s">
        <v>678</v>
      </c>
      <c r="B1032" t="s">
        <v>9</v>
      </c>
      <c r="C1032">
        <v>0.6</v>
      </c>
      <c r="D1032" t="s">
        <v>609</v>
      </c>
      <c r="F1032" t="s">
        <v>11</v>
      </c>
      <c r="G1032" t="s">
        <v>233</v>
      </c>
      <c r="H1032" t="s">
        <v>9</v>
      </c>
      <c r="I1032" t="str">
        <f t="shared" si="16"/>
        <v>under40-49Female</v>
      </c>
      <c r="J1032">
        <v>0.6</v>
      </c>
      <c r="K1032" t="s">
        <v>139</v>
      </c>
    </row>
    <row r="1033" spans="1:11" x14ac:dyDescent="0.25">
      <c r="A1033" t="s">
        <v>678</v>
      </c>
      <c r="B1033" t="s">
        <v>9</v>
      </c>
      <c r="C1033">
        <v>0.59</v>
      </c>
      <c r="D1033" t="s">
        <v>686</v>
      </c>
      <c r="F1033" t="s">
        <v>11</v>
      </c>
      <c r="G1033" t="s">
        <v>233</v>
      </c>
      <c r="H1033" t="s">
        <v>9</v>
      </c>
      <c r="I1033" t="str">
        <f t="shared" si="16"/>
        <v>under40-49Female</v>
      </c>
      <c r="J1033">
        <v>0.59</v>
      </c>
      <c r="K1033" t="s">
        <v>139</v>
      </c>
    </row>
    <row r="1034" spans="1:11" x14ac:dyDescent="0.25">
      <c r="A1034" t="s">
        <v>678</v>
      </c>
      <c r="B1034" t="s">
        <v>9</v>
      </c>
      <c r="C1034">
        <v>0.57999999999999996</v>
      </c>
      <c r="D1034" t="s">
        <v>687</v>
      </c>
      <c r="F1034" t="s">
        <v>11</v>
      </c>
      <c r="G1034" t="s">
        <v>233</v>
      </c>
      <c r="H1034" t="s">
        <v>9</v>
      </c>
      <c r="I1034" t="str">
        <f t="shared" si="16"/>
        <v>under40-49Female</v>
      </c>
      <c r="J1034">
        <v>0.57999999999999996</v>
      </c>
      <c r="K1034" t="s">
        <v>355</v>
      </c>
    </row>
    <row r="1035" spans="1:11" x14ac:dyDescent="0.25">
      <c r="A1035" t="s">
        <v>678</v>
      </c>
      <c r="B1035" t="s">
        <v>9</v>
      </c>
      <c r="C1035">
        <v>0.56999999999999995</v>
      </c>
      <c r="D1035" t="s">
        <v>431</v>
      </c>
      <c r="F1035" t="s">
        <v>11</v>
      </c>
      <c r="G1035" t="s">
        <v>233</v>
      </c>
      <c r="H1035" t="s">
        <v>9</v>
      </c>
      <c r="I1035" t="str">
        <f t="shared" si="16"/>
        <v>under40-49Female</v>
      </c>
      <c r="J1035">
        <v>0.56999999999999995</v>
      </c>
      <c r="K1035" t="s">
        <v>355</v>
      </c>
    </row>
    <row r="1036" spans="1:11" x14ac:dyDescent="0.25">
      <c r="A1036" t="s">
        <v>678</v>
      </c>
      <c r="B1036" t="s">
        <v>9</v>
      </c>
      <c r="C1036">
        <v>0.56000000000000005</v>
      </c>
      <c r="D1036" t="s">
        <v>688</v>
      </c>
      <c r="F1036" t="s">
        <v>11</v>
      </c>
      <c r="G1036" t="s">
        <v>233</v>
      </c>
      <c r="H1036" t="s">
        <v>9</v>
      </c>
      <c r="I1036" t="str">
        <f t="shared" si="16"/>
        <v>under40-49Female</v>
      </c>
      <c r="J1036">
        <v>0.56000000000000005</v>
      </c>
      <c r="K1036" t="s">
        <v>355</v>
      </c>
    </row>
    <row r="1037" spans="1:11" x14ac:dyDescent="0.25">
      <c r="A1037" t="s">
        <v>678</v>
      </c>
      <c r="B1037" t="s">
        <v>9</v>
      </c>
      <c r="C1037">
        <v>0.55000000000000004</v>
      </c>
      <c r="D1037" t="s">
        <v>612</v>
      </c>
      <c r="F1037" t="s">
        <v>11</v>
      </c>
      <c r="G1037" t="s">
        <v>233</v>
      </c>
      <c r="H1037" t="s">
        <v>9</v>
      </c>
      <c r="I1037" t="str">
        <f t="shared" si="16"/>
        <v>under40-49Female</v>
      </c>
      <c r="J1037">
        <v>0.55000000000000004</v>
      </c>
      <c r="K1037" t="s">
        <v>530</v>
      </c>
    </row>
    <row r="1038" spans="1:11" x14ac:dyDescent="0.25">
      <c r="A1038" t="s">
        <v>678</v>
      </c>
      <c r="B1038" t="s">
        <v>9</v>
      </c>
      <c r="C1038">
        <v>0.54</v>
      </c>
      <c r="D1038" t="s">
        <v>689</v>
      </c>
      <c r="F1038" t="s">
        <v>11</v>
      </c>
      <c r="G1038" t="s">
        <v>233</v>
      </c>
      <c r="H1038" t="s">
        <v>9</v>
      </c>
      <c r="I1038" t="str">
        <f t="shared" si="16"/>
        <v>under40-49Female</v>
      </c>
      <c r="J1038">
        <v>0.54</v>
      </c>
      <c r="K1038" t="s">
        <v>530</v>
      </c>
    </row>
    <row r="1039" spans="1:11" x14ac:dyDescent="0.25">
      <c r="A1039" t="s">
        <v>678</v>
      </c>
      <c r="B1039" t="s">
        <v>9</v>
      </c>
      <c r="C1039">
        <v>0.53</v>
      </c>
      <c r="D1039" t="s">
        <v>283</v>
      </c>
      <c r="F1039" t="s">
        <v>11</v>
      </c>
      <c r="G1039" t="s">
        <v>233</v>
      </c>
      <c r="H1039" t="s">
        <v>9</v>
      </c>
      <c r="I1039" t="str">
        <f t="shared" si="16"/>
        <v>under40-49Female</v>
      </c>
      <c r="J1039">
        <v>0.53</v>
      </c>
      <c r="K1039" t="s">
        <v>530</v>
      </c>
    </row>
    <row r="1040" spans="1:11" x14ac:dyDescent="0.25">
      <c r="A1040" t="s">
        <v>678</v>
      </c>
      <c r="B1040" t="s">
        <v>9</v>
      </c>
      <c r="C1040">
        <v>0.52</v>
      </c>
      <c r="D1040" t="s">
        <v>117</v>
      </c>
      <c r="F1040" t="s">
        <v>11</v>
      </c>
      <c r="G1040" t="s">
        <v>233</v>
      </c>
      <c r="H1040" t="s">
        <v>9</v>
      </c>
      <c r="I1040" t="str">
        <f t="shared" si="16"/>
        <v>under40-49Female</v>
      </c>
      <c r="J1040">
        <v>0.52</v>
      </c>
      <c r="K1040" t="s">
        <v>301</v>
      </c>
    </row>
    <row r="1041" spans="1:11" x14ac:dyDescent="0.25">
      <c r="A1041" t="s">
        <v>678</v>
      </c>
      <c r="B1041" t="s">
        <v>9</v>
      </c>
      <c r="C1041">
        <v>0.51</v>
      </c>
      <c r="D1041" t="s">
        <v>370</v>
      </c>
      <c r="F1041" t="s">
        <v>11</v>
      </c>
      <c r="G1041" t="s">
        <v>233</v>
      </c>
      <c r="H1041" t="s">
        <v>9</v>
      </c>
      <c r="I1041" t="str">
        <f t="shared" si="16"/>
        <v>under40-49Female</v>
      </c>
      <c r="J1041">
        <v>0.51</v>
      </c>
      <c r="K1041" t="s">
        <v>301</v>
      </c>
    </row>
    <row r="1042" spans="1:11" x14ac:dyDescent="0.25">
      <c r="A1042" t="s">
        <v>678</v>
      </c>
      <c r="B1042" t="s">
        <v>9</v>
      </c>
      <c r="C1042">
        <v>0.5</v>
      </c>
      <c r="D1042" t="s">
        <v>119</v>
      </c>
      <c r="F1042" t="s">
        <v>11</v>
      </c>
      <c r="G1042" t="s">
        <v>233</v>
      </c>
      <c r="H1042" t="s">
        <v>9</v>
      </c>
      <c r="I1042" t="str">
        <f t="shared" si="16"/>
        <v>under40-49Female</v>
      </c>
      <c r="J1042">
        <v>0.5</v>
      </c>
      <c r="K1042" t="s">
        <v>301</v>
      </c>
    </row>
    <row r="1043" spans="1:11" x14ac:dyDescent="0.25">
      <c r="A1043" t="s">
        <v>678</v>
      </c>
      <c r="B1043" t="s">
        <v>9</v>
      </c>
      <c r="C1043">
        <v>0.49</v>
      </c>
      <c r="D1043" t="s">
        <v>690</v>
      </c>
      <c r="F1043" t="s">
        <v>11</v>
      </c>
      <c r="G1043" t="s">
        <v>233</v>
      </c>
      <c r="H1043" t="s">
        <v>9</v>
      </c>
      <c r="I1043" t="str">
        <f t="shared" si="16"/>
        <v>under40-49Female</v>
      </c>
      <c r="J1043">
        <v>0.49</v>
      </c>
      <c r="K1043" t="s">
        <v>357</v>
      </c>
    </row>
    <row r="1044" spans="1:11" x14ac:dyDescent="0.25">
      <c r="A1044" t="s">
        <v>678</v>
      </c>
      <c r="B1044" t="s">
        <v>9</v>
      </c>
      <c r="C1044">
        <v>0.48</v>
      </c>
      <c r="D1044" t="s">
        <v>615</v>
      </c>
      <c r="F1044" t="s">
        <v>11</v>
      </c>
      <c r="G1044" t="s">
        <v>233</v>
      </c>
      <c r="H1044" t="s">
        <v>9</v>
      </c>
      <c r="I1044" t="str">
        <f t="shared" si="16"/>
        <v>under40-49Female</v>
      </c>
      <c r="J1044">
        <v>0.48</v>
      </c>
      <c r="K1044" t="s">
        <v>357</v>
      </c>
    </row>
    <row r="1045" spans="1:11" x14ac:dyDescent="0.25">
      <c r="A1045" t="s">
        <v>678</v>
      </c>
      <c r="B1045" t="s">
        <v>9</v>
      </c>
      <c r="C1045">
        <v>0.47</v>
      </c>
      <c r="D1045" t="s">
        <v>691</v>
      </c>
      <c r="F1045" t="s">
        <v>11</v>
      </c>
      <c r="G1045" t="s">
        <v>233</v>
      </c>
      <c r="H1045" t="s">
        <v>9</v>
      </c>
      <c r="I1045" t="str">
        <f t="shared" si="16"/>
        <v>under40-49Female</v>
      </c>
      <c r="J1045">
        <v>0.47</v>
      </c>
      <c r="K1045" t="s">
        <v>358</v>
      </c>
    </row>
    <row r="1046" spans="1:11" x14ac:dyDescent="0.25">
      <c r="A1046" t="s">
        <v>678</v>
      </c>
      <c r="B1046" t="s">
        <v>9</v>
      </c>
      <c r="C1046">
        <v>0.46</v>
      </c>
      <c r="D1046" t="s">
        <v>692</v>
      </c>
      <c r="F1046" t="s">
        <v>11</v>
      </c>
      <c r="G1046" t="s">
        <v>233</v>
      </c>
      <c r="H1046" t="s">
        <v>9</v>
      </c>
      <c r="I1046" t="str">
        <f t="shared" si="16"/>
        <v>under40-49Female</v>
      </c>
      <c r="J1046">
        <v>0.46</v>
      </c>
      <c r="K1046" t="s">
        <v>358</v>
      </c>
    </row>
    <row r="1047" spans="1:11" x14ac:dyDescent="0.25">
      <c r="A1047" t="s">
        <v>678</v>
      </c>
      <c r="B1047" t="s">
        <v>9</v>
      </c>
      <c r="C1047">
        <v>0.45</v>
      </c>
      <c r="D1047" t="s">
        <v>436</v>
      </c>
      <c r="F1047" t="s">
        <v>11</v>
      </c>
      <c r="G1047" t="s">
        <v>233</v>
      </c>
      <c r="H1047" t="s">
        <v>9</v>
      </c>
      <c r="I1047" t="str">
        <f t="shared" si="16"/>
        <v>under40-49Female</v>
      </c>
      <c r="J1047">
        <v>0.45</v>
      </c>
      <c r="K1047" t="s">
        <v>358</v>
      </c>
    </row>
    <row r="1048" spans="1:11" x14ac:dyDescent="0.25">
      <c r="A1048" t="s">
        <v>678</v>
      </c>
      <c r="B1048" t="s">
        <v>9</v>
      </c>
      <c r="C1048">
        <v>0.44</v>
      </c>
      <c r="D1048" t="s">
        <v>693</v>
      </c>
      <c r="F1048" t="s">
        <v>11</v>
      </c>
      <c r="G1048" t="s">
        <v>233</v>
      </c>
      <c r="H1048" t="s">
        <v>9</v>
      </c>
      <c r="I1048" t="str">
        <f t="shared" si="16"/>
        <v>under40-49Female</v>
      </c>
      <c r="J1048">
        <v>0.44</v>
      </c>
      <c r="K1048" t="s">
        <v>358</v>
      </c>
    </row>
    <row r="1049" spans="1:11" x14ac:dyDescent="0.25">
      <c r="A1049" t="s">
        <v>678</v>
      </c>
      <c r="B1049" t="s">
        <v>9</v>
      </c>
      <c r="C1049">
        <v>0.43</v>
      </c>
      <c r="D1049" t="s">
        <v>230</v>
      </c>
      <c r="F1049" t="s">
        <v>11</v>
      </c>
      <c r="G1049" t="s">
        <v>233</v>
      </c>
      <c r="H1049" t="s">
        <v>9</v>
      </c>
      <c r="I1049" t="str">
        <f t="shared" si="16"/>
        <v>under40-49Female</v>
      </c>
      <c r="J1049">
        <v>0.43</v>
      </c>
      <c r="K1049" t="s">
        <v>358</v>
      </c>
    </row>
    <row r="1050" spans="1:11" x14ac:dyDescent="0.25">
      <c r="A1050" t="s">
        <v>678</v>
      </c>
      <c r="B1050" t="s">
        <v>9</v>
      </c>
      <c r="C1050">
        <v>0.42</v>
      </c>
      <c r="D1050" t="s">
        <v>694</v>
      </c>
      <c r="F1050" t="s">
        <v>11</v>
      </c>
      <c r="G1050" t="s">
        <v>233</v>
      </c>
      <c r="H1050" t="s">
        <v>9</v>
      </c>
      <c r="I1050" t="str">
        <f t="shared" si="16"/>
        <v>under40-49Female</v>
      </c>
      <c r="J1050">
        <v>0.42</v>
      </c>
      <c r="K1050" t="s">
        <v>358</v>
      </c>
    </row>
    <row r="1051" spans="1:11" x14ac:dyDescent="0.25">
      <c r="A1051" t="s">
        <v>678</v>
      </c>
      <c r="B1051" t="s">
        <v>9</v>
      </c>
      <c r="C1051">
        <v>0.41</v>
      </c>
      <c r="D1051" t="s">
        <v>619</v>
      </c>
      <c r="F1051" t="s">
        <v>11</v>
      </c>
      <c r="G1051" t="s">
        <v>233</v>
      </c>
      <c r="H1051" t="s">
        <v>9</v>
      </c>
      <c r="I1051" t="str">
        <f t="shared" si="16"/>
        <v>under40-49Female</v>
      </c>
      <c r="J1051">
        <v>0.41</v>
      </c>
      <c r="K1051" t="s">
        <v>303</v>
      </c>
    </row>
    <row r="1052" spans="1:11" x14ac:dyDescent="0.25">
      <c r="A1052" t="s">
        <v>678</v>
      </c>
      <c r="B1052" t="s">
        <v>9</v>
      </c>
      <c r="C1052">
        <v>0.4</v>
      </c>
      <c r="D1052" t="s">
        <v>620</v>
      </c>
      <c r="F1052" t="s">
        <v>11</v>
      </c>
      <c r="G1052" t="s">
        <v>233</v>
      </c>
      <c r="H1052" t="s">
        <v>9</v>
      </c>
      <c r="I1052" t="str">
        <f t="shared" si="16"/>
        <v>under40-49Female</v>
      </c>
      <c r="J1052">
        <v>0.4</v>
      </c>
      <c r="K1052" t="s">
        <v>303</v>
      </c>
    </row>
    <row r="1053" spans="1:11" x14ac:dyDescent="0.25">
      <c r="A1053" t="s">
        <v>678</v>
      </c>
      <c r="B1053" t="s">
        <v>9</v>
      </c>
      <c r="C1053">
        <v>0.39</v>
      </c>
      <c r="D1053" t="s">
        <v>289</v>
      </c>
      <c r="F1053" t="s">
        <v>11</v>
      </c>
      <c r="G1053" t="s">
        <v>233</v>
      </c>
      <c r="H1053" t="s">
        <v>9</v>
      </c>
      <c r="I1053" t="str">
        <f t="shared" si="16"/>
        <v>under40-49Female</v>
      </c>
      <c r="J1053">
        <v>0.39</v>
      </c>
      <c r="K1053" t="s">
        <v>359</v>
      </c>
    </row>
    <row r="1054" spans="1:11" x14ac:dyDescent="0.25">
      <c r="A1054" t="s">
        <v>678</v>
      </c>
      <c r="B1054" t="s">
        <v>9</v>
      </c>
      <c r="C1054">
        <v>0.38</v>
      </c>
      <c r="D1054" t="s">
        <v>695</v>
      </c>
      <c r="F1054" t="s">
        <v>11</v>
      </c>
      <c r="G1054" t="s">
        <v>233</v>
      </c>
      <c r="H1054" t="s">
        <v>9</v>
      </c>
      <c r="I1054" t="str">
        <f t="shared" si="16"/>
        <v>under40-49Female</v>
      </c>
      <c r="J1054">
        <v>0.38</v>
      </c>
      <c r="K1054" t="s">
        <v>359</v>
      </c>
    </row>
    <row r="1055" spans="1:11" x14ac:dyDescent="0.25">
      <c r="A1055" t="s">
        <v>678</v>
      </c>
      <c r="B1055" t="s">
        <v>9</v>
      </c>
      <c r="C1055">
        <v>0.37</v>
      </c>
      <c r="D1055" t="s">
        <v>696</v>
      </c>
      <c r="F1055" t="s">
        <v>11</v>
      </c>
      <c r="G1055" t="s">
        <v>233</v>
      </c>
      <c r="H1055" t="s">
        <v>9</v>
      </c>
      <c r="I1055" t="str">
        <f t="shared" si="16"/>
        <v>under40-49Female</v>
      </c>
      <c r="J1055">
        <v>0.37</v>
      </c>
      <c r="K1055" t="s">
        <v>359</v>
      </c>
    </row>
    <row r="1056" spans="1:11" x14ac:dyDescent="0.25">
      <c r="A1056" t="s">
        <v>678</v>
      </c>
      <c r="B1056" t="s">
        <v>9</v>
      </c>
      <c r="C1056">
        <v>0.36</v>
      </c>
      <c r="D1056" t="s">
        <v>697</v>
      </c>
      <c r="F1056" t="s">
        <v>11</v>
      </c>
      <c r="G1056" t="s">
        <v>233</v>
      </c>
      <c r="H1056" t="s">
        <v>9</v>
      </c>
      <c r="I1056" t="str">
        <f t="shared" si="16"/>
        <v>under40-49Female</v>
      </c>
      <c r="J1056">
        <v>0.36</v>
      </c>
      <c r="K1056" t="s">
        <v>633</v>
      </c>
    </row>
    <row r="1057" spans="1:11" x14ac:dyDescent="0.25">
      <c r="A1057" t="s">
        <v>678</v>
      </c>
      <c r="B1057" t="s">
        <v>9</v>
      </c>
      <c r="C1057">
        <v>0.35</v>
      </c>
      <c r="D1057" t="s">
        <v>698</v>
      </c>
      <c r="F1057" t="s">
        <v>11</v>
      </c>
      <c r="G1057" t="s">
        <v>233</v>
      </c>
      <c r="H1057" t="s">
        <v>9</v>
      </c>
      <c r="I1057" t="str">
        <f t="shared" si="16"/>
        <v>under40-49Female</v>
      </c>
      <c r="J1057">
        <v>0.35</v>
      </c>
      <c r="K1057" t="s">
        <v>633</v>
      </c>
    </row>
    <row r="1058" spans="1:11" x14ac:dyDescent="0.25">
      <c r="A1058" t="s">
        <v>678</v>
      </c>
      <c r="B1058" t="s">
        <v>9</v>
      </c>
      <c r="C1058">
        <v>0.34</v>
      </c>
      <c r="D1058" t="s">
        <v>128</v>
      </c>
      <c r="F1058" t="s">
        <v>11</v>
      </c>
      <c r="G1058" t="s">
        <v>233</v>
      </c>
      <c r="H1058" t="s">
        <v>9</v>
      </c>
      <c r="I1058" t="str">
        <f t="shared" si="16"/>
        <v>under40-49Female</v>
      </c>
      <c r="J1058">
        <v>0.34</v>
      </c>
      <c r="K1058" t="s">
        <v>633</v>
      </c>
    </row>
    <row r="1059" spans="1:11" x14ac:dyDescent="0.25">
      <c r="A1059" t="s">
        <v>678</v>
      </c>
      <c r="B1059" t="s">
        <v>9</v>
      </c>
      <c r="C1059">
        <v>0.33</v>
      </c>
      <c r="D1059" t="s">
        <v>567</v>
      </c>
      <c r="F1059" t="s">
        <v>11</v>
      </c>
      <c r="G1059" t="s">
        <v>233</v>
      </c>
      <c r="H1059" t="s">
        <v>9</v>
      </c>
      <c r="I1059" t="str">
        <f t="shared" si="16"/>
        <v>under40-49Female</v>
      </c>
      <c r="J1059">
        <v>0.33</v>
      </c>
      <c r="K1059" t="s">
        <v>633</v>
      </c>
    </row>
    <row r="1060" spans="1:11" x14ac:dyDescent="0.25">
      <c r="A1060" t="s">
        <v>678</v>
      </c>
      <c r="B1060" t="s">
        <v>9</v>
      </c>
      <c r="C1060">
        <v>0.32</v>
      </c>
      <c r="D1060" t="s">
        <v>699</v>
      </c>
      <c r="F1060" t="s">
        <v>11</v>
      </c>
      <c r="G1060" t="s">
        <v>233</v>
      </c>
      <c r="H1060" t="s">
        <v>9</v>
      </c>
      <c r="I1060" t="str">
        <f t="shared" si="16"/>
        <v>under40-49Female</v>
      </c>
      <c r="J1060">
        <v>0.32</v>
      </c>
      <c r="K1060" t="s">
        <v>361</v>
      </c>
    </row>
    <row r="1061" spans="1:11" x14ac:dyDescent="0.25">
      <c r="A1061" t="s">
        <v>678</v>
      </c>
      <c r="B1061" t="s">
        <v>9</v>
      </c>
      <c r="C1061">
        <v>0.31</v>
      </c>
      <c r="D1061" t="s">
        <v>700</v>
      </c>
      <c r="F1061" t="s">
        <v>11</v>
      </c>
      <c r="G1061" t="s">
        <v>233</v>
      </c>
      <c r="H1061" t="s">
        <v>9</v>
      </c>
      <c r="I1061" t="str">
        <f t="shared" si="16"/>
        <v>under40-49Female</v>
      </c>
      <c r="J1061">
        <v>0.31</v>
      </c>
      <c r="K1061" t="s">
        <v>361</v>
      </c>
    </row>
    <row r="1062" spans="1:11" x14ac:dyDescent="0.25">
      <c r="A1062" t="s">
        <v>678</v>
      </c>
      <c r="B1062" t="s">
        <v>9</v>
      </c>
      <c r="C1062">
        <v>0.3</v>
      </c>
      <c r="D1062" t="s">
        <v>442</v>
      </c>
      <c r="F1062" t="s">
        <v>11</v>
      </c>
      <c r="G1062" t="s">
        <v>233</v>
      </c>
      <c r="H1062" t="s">
        <v>9</v>
      </c>
      <c r="I1062" t="str">
        <f t="shared" si="16"/>
        <v>under40-49Female</v>
      </c>
      <c r="J1062">
        <v>0.3</v>
      </c>
      <c r="K1062" t="s">
        <v>361</v>
      </c>
    </row>
    <row r="1063" spans="1:11" x14ac:dyDescent="0.25">
      <c r="A1063" t="s">
        <v>678</v>
      </c>
      <c r="B1063" t="s">
        <v>9</v>
      </c>
      <c r="C1063">
        <v>0.28999999999999998</v>
      </c>
      <c r="D1063" t="s">
        <v>570</v>
      </c>
      <c r="F1063" t="s">
        <v>11</v>
      </c>
      <c r="G1063" t="s">
        <v>233</v>
      </c>
      <c r="H1063" t="s">
        <v>9</v>
      </c>
      <c r="I1063" t="str">
        <f t="shared" si="16"/>
        <v>under40-49Female</v>
      </c>
      <c r="J1063">
        <v>0.28999999999999998</v>
      </c>
      <c r="K1063" t="s">
        <v>361</v>
      </c>
    </row>
    <row r="1064" spans="1:11" x14ac:dyDescent="0.25">
      <c r="A1064" t="s">
        <v>678</v>
      </c>
      <c r="B1064" t="s">
        <v>9</v>
      </c>
      <c r="C1064">
        <v>0.28000000000000003</v>
      </c>
      <c r="D1064" t="s">
        <v>701</v>
      </c>
      <c r="F1064" t="s">
        <v>11</v>
      </c>
      <c r="G1064" t="s">
        <v>233</v>
      </c>
      <c r="H1064" t="s">
        <v>9</v>
      </c>
      <c r="I1064" t="str">
        <f t="shared" si="16"/>
        <v>under40-49Female</v>
      </c>
      <c r="J1064">
        <v>0.28000000000000003</v>
      </c>
      <c r="K1064" t="s">
        <v>363</v>
      </c>
    </row>
    <row r="1065" spans="1:11" x14ac:dyDescent="0.25">
      <c r="A1065" t="s">
        <v>678</v>
      </c>
      <c r="B1065" t="s">
        <v>9</v>
      </c>
      <c r="C1065">
        <v>0.27</v>
      </c>
      <c r="D1065" t="s">
        <v>626</v>
      </c>
      <c r="F1065" t="s">
        <v>11</v>
      </c>
      <c r="G1065" t="s">
        <v>233</v>
      </c>
      <c r="H1065" t="s">
        <v>9</v>
      </c>
      <c r="I1065" t="str">
        <f t="shared" si="16"/>
        <v>under40-49Female</v>
      </c>
      <c r="J1065">
        <v>0.27</v>
      </c>
      <c r="K1065" t="s">
        <v>363</v>
      </c>
    </row>
    <row r="1066" spans="1:11" x14ac:dyDescent="0.25">
      <c r="A1066" t="s">
        <v>678</v>
      </c>
      <c r="B1066" t="s">
        <v>9</v>
      </c>
      <c r="C1066">
        <v>0.26</v>
      </c>
      <c r="D1066" t="s">
        <v>571</v>
      </c>
      <c r="F1066" t="s">
        <v>11</v>
      </c>
      <c r="G1066" t="s">
        <v>233</v>
      </c>
      <c r="H1066" t="s">
        <v>9</v>
      </c>
      <c r="I1066" t="str">
        <f t="shared" si="16"/>
        <v>under40-49Female</v>
      </c>
      <c r="J1066">
        <v>0.26</v>
      </c>
      <c r="K1066" t="s">
        <v>363</v>
      </c>
    </row>
    <row r="1067" spans="1:11" x14ac:dyDescent="0.25">
      <c r="A1067" t="s">
        <v>678</v>
      </c>
      <c r="B1067" t="s">
        <v>9</v>
      </c>
      <c r="C1067">
        <v>0.25</v>
      </c>
      <c r="D1067" t="s">
        <v>702</v>
      </c>
      <c r="F1067" t="s">
        <v>11</v>
      </c>
      <c r="G1067" t="s">
        <v>233</v>
      </c>
      <c r="H1067" t="s">
        <v>9</v>
      </c>
      <c r="I1067" t="str">
        <f t="shared" si="16"/>
        <v>under40-49Female</v>
      </c>
      <c r="J1067">
        <v>0.25</v>
      </c>
      <c r="K1067" t="s">
        <v>305</v>
      </c>
    </row>
    <row r="1068" spans="1:11" x14ac:dyDescent="0.25">
      <c r="A1068" t="s">
        <v>678</v>
      </c>
      <c r="B1068" t="s">
        <v>9</v>
      </c>
      <c r="C1068">
        <v>0.24</v>
      </c>
      <c r="D1068" t="s">
        <v>703</v>
      </c>
      <c r="F1068" t="s">
        <v>11</v>
      </c>
      <c r="G1068" t="s">
        <v>233</v>
      </c>
      <c r="H1068" t="s">
        <v>9</v>
      </c>
      <c r="I1068" t="str">
        <f t="shared" si="16"/>
        <v>under40-49Female</v>
      </c>
      <c r="J1068">
        <v>0.24</v>
      </c>
      <c r="K1068" t="s">
        <v>305</v>
      </c>
    </row>
    <row r="1069" spans="1:11" x14ac:dyDescent="0.25">
      <c r="A1069" t="s">
        <v>678</v>
      </c>
      <c r="B1069" t="s">
        <v>9</v>
      </c>
      <c r="C1069">
        <v>0.23</v>
      </c>
      <c r="D1069" t="s">
        <v>445</v>
      </c>
      <c r="F1069" t="s">
        <v>11</v>
      </c>
      <c r="G1069" t="s">
        <v>233</v>
      </c>
      <c r="H1069" t="s">
        <v>9</v>
      </c>
      <c r="I1069" t="str">
        <f t="shared" si="16"/>
        <v>under40-49Female</v>
      </c>
      <c r="J1069">
        <v>0.23</v>
      </c>
      <c r="K1069" t="s">
        <v>364</v>
      </c>
    </row>
    <row r="1070" spans="1:11" x14ac:dyDescent="0.25">
      <c r="A1070" t="s">
        <v>678</v>
      </c>
      <c r="B1070" t="s">
        <v>9</v>
      </c>
      <c r="C1070">
        <v>0.22</v>
      </c>
      <c r="D1070" t="s">
        <v>628</v>
      </c>
      <c r="F1070" t="s">
        <v>11</v>
      </c>
      <c r="G1070" t="s">
        <v>233</v>
      </c>
      <c r="H1070" t="s">
        <v>9</v>
      </c>
      <c r="I1070" t="str">
        <f t="shared" si="16"/>
        <v>under40-49Female</v>
      </c>
      <c r="J1070">
        <v>0.22</v>
      </c>
      <c r="K1070" t="s">
        <v>641</v>
      </c>
    </row>
    <row r="1071" spans="1:11" x14ac:dyDescent="0.25">
      <c r="A1071" t="s">
        <v>678</v>
      </c>
      <c r="B1071" t="s">
        <v>9</v>
      </c>
      <c r="C1071">
        <v>0.21</v>
      </c>
      <c r="D1071" t="s">
        <v>704</v>
      </c>
      <c r="F1071" t="s">
        <v>11</v>
      </c>
      <c r="G1071" t="s">
        <v>233</v>
      </c>
      <c r="H1071" t="s">
        <v>9</v>
      </c>
      <c r="I1071" t="str">
        <f t="shared" si="16"/>
        <v>under40-49Female</v>
      </c>
      <c r="J1071">
        <v>0.21</v>
      </c>
      <c r="K1071" t="s">
        <v>365</v>
      </c>
    </row>
    <row r="1072" spans="1:11" x14ac:dyDescent="0.25">
      <c r="A1072" t="s">
        <v>678</v>
      </c>
      <c r="B1072" t="s">
        <v>9</v>
      </c>
      <c r="C1072">
        <v>0.2</v>
      </c>
      <c r="D1072" t="s">
        <v>705</v>
      </c>
      <c r="F1072" t="s">
        <v>11</v>
      </c>
      <c r="G1072" t="s">
        <v>233</v>
      </c>
      <c r="H1072" t="s">
        <v>9</v>
      </c>
      <c r="I1072" t="str">
        <f t="shared" si="16"/>
        <v>under40-49Female</v>
      </c>
      <c r="J1072">
        <v>0.2</v>
      </c>
      <c r="K1072" t="s">
        <v>365</v>
      </c>
    </row>
    <row r="1073" spans="1:11" x14ac:dyDescent="0.25">
      <c r="A1073" t="s">
        <v>678</v>
      </c>
      <c r="B1073" t="s">
        <v>9</v>
      </c>
      <c r="C1073">
        <v>0.19</v>
      </c>
      <c r="D1073" t="s">
        <v>578</v>
      </c>
      <c r="F1073" t="s">
        <v>11</v>
      </c>
      <c r="G1073" t="s">
        <v>233</v>
      </c>
      <c r="H1073" t="s">
        <v>9</v>
      </c>
      <c r="I1073" t="str">
        <f t="shared" si="16"/>
        <v>under40-49Female</v>
      </c>
      <c r="J1073">
        <v>0.19</v>
      </c>
      <c r="K1073" t="s">
        <v>365</v>
      </c>
    </row>
    <row r="1074" spans="1:11" x14ac:dyDescent="0.25">
      <c r="A1074" t="s">
        <v>678</v>
      </c>
      <c r="B1074" t="s">
        <v>9</v>
      </c>
      <c r="C1074">
        <v>0.18</v>
      </c>
      <c r="D1074" t="s">
        <v>578</v>
      </c>
      <c r="F1074" t="s">
        <v>11</v>
      </c>
      <c r="G1074" t="s">
        <v>233</v>
      </c>
      <c r="H1074" t="s">
        <v>9</v>
      </c>
      <c r="I1074" t="str">
        <f t="shared" si="16"/>
        <v>under40-49Female</v>
      </c>
      <c r="J1074">
        <v>0.18</v>
      </c>
      <c r="K1074" t="s">
        <v>365</v>
      </c>
    </row>
    <row r="1075" spans="1:11" x14ac:dyDescent="0.25">
      <c r="A1075" t="s">
        <v>678</v>
      </c>
      <c r="B1075" t="s">
        <v>9</v>
      </c>
      <c r="C1075">
        <v>0.17</v>
      </c>
      <c r="D1075" t="s">
        <v>706</v>
      </c>
      <c r="F1075" t="s">
        <v>11</v>
      </c>
      <c r="G1075" t="s">
        <v>233</v>
      </c>
      <c r="H1075" t="s">
        <v>9</v>
      </c>
      <c r="I1075" t="str">
        <f t="shared" si="16"/>
        <v>under40-49Female</v>
      </c>
      <c r="J1075">
        <v>0.17</v>
      </c>
      <c r="K1075" t="s">
        <v>643</v>
      </c>
    </row>
    <row r="1076" spans="1:11" x14ac:dyDescent="0.25">
      <c r="A1076" t="s">
        <v>678</v>
      </c>
      <c r="B1076" t="s">
        <v>9</v>
      </c>
      <c r="C1076">
        <v>0.16</v>
      </c>
      <c r="D1076" t="s">
        <v>632</v>
      </c>
      <c r="F1076" t="s">
        <v>11</v>
      </c>
      <c r="G1076" t="s">
        <v>233</v>
      </c>
      <c r="H1076" t="s">
        <v>9</v>
      </c>
      <c r="I1076" t="str">
        <f t="shared" si="16"/>
        <v>under40-49Female</v>
      </c>
      <c r="J1076">
        <v>0.16</v>
      </c>
      <c r="K1076" t="s">
        <v>707</v>
      </c>
    </row>
    <row r="1077" spans="1:11" x14ac:dyDescent="0.25">
      <c r="A1077" t="s">
        <v>678</v>
      </c>
      <c r="B1077" t="s">
        <v>9</v>
      </c>
      <c r="C1077">
        <v>0.15</v>
      </c>
      <c r="D1077" t="s">
        <v>708</v>
      </c>
      <c r="F1077" t="s">
        <v>11</v>
      </c>
      <c r="G1077" t="s">
        <v>233</v>
      </c>
      <c r="H1077" t="s">
        <v>9</v>
      </c>
      <c r="I1077" t="str">
        <f t="shared" si="16"/>
        <v>under40-49Female</v>
      </c>
      <c r="J1077">
        <v>0.15</v>
      </c>
      <c r="K1077" t="s">
        <v>707</v>
      </c>
    </row>
    <row r="1078" spans="1:11" x14ac:dyDescent="0.25">
      <c r="A1078" t="s">
        <v>678</v>
      </c>
      <c r="B1078" t="s">
        <v>9</v>
      </c>
      <c r="C1078">
        <v>0.14000000000000001</v>
      </c>
      <c r="D1078" t="s">
        <v>709</v>
      </c>
      <c r="F1078" t="s">
        <v>11</v>
      </c>
      <c r="G1078" t="s">
        <v>233</v>
      </c>
      <c r="H1078" t="s">
        <v>9</v>
      </c>
      <c r="I1078" t="str">
        <f t="shared" si="16"/>
        <v>under40-49Female</v>
      </c>
      <c r="J1078">
        <v>0.14000000000000001</v>
      </c>
      <c r="K1078" t="s">
        <v>707</v>
      </c>
    </row>
    <row r="1079" spans="1:11" x14ac:dyDescent="0.25">
      <c r="A1079" t="s">
        <v>678</v>
      </c>
      <c r="B1079" t="s">
        <v>9</v>
      </c>
      <c r="C1079">
        <v>0.13</v>
      </c>
      <c r="D1079" t="s">
        <v>710</v>
      </c>
      <c r="F1079" t="s">
        <v>11</v>
      </c>
      <c r="G1079" t="s">
        <v>233</v>
      </c>
      <c r="H1079" t="s">
        <v>9</v>
      </c>
      <c r="I1079" t="str">
        <f t="shared" si="16"/>
        <v>under40-49Female</v>
      </c>
      <c r="J1079">
        <v>0.13</v>
      </c>
      <c r="K1079" t="s">
        <v>367</v>
      </c>
    </row>
    <row r="1080" spans="1:11" x14ac:dyDescent="0.25">
      <c r="A1080" t="s">
        <v>678</v>
      </c>
      <c r="B1080" t="s">
        <v>9</v>
      </c>
      <c r="C1080">
        <v>0.12</v>
      </c>
      <c r="D1080" t="s">
        <v>711</v>
      </c>
      <c r="F1080" t="s">
        <v>11</v>
      </c>
      <c r="G1080" t="s">
        <v>233</v>
      </c>
      <c r="H1080" t="s">
        <v>9</v>
      </c>
      <c r="I1080" t="str">
        <f t="shared" si="16"/>
        <v>under40-49Female</v>
      </c>
      <c r="J1080">
        <v>0.12</v>
      </c>
      <c r="K1080" t="s">
        <v>367</v>
      </c>
    </row>
    <row r="1081" spans="1:11" x14ac:dyDescent="0.25">
      <c r="A1081" t="s">
        <v>678</v>
      </c>
      <c r="B1081" t="s">
        <v>9</v>
      </c>
      <c r="C1081">
        <v>0.11</v>
      </c>
      <c r="D1081" t="s">
        <v>304</v>
      </c>
      <c r="F1081" t="s">
        <v>11</v>
      </c>
      <c r="G1081" t="s">
        <v>233</v>
      </c>
      <c r="H1081" t="s">
        <v>9</v>
      </c>
      <c r="I1081" t="str">
        <f t="shared" si="16"/>
        <v>under40-49Female</v>
      </c>
      <c r="J1081">
        <v>0.11</v>
      </c>
      <c r="K1081" t="s">
        <v>585</v>
      </c>
    </row>
    <row r="1082" spans="1:11" x14ac:dyDescent="0.25">
      <c r="A1082" t="s">
        <v>678</v>
      </c>
      <c r="B1082" t="s">
        <v>9</v>
      </c>
      <c r="C1082">
        <v>0.1</v>
      </c>
      <c r="D1082" t="s">
        <v>712</v>
      </c>
      <c r="F1082" t="s">
        <v>11</v>
      </c>
      <c r="G1082" t="s">
        <v>233</v>
      </c>
      <c r="H1082" t="s">
        <v>9</v>
      </c>
      <c r="I1082" t="str">
        <f t="shared" si="16"/>
        <v>under40-49Female</v>
      </c>
      <c r="J1082">
        <v>0.1</v>
      </c>
      <c r="K1082" t="s">
        <v>585</v>
      </c>
    </row>
    <row r="1083" spans="1:11" x14ac:dyDescent="0.25">
      <c r="A1083" t="s">
        <v>678</v>
      </c>
      <c r="B1083" t="s">
        <v>9</v>
      </c>
      <c r="C1083">
        <v>0.09</v>
      </c>
      <c r="D1083" t="s">
        <v>713</v>
      </c>
      <c r="F1083" t="s">
        <v>11</v>
      </c>
      <c r="G1083" t="s">
        <v>233</v>
      </c>
      <c r="H1083" t="s">
        <v>9</v>
      </c>
      <c r="I1083" t="str">
        <f t="shared" si="16"/>
        <v>under40-49Female</v>
      </c>
      <c r="J1083">
        <v>0.09</v>
      </c>
      <c r="K1083" t="s">
        <v>307</v>
      </c>
    </row>
    <row r="1084" spans="1:11" x14ac:dyDescent="0.25">
      <c r="A1084" t="s">
        <v>678</v>
      </c>
      <c r="B1084" t="s">
        <v>9</v>
      </c>
      <c r="C1084">
        <v>0.08</v>
      </c>
      <c r="D1084" t="s">
        <v>714</v>
      </c>
      <c r="F1084" t="s">
        <v>11</v>
      </c>
      <c r="G1084" t="s">
        <v>233</v>
      </c>
      <c r="H1084" t="s">
        <v>9</v>
      </c>
      <c r="I1084" t="str">
        <f t="shared" si="16"/>
        <v>under40-49Female</v>
      </c>
      <c r="J1084">
        <v>0.08</v>
      </c>
      <c r="K1084" t="s">
        <v>307</v>
      </c>
    </row>
    <row r="1085" spans="1:11" x14ac:dyDescent="0.25">
      <c r="A1085" t="s">
        <v>678</v>
      </c>
      <c r="B1085" t="s">
        <v>9</v>
      </c>
      <c r="C1085">
        <v>7.0000000000000007E-2</v>
      </c>
      <c r="D1085" t="s">
        <v>715</v>
      </c>
      <c r="F1085" t="s">
        <v>11</v>
      </c>
      <c r="G1085" t="s">
        <v>233</v>
      </c>
      <c r="H1085" t="s">
        <v>9</v>
      </c>
      <c r="I1085" t="str">
        <f t="shared" si="16"/>
        <v>under40-49Female</v>
      </c>
      <c r="J1085">
        <v>7.0000000000000007E-2</v>
      </c>
      <c r="K1085" t="s">
        <v>587</v>
      </c>
    </row>
    <row r="1086" spans="1:11" x14ac:dyDescent="0.25">
      <c r="A1086" t="s">
        <v>678</v>
      </c>
      <c r="B1086" t="s">
        <v>9</v>
      </c>
      <c r="C1086">
        <v>0.06</v>
      </c>
      <c r="D1086" t="s">
        <v>716</v>
      </c>
      <c r="F1086" t="s">
        <v>11</v>
      </c>
      <c r="G1086" t="s">
        <v>233</v>
      </c>
      <c r="H1086" t="s">
        <v>9</v>
      </c>
      <c r="I1086" t="str">
        <f t="shared" si="16"/>
        <v>under40-49Female</v>
      </c>
      <c r="J1086">
        <v>0.06</v>
      </c>
      <c r="K1086" t="s">
        <v>717</v>
      </c>
    </row>
    <row r="1087" spans="1:11" x14ac:dyDescent="0.25">
      <c r="A1087" t="s">
        <v>678</v>
      </c>
      <c r="B1087" t="s">
        <v>9</v>
      </c>
      <c r="C1087">
        <v>0.05</v>
      </c>
      <c r="D1087" t="s">
        <v>718</v>
      </c>
      <c r="F1087" t="s">
        <v>11</v>
      </c>
      <c r="G1087" t="s">
        <v>233</v>
      </c>
      <c r="H1087" t="s">
        <v>9</v>
      </c>
      <c r="I1087" t="str">
        <f t="shared" si="16"/>
        <v>under40-49Female</v>
      </c>
      <c r="J1087">
        <v>0.05</v>
      </c>
      <c r="K1087" t="s">
        <v>717</v>
      </c>
    </row>
    <row r="1088" spans="1:11" x14ac:dyDescent="0.25">
      <c r="A1088" t="s">
        <v>678</v>
      </c>
      <c r="B1088" t="s">
        <v>9</v>
      </c>
      <c r="C1088">
        <v>0.04</v>
      </c>
      <c r="D1088" t="s">
        <v>586</v>
      </c>
      <c r="F1088" t="s">
        <v>11</v>
      </c>
      <c r="G1088" t="s">
        <v>233</v>
      </c>
      <c r="H1088" t="s">
        <v>9</v>
      </c>
      <c r="I1088" t="str">
        <f t="shared" si="16"/>
        <v>under40-49Female</v>
      </c>
      <c r="J1088">
        <v>0.04</v>
      </c>
      <c r="K1088" t="s">
        <v>371</v>
      </c>
    </row>
    <row r="1089" spans="1:11" x14ac:dyDescent="0.25">
      <c r="A1089" t="s">
        <v>678</v>
      </c>
      <c r="B1089" t="s">
        <v>9</v>
      </c>
      <c r="C1089">
        <v>0.03</v>
      </c>
      <c r="D1089" t="s">
        <v>676</v>
      </c>
      <c r="F1089" t="s">
        <v>11</v>
      </c>
      <c r="G1089" t="s">
        <v>233</v>
      </c>
      <c r="H1089" t="s">
        <v>9</v>
      </c>
      <c r="I1089" t="str">
        <f t="shared" si="16"/>
        <v>under40-49Female</v>
      </c>
      <c r="J1089">
        <v>0.03</v>
      </c>
      <c r="K1089" t="s">
        <v>673</v>
      </c>
    </row>
    <row r="1090" spans="1:11" x14ac:dyDescent="0.25">
      <c r="A1090" t="s">
        <v>678</v>
      </c>
      <c r="B1090" t="s">
        <v>9</v>
      </c>
      <c r="C1090">
        <v>0.02</v>
      </c>
      <c r="D1090" t="s">
        <v>719</v>
      </c>
      <c r="F1090" t="s">
        <v>11</v>
      </c>
      <c r="G1090" t="s">
        <v>233</v>
      </c>
      <c r="H1090" t="s">
        <v>9</v>
      </c>
      <c r="I1090" t="str">
        <f t="shared" si="16"/>
        <v>under40-49Female</v>
      </c>
      <c r="J1090">
        <v>0.02</v>
      </c>
      <c r="K1090" t="s">
        <v>720</v>
      </c>
    </row>
    <row r="1091" spans="1:11" x14ac:dyDescent="0.25">
      <c r="A1091" t="s">
        <v>678</v>
      </c>
      <c r="B1091" t="s">
        <v>9</v>
      </c>
      <c r="C1091">
        <v>0.01</v>
      </c>
      <c r="D1091" t="s">
        <v>721</v>
      </c>
      <c r="F1091" t="s">
        <v>11</v>
      </c>
      <c r="G1091" t="s">
        <v>233</v>
      </c>
      <c r="H1091" t="s">
        <v>9</v>
      </c>
      <c r="I1091" t="str">
        <f t="shared" ref="I1091:I1154" si="17">_xlfn.CONCAT(F1091,G1091,H1091)</f>
        <v>under40-49Female</v>
      </c>
      <c r="J1091">
        <v>0.01</v>
      </c>
      <c r="K1091" t="s">
        <v>722</v>
      </c>
    </row>
    <row r="1092" spans="1:11" x14ac:dyDescent="0.25">
      <c r="A1092" t="s">
        <v>678</v>
      </c>
      <c r="B1092" t="s">
        <v>13</v>
      </c>
      <c r="C1092">
        <v>0.99</v>
      </c>
      <c r="D1092" t="s">
        <v>314</v>
      </c>
      <c r="F1092" t="s">
        <v>11</v>
      </c>
      <c r="G1092" t="s">
        <v>308</v>
      </c>
      <c r="H1092" t="s">
        <v>9</v>
      </c>
      <c r="I1092" t="str">
        <f t="shared" si="17"/>
        <v>under50+Female</v>
      </c>
      <c r="J1092">
        <v>0.99</v>
      </c>
      <c r="K1092" t="s">
        <v>133</v>
      </c>
    </row>
    <row r="1093" spans="1:11" x14ac:dyDescent="0.25">
      <c r="A1093" t="s">
        <v>678</v>
      </c>
      <c r="B1093" t="s">
        <v>13</v>
      </c>
      <c r="C1093">
        <v>0.98</v>
      </c>
      <c r="D1093" t="s">
        <v>723</v>
      </c>
      <c r="F1093" t="s">
        <v>11</v>
      </c>
      <c r="G1093" t="s">
        <v>308</v>
      </c>
      <c r="H1093" t="s">
        <v>9</v>
      </c>
      <c r="I1093" t="str">
        <f t="shared" si="17"/>
        <v>under50+Female</v>
      </c>
      <c r="J1093">
        <v>0.98</v>
      </c>
      <c r="K1093" t="s">
        <v>133</v>
      </c>
    </row>
    <row r="1094" spans="1:11" x14ac:dyDescent="0.25">
      <c r="A1094" t="s">
        <v>678</v>
      </c>
      <c r="B1094" t="s">
        <v>13</v>
      </c>
      <c r="C1094">
        <v>0.97</v>
      </c>
      <c r="D1094" t="s">
        <v>323</v>
      </c>
      <c r="F1094" t="s">
        <v>11</v>
      </c>
      <c r="G1094" t="s">
        <v>308</v>
      </c>
      <c r="H1094" t="s">
        <v>9</v>
      </c>
      <c r="I1094" t="str">
        <f t="shared" si="17"/>
        <v>under50+Female</v>
      </c>
      <c r="J1094">
        <v>0.97</v>
      </c>
      <c r="K1094" t="s">
        <v>222</v>
      </c>
    </row>
    <row r="1095" spans="1:11" x14ac:dyDescent="0.25">
      <c r="A1095" t="s">
        <v>678</v>
      </c>
      <c r="B1095" t="s">
        <v>13</v>
      </c>
      <c r="C1095">
        <v>0.96</v>
      </c>
      <c r="D1095" t="s">
        <v>234</v>
      </c>
      <c r="F1095" t="s">
        <v>11</v>
      </c>
      <c r="G1095" t="s">
        <v>308</v>
      </c>
      <c r="H1095" t="s">
        <v>9</v>
      </c>
      <c r="I1095" t="str">
        <f t="shared" si="17"/>
        <v>under50+Female</v>
      </c>
      <c r="J1095">
        <v>0.96</v>
      </c>
      <c r="K1095" t="s">
        <v>224</v>
      </c>
    </row>
    <row r="1096" spans="1:11" x14ac:dyDescent="0.25">
      <c r="A1096" t="s">
        <v>678</v>
      </c>
      <c r="B1096" t="s">
        <v>13</v>
      </c>
      <c r="C1096">
        <v>0.95</v>
      </c>
      <c r="D1096" t="s">
        <v>466</v>
      </c>
      <c r="F1096" t="s">
        <v>11</v>
      </c>
      <c r="G1096" t="s">
        <v>308</v>
      </c>
      <c r="H1096" t="s">
        <v>9</v>
      </c>
      <c r="I1096" t="str">
        <f t="shared" si="17"/>
        <v>under50+Female</v>
      </c>
      <c r="J1096">
        <v>0.95</v>
      </c>
      <c r="K1096" t="s">
        <v>224</v>
      </c>
    </row>
    <row r="1097" spans="1:11" x14ac:dyDescent="0.25">
      <c r="A1097" t="s">
        <v>678</v>
      </c>
      <c r="B1097" t="s">
        <v>13</v>
      </c>
      <c r="C1097">
        <v>0.94</v>
      </c>
      <c r="D1097" t="s">
        <v>175</v>
      </c>
      <c r="F1097" t="s">
        <v>11</v>
      </c>
      <c r="G1097" t="s">
        <v>308</v>
      </c>
      <c r="H1097" t="s">
        <v>9</v>
      </c>
      <c r="I1097" t="str">
        <f t="shared" si="17"/>
        <v>under50+Female</v>
      </c>
      <c r="J1097">
        <v>0.94</v>
      </c>
      <c r="K1097" t="s">
        <v>290</v>
      </c>
    </row>
    <row r="1098" spans="1:11" x14ac:dyDescent="0.25">
      <c r="A1098" t="s">
        <v>678</v>
      </c>
      <c r="B1098" t="s">
        <v>13</v>
      </c>
      <c r="C1098">
        <v>0.93</v>
      </c>
      <c r="D1098" t="s">
        <v>235</v>
      </c>
      <c r="F1098" t="s">
        <v>11</v>
      </c>
      <c r="G1098" t="s">
        <v>308</v>
      </c>
      <c r="H1098" t="s">
        <v>9</v>
      </c>
      <c r="I1098" t="str">
        <f t="shared" si="17"/>
        <v>under50+Female</v>
      </c>
      <c r="J1098">
        <v>0.93</v>
      </c>
      <c r="K1098" t="s">
        <v>137</v>
      </c>
    </row>
    <row r="1099" spans="1:11" x14ac:dyDescent="0.25">
      <c r="A1099" t="s">
        <v>678</v>
      </c>
      <c r="B1099" t="s">
        <v>13</v>
      </c>
      <c r="C1099">
        <v>0.92</v>
      </c>
      <c r="D1099" t="s">
        <v>330</v>
      </c>
      <c r="F1099" t="s">
        <v>11</v>
      </c>
      <c r="G1099" t="s">
        <v>308</v>
      </c>
      <c r="H1099" t="s">
        <v>9</v>
      </c>
      <c r="I1099" t="str">
        <f t="shared" si="17"/>
        <v>under50+Female</v>
      </c>
      <c r="J1099">
        <v>0.92</v>
      </c>
      <c r="K1099" t="s">
        <v>229</v>
      </c>
    </row>
    <row r="1100" spans="1:11" x14ac:dyDescent="0.25">
      <c r="A1100" t="s">
        <v>678</v>
      </c>
      <c r="B1100" t="s">
        <v>13</v>
      </c>
      <c r="C1100">
        <v>0.91</v>
      </c>
      <c r="D1100" t="s">
        <v>182</v>
      </c>
      <c r="F1100" t="s">
        <v>11</v>
      </c>
      <c r="G1100" t="s">
        <v>308</v>
      </c>
      <c r="H1100" t="s">
        <v>9</v>
      </c>
      <c r="I1100" t="str">
        <f t="shared" si="17"/>
        <v>under50+Female</v>
      </c>
      <c r="J1100">
        <v>0.91</v>
      </c>
      <c r="K1100" t="s">
        <v>296</v>
      </c>
    </row>
    <row r="1101" spans="1:11" x14ac:dyDescent="0.25">
      <c r="A1101" t="s">
        <v>678</v>
      </c>
      <c r="B1101" t="s">
        <v>13</v>
      </c>
      <c r="C1101">
        <v>0.9</v>
      </c>
      <c r="D1101" t="s">
        <v>380</v>
      </c>
      <c r="F1101" t="s">
        <v>11</v>
      </c>
      <c r="G1101" t="s">
        <v>308</v>
      </c>
      <c r="H1101" t="s">
        <v>9</v>
      </c>
      <c r="I1101" t="str">
        <f t="shared" si="17"/>
        <v>under50+Female</v>
      </c>
      <c r="J1101">
        <v>0.9</v>
      </c>
      <c r="K1101" t="s">
        <v>298</v>
      </c>
    </row>
    <row r="1102" spans="1:11" x14ac:dyDescent="0.25">
      <c r="A1102" t="s">
        <v>678</v>
      </c>
      <c r="B1102" t="s">
        <v>13</v>
      </c>
      <c r="C1102">
        <v>0.89</v>
      </c>
      <c r="D1102" t="s">
        <v>472</v>
      </c>
      <c r="F1102" t="s">
        <v>11</v>
      </c>
      <c r="G1102" t="s">
        <v>308</v>
      </c>
      <c r="H1102" t="s">
        <v>9</v>
      </c>
      <c r="I1102" t="str">
        <f t="shared" si="17"/>
        <v>under50+Female</v>
      </c>
      <c r="J1102">
        <v>0.89</v>
      </c>
      <c r="K1102" t="s">
        <v>298</v>
      </c>
    </row>
    <row r="1103" spans="1:11" x14ac:dyDescent="0.25">
      <c r="A1103" t="s">
        <v>678</v>
      </c>
      <c r="B1103" t="s">
        <v>13</v>
      </c>
      <c r="C1103">
        <v>0.88</v>
      </c>
      <c r="D1103" t="s">
        <v>724</v>
      </c>
      <c r="F1103" t="s">
        <v>11</v>
      </c>
      <c r="G1103" t="s">
        <v>308</v>
      </c>
      <c r="H1103" t="s">
        <v>9</v>
      </c>
      <c r="I1103" t="str">
        <f t="shared" si="17"/>
        <v>under50+Female</v>
      </c>
      <c r="J1103">
        <v>0.88</v>
      </c>
      <c r="K1103" t="s">
        <v>298</v>
      </c>
    </row>
    <row r="1104" spans="1:11" x14ac:dyDescent="0.25">
      <c r="A1104" t="s">
        <v>678</v>
      </c>
      <c r="B1104" t="s">
        <v>13</v>
      </c>
      <c r="C1104">
        <v>0.87</v>
      </c>
      <c r="D1104" t="s">
        <v>192</v>
      </c>
      <c r="F1104" t="s">
        <v>11</v>
      </c>
      <c r="G1104" t="s">
        <v>308</v>
      </c>
      <c r="H1104" t="s">
        <v>9</v>
      </c>
      <c r="I1104" t="str">
        <f t="shared" si="17"/>
        <v>under50+Female</v>
      </c>
      <c r="J1104">
        <v>0.87</v>
      </c>
      <c r="K1104" t="s">
        <v>139</v>
      </c>
    </row>
    <row r="1105" spans="1:11" x14ac:dyDescent="0.25">
      <c r="A1105" t="s">
        <v>678</v>
      </c>
      <c r="B1105" t="s">
        <v>13</v>
      </c>
      <c r="C1105">
        <v>0.86</v>
      </c>
      <c r="D1105" t="s">
        <v>194</v>
      </c>
      <c r="F1105" t="s">
        <v>11</v>
      </c>
      <c r="G1105" t="s">
        <v>308</v>
      </c>
      <c r="H1105" t="s">
        <v>9</v>
      </c>
      <c r="I1105" t="str">
        <f t="shared" si="17"/>
        <v>under50+Female</v>
      </c>
      <c r="J1105">
        <v>0.86</v>
      </c>
      <c r="K1105" t="s">
        <v>139</v>
      </c>
    </row>
    <row r="1106" spans="1:11" x14ac:dyDescent="0.25">
      <c r="A1106" t="s">
        <v>678</v>
      </c>
      <c r="B1106" t="s">
        <v>13</v>
      </c>
      <c r="C1106">
        <v>0.85</v>
      </c>
      <c r="D1106" t="s">
        <v>241</v>
      </c>
      <c r="F1106" t="s">
        <v>11</v>
      </c>
      <c r="G1106" t="s">
        <v>308</v>
      </c>
      <c r="H1106" t="s">
        <v>9</v>
      </c>
      <c r="I1106" t="str">
        <f t="shared" si="17"/>
        <v>under50+Female</v>
      </c>
      <c r="J1106">
        <v>0.85</v>
      </c>
      <c r="K1106" t="s">
        <v>355</v>
      </c>
    </row>
    <row r="1107" spans="1:11" x14ac:dyDescent="0.25">
      <c r="A1107" t="s">
        <v>678</v>
      </c>
      <c r="B1107" t="s">
        <v>13</v>
      </c>
      <c r="C1107">
        <v>0.84</v>
      </c>
      <c r="D1107" t="s">
        <v>242</v>
      </c>
      <c r="F1107" t="s">
        <v>11</v>
      </c>
      <c r="G1107" t="s">
        <v>308</v>
      </c>
      <c r="H1107" t="s">
        <v>9</v>
      </c>
      <c r="I1107" t="str">
        <f t="shared" si="17"/>
        <v>under50+Female</v>
      </c>
      <c r="J1107">
        <v>0.84</v>
      </c>
      <c r="K1107" t="s">
        <v>355</v>
      </c>
    </row>
    <row r="1108" spans="1:11" x14ac:dyDescent="0.25">
      <c r="A1108" t="s">
        <v>678</v>
      </c>
      <c r="B1108" t="s">
        <v>13</v>
      </c>
      <c r="C1108">
        <v>0.83</v>
      </c>
      <c r="D1108" t="s">
        <v>725</v>
      </c>
      <c r="F1108" t="s">
        <v>11</v>
      </c>
      <c r="G1108" t="s">
        <v>308</v>
      </c>
      <c r="H1108" t="s">
        <v>9</v>
      </c>
      <c r="I1108" t="str">
        <f t="shared" si="17"/>
        <v>under50+Female</v>
      </c>
      <c r="J1108">
        <v>0.83</v>
      </c>
      <c r="K1108" t="s">
        <v>355</v>
      </c>
    </row>
    <row r="1109" spans="1:11" x14ac:dyDescent="0.25">
      <c r="A1109" t="s">
        <v>678</v>
      </c>
      <c r="B1109" t="s">
        <v>13</v>
      </c>
      <c r="C1109">
        <v>0.82</v>
      </c>
      <c r="D1109" t="s">
        <v>475</v>
      </c>
      <c r="F1109" t="s">
        <v>11</v>
      </c>
      <c r="G1109" t="s">
        <v>308</v>
      </c>
      <c r="H1109" t="s">
        <v>9</v>
      </c>
      <c r="I1109" t="str">
        <f t="shared" si="17"/>
        <v>under50+Female</v>
      </c>
      <c r="J1109">
        <v>0.82</v>
      </c>
      <c r="K1109" t="s">
        <v>530</v>
      </c>
    </row>
    <row r="1110" spans="1:11" x14ac:dyDescent="0.25">
      <c r="A1110" t="s">
        <v>678</v>
      </c>
      <c r="B1110" t="s">
        <v>13</v>
      </c>
      <c r="C1110">
        <v>0.81</v>
      </c>
      <c r="D1110" t="s">
        <v>202</v>
      </c>
      <c r="F1110" t="s">
        <v>11</v>
      </c>
      <c r="G1110" t="s">
        <v>308</v>
      </c>
      <c r="H1110" t="s">
        <v>9</v>
      </c>
      <c r="I1110" t="str">
        <f t="shared" si="17"/>
        <v>under50+Female</v>
      </c>
      <c r="J1110">
        <v>0.81</v>
      </c>
      <c r="K1110" t="s">
        <v>530</v>
      </c>
    </row>
    <row r="1111" spans="1:11" x14ac:dyDescent="0.25">
      <c r="A1111" t="s">
        <v>678</v>
      </c>
      <c r="B1111" t="s">
        <v>13</v>
      </c>
      <c r="C1111">
        <v>0.8</v>
      </c>
      <c r="D1111" t="s">
        <v>509</v>
      </c>
      <c r="F1111" t="s">
        <v>11</v>
      </c>
      <c r="G1111" t="s">
        <v>308</v>
      </c>
      <c r="H1111" t="s">
        <v>9</v>
      </c>
      <c r="I1111" t="str">
        <f t="shared" si="17"/>
        <v>under50+Female</v>
      </c>
      <c r="J1111">
        <v>0.8</v>
      </c>
      <c r="K1111" t="s">
        <v>530</v>
      </c>
    </row>
    <row r="1112" spans="1:11" x14ac:dyDescent="0.25">
      <c r="A1112" t="s">
        <v>678</v>
      </c>
      <c r="B1112" t="s">
        <v>13</v>
      </c>
      <c r="C1112">
        <v>0.79</v>
      </c>
      <c r="D1112" t="s">
        <v>36</v>
      </c>
      <c r="F1112" t="s">
        <v>11</v>
      </c>
      <c r="G1112" t="s">
        <v>308</v>
      </c>
      <c r="H1112" t="s">
        <v>9</v>
      </c>
      <c r="I1112" t="str">
        <f t="shared" si="17"/>
        <v>under50+Female</v>
      </c>
      <c r="J1112">
        <v>0.79</v>
      </c>
      <c r="K1112" t="s">
        <v>530</v>
      </c>
    </row>
    <row r="1113" spans="1:11" x14ac:dyDescent="0.25">
      <c r="A1113" t="s">
        <v>678</v>
      </c>
      <c r="B1113" t="s">
        <v>13</v>
      </c>
      <c r="C1113">
        <v>0.78</v>
      </c>
      <c r="D1113" t="s">
        <v>341</v>
      </c>
      <c r="F1113" t="s">
        <v>11</v>
      </c>
      <c r="G1113" t="s">
        <v>308</v>
      </c>
      <c r="H1113" t="s">
        <v>9</v>
      </c>
      <c r="I1113" t="str">
        <f t="shared" si="17"/>
        <v>under50+Female</v>
      </c>
      <c r="J1113">
        <v>0.78</v>
      </c>
      <c r="K1113" t="s">
        <v>530</v>
      </c>
    </row>
    <row r="1114" spans="1:11" x14ac:dyDescent="0.25">
      <c r="A1114" t="s">
        <v>678</v>
      </c>
      <c r="B1114" t="s">
        <v>13</v>
      </c>
      <c r="C1114">
        <v>0.77</v>
      </c>
      <c r="D1114" t="s">
        <v>342</v>
      </c>
      <c r="F1114" t="s">
        <v>11</v>
      </c>
      <c r="G1114" t="s">
        <v>308</v>
      </c>
      <c r="H1114" t="s">
        <v>9</v>
      </c>
      <c r="I1114" t="str">
        <f t="shared" si="17"/>
        <v>under50+Female</v>
      </c>
      <c r="J1114">
        <v>0.77</v>
      </c>
      <c r="K1114" t="s">
        <v>530</v>
      </c>
    </row>
    <row r="1115" spans="1:11" x14ac:dyDescent="0.25">
      <c r="A1115" t="s">
        <v>678</v>
      </c>
      <c r="B1115" t="s">
        <v>13</v>
      </c>
      <c r="C1115">
        <v>0.76</v>
      </c>
      <c r="D1115" t="s">
        <v>343</v>
      </c>
      <c r="F1115" t="s">
        <v>11</v>
      </c>
      <c r="G1115" t="s">
        <v>308</v>
      </c>
      <c r="H1115" t="s">
        <v>9</v>
      </c>
      <c r="I1115" t="str">
        <f t="shared" si="17"/>
        <v>under50+Female</v>
      </c>
      <c r="J1115">
        <v>0.76</v>
      </c>
      <c r="K1115" t="s">
        <v>301</v>
      </c>
    </row>
    <row r="1116" spans="1:11" x14ac:dyDescent="0.25">
      <c r="A1116" t="s">
        <v>678</v>
      </c>
      <c r="B1116" t="s">
        <v>13</v>
      </c>
      <c r="C1116">
        <v>0.75</v>
      </c>
      <c r="D1116" t="s">
        <v>344</v>
      </c>
      <c r="F1116" t="s">
        <v>11</v>
      </c>
      <c r="G1116" t="s">
        <v>308</v>
      </c>
      <c r="H1116" t="s">
        <v>9</v>
      </c>
      <c r="I1116" t="str">
        <f t="shared" si="17"/>
        <v>under50+Female</v>
      </c>
      <c r="J1116">
        <v>0.75</v>
      </c>
      <c r="K1116" t="s">
        <v>301</v>
      </c>
    </row>
    <row r="1117" spans="1:11" x14ac:dyDescent="0.25">
      <c r="A1117" t="s">
        <v>678</v>
      </c>
      <c r="B1117" t="s">
        <v>13</v>
      </c>
      <c r="C1117">
        <v>0.74</v>
      </c>
      <c r="D1117" t="s">
        <v>345</v>
      </c>
      <c r="F1117" t="s">
        <v>11</v>
      </c>
      <c r="G1117" t="s">
        <v>308</v>
      </c>
      <c r="H1117" t="s">
        <v>9</v>
      </c>
      <c r="I1117" t="str">
        <f t="shared" si="17"/>
        <v>under50+Female</v>
      </c>
      <c r="J1117">
        <v>0.74</v>
      </c>
      <c r="K1117" t="s">
        <v>301</v>
      </c>
    </row>
    <row r="1118" spans="1:11" x14ac:dyDescent="0.25">
      <c r="A1118" t="s">
        <v>678</v>
      </c>
      <c r="B1118" t="s">
        <v>13</v>
      </c>
      <c r="C1118">
        <v>0.73</v>
      </c>
      <c r="D1118" t="s">
        <v>476</v>
      </c>
      <c r="F1118" t="s">
        <v>11</v>
      </c>
      <c r="G1118" t="s">
        <v>308</v>
      </c>
      <c r="H1118" t="s">
        <v>9</v>
      </c>
      <c r="I1118" t="str">
        <f t="shared" si="17"/>
        <v>under50+Female</v>
      </c>
      <c r="J1118">
        <v>0.73</v>
      </c>
      <c r="K1118" t="s">
        <v>301</v>
      </c>
    </row>
    <row r="1119" spans="1:11" x14ac:dyDescent="0.25">
      <c r="A1119" t="s">
        <v>678</v>
      </c>
      <c r="B1119" t="s">
        <v>13</v>
      </c>
      <c r="C1119">
        <v>0.72</v>
      </c>
      <c r="D1119" t="s">
        <v>44</v>
      </c>
      <c r="F1119" t="s">
        <v>11</v>
      </c>
      <c r="G1119" t="s">
        <v>308</v>
      </c>
      <c r="H1119" t="s">
        <v>9</v>
      </c>
      <c r="I1119" t="str">
        <f t="shared" si="17"/>
        <v>under50+Female</v>
      </c>
      <c r="J1119">
        <v>0.72</v>
      </c>
      <c r="K1119" t="s">
        <v>357</v>
      </c>
    </row>
    <row r="1120" spans="1:11" x14ac:dyDescent="0.25">
      <c r="A1120" t="s">
        <v>678</v>
      </c>
      <c r="B1120" t="s">
        <v>13</v>
      </c>
      <c r="C1120">
        <v>0.71</v>
      </c>
      <c r="D1120" t="s">
        <v>656</v>
      </c>
      <c r="F1120" t="s">
        <v>11</v>
      </c>
      <c r="G1120" t="s">
        <v>308</v>
      </c>
      <c r="H1120" t="s">
        <v>9</v>
      </c>
      <c r="I1120" t="str">
        <f t="shared" si="17"/>
        <v>under50+Female</v>
      </c>
      <c r="J1120">
        <v>0.71</v>
      </c>
      <c r="K1120" t="s">
        <v>358</v>
      </c>
    </row>
    <row r="1121" spans="1:11" x14ac:dyDescent="0.25">
      <c r="A1121" t="s">
        <v>678</v>
      </c>
      <c r="B1121" t="s">
        <v>13</v>
      </c>
      <c r="C1121">
        <v>0.7</v>
      </c>
      <c r="D1121" t="s">
        <v>348</v>
      </c>
      <c r="F1121" t="s">
        <v>11</v>
      </c>
      <c r="G1121" t="s">
        <v>308</v>
      </c>
      <c r="H1121" t="s">
        <v>9</v>
      </c>
      <c r="I1121" t="str">
        <f t="shared" si="17"/>
        <v>under50+Female</v>
      </c>
      <c r="J1121">
        <v>0.7</v>
      </c>
      <c r="K1121" t="s">
        <v>358</v>
      </c>
    </row>
    <row r="1122" spans="1:11" x14ac:dyDescent="0.25">
      <c r="A1122" t="s">
        <v>678</v>
      </c>
      <c r="B1122" t="s">
        <v>13</v>
      </c>
      <c r="C1122">
        <v>0.69</v>
      </c>
      <c r="D1122" t="s">
        <v>477</v>
      </c>
      <c r="F1122" t="s">
        <v>11</v>
      </c>
      <c r="G1122" t="s">
        <v>308</v>
      </c>
      <c r="H1122" t="s">
        <v>9</v>
      </c>
      <c r="I1122" t="str">
        <f t="shared" si="17"/>
        <v>under50+Female</v>
      </c>
      <c r="J1122">
        <v>0.69</v>
      </c>
      <c r="K1122" t="s">
        <v>358</v>
      </c>
    </row>
    <row r="1123" spans="1:11" x14ac:dyDescent="0.25">
      <c r="A1123" t="s">
        <v>678</v>
      </c>
      <c r="B1123" t="s">
        <v>13</v>
      </c>
      <c r="C1123">
        <v>0.68</v>
      </c>
      <c r="D1123" t="s">
        <v>49</v>
      </c>
      <c r="F1123" t="s">
        <v>11</v>
      </c>
      <c r="G1123" t="s">
        <v>308</v>
      </c>
      <c r="H1123" t="s">
        <v>9</v>
      </c>
      <c r="I1123" t="str">
        <f t="shared" si="17"/>
        <v>under50+Female</v>
      </c>
      <c r="J1123">
        <v>0.68</v>
      </c>
      <c r="K1123" t="s">
        <v>303</v>
      </c>
    </row>
    <row r="1124" spans="1:11" x14ac:dyDescent="0.25">
      <c r="A1124" t="s">
        <v>678</v>
      </c>
      <c r="B1124" t="s">
        <v>13</v>
      </c>
      <c r="C1124">
        <v>0.67</v>
      </c>
      <c r="D1124" t="s">
        <v>390</v>
      </c>
      <c r="F1124" t="s">
        <v>11</v>
      </c>
      <c r="G1124" t="s">
        <v>308</v>
      </c>
      <c r="H1124" t="s">
        <v>9</v>
      </c>
      <c r="I1124" t="str">
        <f t="shared" si="17"/>
        <v>under50+Female</v>
      </c>
      <c r="J1124">
        <v>0.67</v>
      </c>
      <c r="K1124" t="s">
        <v>303</v>
      </c>
    </row>
    <row r="1125" spans="1:11" x14ac:dyDescent="0.25">
      <c r="A1125" t="s">
        <v>678</v>
      </c>
      <c r="B1125" t="s">
        <v>13</v>
      </c>
      <c r="C1125">
        <v>0.66</v>
      </c>
      <c r="D1125" t="s">
        <v>726</v>
      </c>
      <c r="F1125" t="s">
        <v>11</v>
      </c>
      <c r="G1125" t="s">
        <v>308</v>
      </c>
      <c r="H1125" t="s">
        <v>9</v>
      </c>
      <c r="I1125" t="str">
        <f t="shared" si="17"/>
        <v>under50+Female</v>
      </c>
      <c r="J1125">
        <v>0.66</v>
      </c>
      <c r="K1125" t="s">
        <v>303</v>
      </c>
    </row>
    <row r="1126" spans="1:11" x14ac:dyDescent="0.25">
      <c r="A1126" t="s">
        <v>678</v>
      </c>
      <c r="B1126" t="s">
        <v>13</v>
      </c>
      <c r="C1126">
        <v>0.65</v>
      </c>
      <c r="D1126" t="s">
        <v>513</v>
      </c>
      <c r="F1126" t="s">
        <v>11</v>
      </c>
      <c r="G1126" t="s">
        <v>308</v>
      </c>
      <c r="H1126" t="s">
        <v>9</v>
      </c>
      <c r="I1126" t="str">
        <f t="shared" si="17"/>
        <v>under50+Female</v>
      </c>
      <c r="J1126">
        <v>0.65</v>
      </c>
      <c r="K1126" t="s">
        <v>359</v>
      </c>
    </row>
    <row r="1127" spans="1:11" x14ac:dyDescent="0.25">
      <c r="A1127" t="s">
        <v>678</v>
      </c>
      <c r="B1127" t="s">
        <v>13</v>
      </c>
      <c r="C1127">
        <v>0.64</v>
      </c>
      <c r="D1127" t="s">
        <v>215</v>
      </c>
      <c r="F1127" t="s">
        <v>11</v>
      </c>
      <c r="G1127" t="s">
        <v>308</v>
      </c>
      <c r="H1127" t="s">
        <v>9</v>
      </c>
      <c r="I1127" t="str">
        <f t="shared" si="17"/>
        <v>under50+Female</v>
      </c>
      <c r="J1127">
        <v>0.64</v>
      </c>
      <c r="K1127" t="s">
        <v>359</v>
      </c>
    </row>
    <row r="1128" spans="1:11" x14ac:dyDescent="0.25">
      <c r="A1128" t="s">
        <v>678</v>
      </c>
      <c r="B1128" t="s">
        <v>13</v>
      </c>
      <c r="C1128">
        <v>0.63</v>
      </c>
      <c r="D1128" t="s">
        <v>727</v>
      </c>
      <c r="F1128" t="s">
        <v>11</v>
      </c>
      <c r="G1128" t="s">
        <v>308</v>
      </c>
      <c r="H1128" t="s">
        <v>9</v>
      </c>
      <c r="I1128" t="str">
        <f t="shared" si="17"/>
        <v>under50+Female</v>
      </c>
      <c r="J1128">
        <v>0.63</v>
      </c>
      <c r="K1128" t="s">
        <v>359</v>
      </c>
    </row>
    <row r="1129" spans="1:11" x14ac:dyDescent="0.25">
      <c r="A1129" t="s">
        <v>678</v>
      </c>
      <c r="B1129" t="s">
        <v>13</v>
      </c>
      <c r="C1129">
        <v>0.62</v>
      </c>
      <c r="D1129" t="s">
        <v>392</v>
      </c>
      <c r="F1129" t="s">
        <v>11</v>
      </c>
      <c r="G1129" t="s">
        <v>308</v>
      </c>
      <c r="H1129" t="s">
        <v>9</v>
      </c>
      <c r="I1129" t="str">
        <f t="shared" si="17"/>
        <v>under50+Female</v>
      </c>
      <c r="J1129">
        <v>0.62</v>
      </c>
      <c r="K1129" t="s">
        <v>359</v>
      </c>
    </row>
    <row r="1130" spans="1:11" x14ac:dyDescent="0.25">
      <c r="A1130" t="s">
        <v>678</v>
      </c>
      <c r="B1130" t="s">
        <v>13</v>
      </c>
      <c r="C1130">
        <v>0.61</v>
      </c>
      <c r="D1130" t="s">
        <v>728</v>
      </c>
      <c r="F1130" t="s">
        <v>11</v>
      </c>
      <c r="G1130" t="s">
        <v>308</v>
      </c>
      <c r="H1130" t="s">
        <v>9</v>
      </c>
      <c r="I1130" t="str">
        <f t="shared" si="17"/>
        <v>under50+Female</v>
      </c>
      <c r="J1130">
        <v>0.61</v>
      </c>
      <c r="K1130" t="s">
        <v>359</v>
      </c>
    </row>
    <row r="1131" spans="1:11" x14ac:dyDescent="0.25">
      <c r="A1131" t="s">
        <v>678</v>
      </c>
      <c r="B1131" t="s">
        <v>13</v>
      </c>
      <c r="C1131">
        <v>0.6</v>
      </c>
      <c r="D1131" t="s">
        <v>394</v>
      </c>
      <c r="F1131" t="s">
        <v>11</v>
      </c>
      <c r="G1131" t="s">
        <v>308</v>
      </c>
      <c r="H1131" t="s">
        <v>9</v>
      </c>
      <c r="I1131" t="str">
        <f t="shared" si="17"/>
        <v>under50+Female</v>
      </c>
      <c r="J1131">
        <v>0.6</v>
      </c>
      <c r="K1131" t="s">
        <v>359</v>
      </c>
    </row>
    <row r="1132" spans="1:11" x14ac:dyDescent="0.25">
      <c r="A1132" t="s">
        <v>678</v>
      </c>
      <c r="B1132" t="s">
        <v>13</v>
      </c>
      <c r="C1132">
        <v>0.59</v>
      </c>
      <c r="D1132" t="s">
        <v>352</v>
      </c>
      <c r="F1132" t="s">
        <v>11</v>
      </c>
      <c r="G1132" t="s">
        <v>308</v>
      </c>
      <c r="H1132" t="s">
        <v>9</v>
      </c>
      <c r="I1132" t="str">
        <f t="shared" si="17"/>
        <v>under50+Female</v>
      </c>
      <c r="J1132">
        <v>0.59</v>
      </c>
      <c r="K1132" t="s">
        <v>359</v>
      </c>
    </row>
    <row r="1133" spans="1:11" x14ac:dyDescent="0.25">
      <c r="A1133" t="s">
        <v>678</v>
      </c>
      <c r="B1133" t="s">
        <v>13</v>
      </c>
      <c r="C1133">
        <v>0.57999999999999996</v>
      </c>
      <c r="D1133" t="s">
        <v>482</v>
      </c>
      <c r="F1133" t="s">
        <v>11</v>
      </c>
      <c r="G1133" t="s">
        <v>308</v>
      </c>
      <c r="H1133" t="s">
        <v>9</v>
      </c>
      <c r="I1133" t="str">
        <f t="shared" si="17"/>
        <v>under50+Female</v>
      </c>
      <c r="J1133">
        <v>0.57999999999999996</v>
      </c>
      <c r="K1133" t="s">
        <v>359</v>
      </c>
    </row>
    <row r="1134" spans="1:11" x14ac:dyDescent="0.25">
      <c r="A1134" t="s">
        <v>678</v>
      </c>
      <c r="B1134" t="s">
        <v>13</v>
      </c>
      <c r="C1134">
        <v>0.56999999999999995</v>
      </c>
      <c r="D1134" t="s">
        <v>63</v>
      </c>
      <c r="F1134" t="s">
        <v>11</v>
      </c>
      <c r="G1134" t="s">
        <v>308</v>
      </c>
      <c r="H1134" t="s">
        <v>9</v>
      </c>
      <c r="I1134" t="str">
        <f t="shared" si="17"/>
        <v>under50+Female</v>
      </c>
      <c r="J1134">
        <v>0.56999999999999995</v>
      </c>
      <c r="K1134" t="s">
        <v>633</v>
      </c>
    </row>
    <row r="1135" spans="1:11" x14ac:dyDescent="0.25">
      <c r="A1135" t="s">
        <v>678</v>
      </c>
      <c r="B1135" t="s">
        <v>13</v>
      </c>
      <c r="C1135">
        <v>0.56000000000000005</v>
      </c>
      <c r="D1135" t="s">
        <v>597</v>
      </c>
      <c r="F1135" t="s">
        <v>11</v>
      </c>
      <c r="G1135" t="s">
        <v>308</v>
      </c>
      <c r="H1135" t="s">
        <v>9</v>
      </c>
      <c r="I1135" t="str">
        <f t="shared" si="17"/>
        <v>under50+Female</v>
      </c>
      <c r="J1135">
        <v>0.56000000000000005</v>
      </c>
      <c r="K1135" t="s">
        <v>633</v>
      </c>
    </row>
    <row r="1136" spans="1:11" x14ac:dyDescent="0.25">
      <c r="A1136" t="s">
        <v>678</v>
      </c>
      <c r="B1136" t="s">
        <v>13</v>
      </c>
      <c r="C1136">
        <v>0.55000000000000004</v>
      </c>
      <c r="D1136" t="s">
        <v>218</v>
      </c>
      <c r="F1136" t="s">
        <v>11</v>
      </c>
      <c r="G1136" t="s">
        <v>308</v>
      </c>
      <c r="H1136" t="s">
        <v>9</v>
      </c>
      <c r="I1136" t="str">
        <f t="shared" si="17"/>
        <v>under50+Female</v>
      </c>
      <c r="J1136">
        <v>0.55000000000000004</v>
      </c>
      <c r="K1136" t="s">
        <v>633</v>
      </c>
    </row>
    <row r="1137" spans="1:11" x14ac:dyDescent="0.25">
      <c r="A1137" t="s">
        <v>678</v>
      </c>
      <c r="B1137" t="s">
        <v>13</v>
      </c>
      <c r="C1137">
        <v>0.54</v>
      </c>
      <c r="D1137" t="s">
        <v>397</v>
      </c>
      <c r="F1137" t="s">
        <v>11</v>
      </c>
      <c r="G1137" t="s">
        <v>308</v>
      </c>
      <c r="H1137" t="s">
        <v>9</v>
      </c>
      <c r="I1137" t="str">
        <f t="shared" si="17"/>
        <v>under50+Female</v>
      </c>
      <c r="J1137">
        <v>0.54</v>
      </c>
      <c r="K1137" t="s">
        <v>633</v>
      </c>
    </row>
    <row r="1138" spans="1:11" x14ac:dyDescent="0.25">
      <c r="A1138" t="s">
        <v>678</v>
      </c>
      <c r="B1138" t="s">
        <v>13</v>
      </c>
      <c r="C1138">
        <v>0.53</v>
      </c>
      <c r="D1138" t="s">
        <v>258</v>
      </c>
      <c r="F1138" t="s">
        <v>11</v>
      </c>
      <c r="G1138" t="s">
        <v>308</v>
      </c>
      <c r="H1138" t="s">
        <v>9</v>
      </c>
      <c r="I1138" t="str">
        <f t="shared" si="17"/>
        <v>under50+Female</v>
      </c>
      <c r="J1138">
        <v>0.53</v>
      </c>
      <c r="K1138" t="s">
        <v>361</v>
      </c>
    </row>
    <row r="1139" spans="1:11" x14ac:dyDescent="0.25">
      <c r="A1139" t="s">
        <v>678</v>
      </c>
      <c r="B1139" t="s">
        <v>13</v>
      </c>
      <c r="C1139">
        <v>0.52</v>
      </c>
      <c r="D1139" t="s">
        <v>543</v>
      </c>
      <c r="F1139" t="s">
        <v>11</v>
      </c>
      <c r="G1139" t="s">
        <v>308</v>
      </c>
      <c r="H1139" t="s">
        <v>9</v>
      </c>
      <c r="I1139" t="str">
        <f t="shared" si="17"/>
        <v>under50+Female</v>
      </c>
      <c r="J1139">
        <v>0.52</v>
      </c>
      <c r="K1139" t="s">
        <v>361</v>
      </c>
    </row>
    <row r="1140" spans="1:11" x14ac:dyDescent="0.25">
      <c r="A1140" t="s">
        <v>678</v>
      </c>
      <c r="B1140" t="s">
        <v>13</v>
      </c>
      <c r="C1140">
        <v>0.51</v>
      </c>
      <c r="D1140" t="s">
        <v>483</v>
      </c>
      <c r="F1140" t="s">
        <v>11</v>
      </c>
      <c r="G1140" t="s">
        <v>308</v>
      </c>
      <c r="H1140" t="s">
        <v>9</v>
      </c>
      <c r="I1140" t="str">
        <f t="shared" si="17"/>
        <v>under50+Female</v>
      </c>
      <c r="J1140">
        <v>0.51</v>
      </c>
      <c r="K1140" t="s">
        <v>361</v>
      </c>
    </row>
    <row r="1141" spans="1:11" x14ac:dyDescent="0.25">
      <c r="A1141" t="s">
        <v>678</v>
      </c>
      <c r="B1141" t="s">
        <v>13</v>
      </c>
      <c r="C1141">
        <v>0.5</v>
      </c>
      <c r="D1141" t="s">
        <v>399</v>
      </c>
      <c r="F1141" t="s">
        <v>11</v>
      </c>
      <c r="G1141" t="s">
        <v>308</v>
      </c>
      <c r="H1141" t="s">
        <v>9</v>
      </c>
      <c r="I1141" t="str">
        <f t="shared" si="17"/>
        <v>under50+Female</v>
      </c>
      <c r="J1141">
        <v>0.5</v>
      </c>
      <c r="K1141" t="s">
        <v>361</v>
      </c>
    </row>
    <row r="1142" spans="1:11" x14ac:dyDescent="0.25">
      <c r="A1142" t="s">
        <v>678</v>
      </c>
      <c r="B1142" t="s">
        <v>13</v>
      </c>
      <c r="C1142">
        <v>0.49</v>
      </c>
      <c r="D1142" t="s">
        <v>72</v>
      </c>
      <c r="F1142" t="s">
        <v>11</v>
      </c>
      <c r="G1142" t="s">
        <v>308</v>
      </c>
      <c r="H1142" t="s">
        <v>9</v>
      </c>
      <c r="I1142" t="str">
        <f t="shared" si="17"/>
        <v>under50+Female</v>
      </c>
      <c r="J1142">
        <v>0.49</v>
      </c>
      <c r="K1142" t="s">
        <v>361</v>
      </c>
    </row>
    <row r="1143" spans="1:11" x14ac:dyDescent="0.25">
      <c r="A1143" t="s">
        <v>678</v>
      </c>
      <c r="B1143" t="s">
        <v>13</v>
      </c>
      <c r="C1143">
        <v>0.48</v>
      </c>
      <c r="D1143" t="s">
        <v>260</v>
      </c>
      <c r="F1143" t="s">
        <v>11</v>
      </c>
      <c r="G1143" t="s">
        <v>308</v>
      </c>
      <c r="H1143" t="s">
        <v>9</v>
      </c>
      <c r="I1143" t="str">
        <f t="shared" si="17"/>
        <v>under50+Female</v>
      </c>
      <c r="J1143">
        <v>0.48</v>
      </c>
      <c r="K1143" t="s">
        <v>363</v>
      </c>
    </row>
    <row r="1144" spans="1:11" x14ac:dyDescent="0.25">
      <c r="A1144" t="s">
        <v>678</v>
      </c>
      <c r="B1144" t="s">
        <v>13</v>
      </c>
      <c r="C1144">
        <v>0.47</v>
      </c>
      <c r="D1144" t="s">
        <v>261</v>
      </c>
      <c r="F1144" t="s">
        <v>11</v>
      </c>
      <c r="G1144" t="s">
        <v>308</v>
      </c>
      <c r="H1144" t="s">
        <v>9</v>
      </c>
      <c r="I1144" t="str">
        <f t="shared" si="17"/>
        <v>under50+Female</v>
      </c>
      <c r="J1144">
        <v>0.47</v>
      </c>
      <c r="K1144" t="s">
        <v>363</v>
      </c>
    </row>
    <row r="1145" spans="1:11" x14ac:dyDescent="0.25">
      <c r="A1145" t="s">
        <v>678</v>
      </c>
      <c r="B1145" t="s">
        <v>13</v>
      </c>
      <c r="C1145">
        <v>0.46</v>
      </c>
      <c r="D1145" t="s">
        <v>518</v>
      </c>
      <c r="F1145" t="s">
        <v>11</v>
      </c>
      <c r="G1145" t="s">
        <v>308</v>
      </c>
      <c r="H1145" t="s">
        <v>9</v>
      </c>
      <c r="I1145" t="str">
        <f t="shared" si="17"/>
        <v>under50+Female</v>
      </c>
      <c r="J1145">
        <v>0.46</v>
      </c>
      <c r="K1145" t="s">
        <v>363</v>
      </c>
    </row>
    <row r="1146" spans="1:11" x14ac:dyDescent="0.25">
      <c r="A1146" t="s">
        <v>678</v>
      </c>
      <c r="B1146" t="s">
        <v>13</v>
      </c>
      <c r="C1146">
        <v>0.45</v>
      </c>
      <c r="D1146" t="s">
        <v>403</v>
      </c>
      <c r="F1146" t="s">
        <v>11</v>
      </c>
      <c r="G1146" t="s">
        <v>308</v>
      </c>
      <c r="H1146" t="s">
        <v>9</v>
      </c>
      <c r="I1146" t="str">
        <f t="shared" si="17"/>
        <v>under50+Female</v>
      </c>
      <c r="J1146">
        <v>0.45</v>
      </c>
      <c r="K1146" t="s">
        <v>363</v>
      </c>
    </row>
    <row r="1147" spans="1:11" x14ac:dyDescent="0.25">
      <c r="A1147" t="s">
        <v>678</v>
      </c>
      <c r="B1147" t="s">
        <v>13</v>
      </c>
      <c r="C1147">
        <v>0.44</v>
      </c>
      <c r="D1147" t="s">
        <v>404</v>
      </c>
      <c r="F1147" t="s">
        <v>11</v>
      </c>
      <c r="G1147" t="s">
        <v>308</v>
      </c>
      <c r="H1147" t="s">
        <v>9</v>
      </c>
      <c r="I1147" t="str">
        <f t="shared" si="17"/>
        <v>under50+Female</v>
      </c>
      <c r="J1147">
        <v>0.44</v>
      </c>
      <c r="K1147" t="s">
        <v>305</v>
      </c>
    </row>
    <row r="1148" spans="1:11" x14ac:dyDescent="0.25">
      <c r="A1148" t="s">
        <v>678</v>
      </c>
      <c r="B1148" t="s">
        <v>13</v>
      </c>
      <c r="C1148">
        <v>0.43</v>
      </c>
      <c r="D1148" t="s">
        <v>79</v>
      </c>
      <c r="F1148" t="s">
        <v>11</v>
      </c>
      <c r="G1148" t="s">
        <v>308</v>
      </c>
      <c r="H1148" t="s">
        <v>9</v>
      </c>
      <c r="I1148" t="str">
        <f t="shared" si="17"/>
        <v>under50+Female</v>
      </c>
      <c r="J1148">
        <v>0.43</v>
      </c>
      <c r="K1148" t="s">
        <v>305</v>
      </c>
    </row>
    <row r="1149" spans="1:11" x14ac:dyDescent="0.25">
      <c r="A1149" t="s">
        <v>678</v>
      </c>
      <c r="B1149" t="s">
        <v>13</v>
      </c>
      <c r="C1149">
        <v>0.42</v>
      </c>
      <c r="D1149" t="s">
        <v>80</v>
      </c>
      <c r="F1149" t="s">
        <v>11</v>
      </c>
      <c r="G1149" t="s">
        <v>308</v>
      </c>
      <c r="H1149" t="s">
        <v>9</v>
      </c>
      <c r="I1149" t="str">
        <f t="shared" si="17"/>
        <v>under50+Female</v>
      </c>
      <c r="J1149">
        <v>0.42</v>
      </c>
      <c r="K1149" t="s">
        <v>305</v>
      </c>
    </row>
    <row r="1150" spans="1:11" x14ac:dyDescent="0.25">
      <c r="A1150" t="s">
        <v>678</v>
      </c>
      <c r="B1150" t="s">
        <v>13</v>
      </c>
      <c r="C1150">
        <v>0.41</v>
      </c>
      <c r="D1150" t="s">
        <v>264</v>
      </c>
      <c r="F1150" t="s">
        <v>11</v>
      </c>
      <c r="G1150" t="s">
        <v>308</v>
      </c>
      <c r="H1150" t="s">
        <v>9</v>
      </c>
      <c r="I1150" t="str">
        <f t="shared" si="17"/>
        <v>under50+Female</v>
      </c>
      <c r="J1150">
        <v>0.41</v>
      </c>
      <c r="K1150" t="s">
        <v>364</v>
      </c>
    </row>
    <row r="1151" spans="1:11" x14ac:dyDescent="0.25">
      <c r="A1151" t="s">
        <v>678</v>
      </c>
      <c r="B1151" t="s">
        <v>13</v>
      </c>
      <c r="C1151">
        <v>0.4</v>
      </c>
      <c r="D1151" t="s">
        <v>729</v>
      </c>
      <c r="F1151" t="s">
        <v>11</v>
      </c>
      <c r="G1151" t="s">
        <v>308</v>
      </c>
      <c r="H1151" t="s">
        <v>9</v>
      </c>
      <c r="I1151" t="str">
        <f t="shared" si="17"/>
        <v>under50+Female</v>
      </c>
      <c r="J1151">
        <v>0.4</v>
      </c>
      <c r="K1151" t="s">
        <v>364</v>
      </c>
    </row>
    <row r="1152" spans="1:11" x14ac:dyDescent="0.25">
      <c r="A1152" t="s">
        <v>678</v>
      </c>
      <c r="B1152" t="s">
        <v>13</v>
      </c>
      <c r="C1152">
        <v>0.39</v>
      </c>
      <c r="D1152" t="s">
        <v>83</v>
      </c>
      <c r="F1152" t="s">
        <v>11</v>
      </c>
      <c r="G1152" t="s">
        <v>308</v>
      </c>
      <c r="H1152" t="s">
        <v>9</v>
      </c>
      <c r="I1152" t="str">
        <f t="shared" si="17"/>
        <v>under50+Female</v>
      </c>
      <c r="J1152">
        <v>0.39</v>
      </c>
      <c r="K1152" t="s">
        <v>641</v>
      </c>
    </row>
    <row r="1153" spans="1:11" x14ac:dyDescent="0.25">
      <c r="A1153" t="s">
        <v>678</v>
      </c>
      <c r="B1153" t="s">
        <v>13</v>
      </c>
      <c r="C1153">
        <v>0.38</v>
      </c>
      <c r="D1153" t="s">
        <v>409</v>
      </c>
      <c r="F1153" t="s">
        <v>11</v>
      </c>
      <c r="G1153" t="s">
        <v>308</v>
      </c>
      <c r="H1153" t="s">
        <v>9</v>
      </c>
      <c r="I1153" t="str">
        <f t="shared" si="17"/>
        <v>under50+Female</v>
      </c>
      <c r="J1153">
        <v>0.38</v>
      </c>
      <c r="K1153" t="s">
        <v>365</v>
      </c>
    </row>
    <row r="1154" spans="1:11" x14ac:dyDescent="0.25">
      <c r="A1154" t="s">
        <v>678</v>
      </c>
      <c r="B1154" t="s">
        <v>13</v>
      </c>
      <c r="C1154">
        <v>0.37</v>
      </c>
      <c r="D1154" t="s">
        <v>410</v>
      </c>
      <c r="F1154" t="s">
        <v>11</v>
      </c>
      <c r="G1154" t="s">
        <v>308</v>
      </c>
      <c r="H1154" t="s">
        <v>9</v>
      </c>
      <c r="I1154" t="str">
        <f t="shared" si="17"/>
        <v>under50+Female</v>
      </c>
      <c r="J1154">
        <v>0.37</v>
      </c>
      <c r="K1154" t="s">
        <v>643</v>
      </c>
    </row>
    <row r="1155" spans="1:11" x14ac:dyDescent="0.25">
      <c r="A1155" t="s">
        <v>678</v>
      </c>
      <c r="B1155" t="s">
        <v>13</v>
      </c>
      <c r="C1155">
        <v>0.36</v>
      </c>
      <c r="D1155" t="s">
        <v>362</v>
      </c>
      <c r="F1155" t="s">
        <v>11</v>
      </c>
      <c r="G1155" t="s">
        <v>308</v>
      </c>
      <c r="H1155" t="s">
        <v>9</v>
      </c>
      <c r="I1155" t="str">
        <f t="shared" ref="I1155:I1218" si="18">_xlfn.CONCAT(F1155,G1155,H1155)</f>
        <v>under50+Female</v>
      </c>
      <c r="J1155">
        <v>0.36</v>
      </c>
      <c r="K1155" t="s">
        <v>707</v>
      </c>
    </row>
    <row r="1156" spans="1:11" x14ac:dyDescent="0.25">
      <c r="A1156" t="s">
        <v>678</v>
      </c>
      <c r="B1156" t="s">
        <v>13</v>
      </c>
      <c r="C1156">
        <v>0.35</v>
      </c>
      <c r="D1156" t="s">
        <v>730</v>
      </c>
      <c r="F1156" t="s">
        <v>11</v>
      </c>
      <c r="G1156" t="s">
        <v>308</v>
      </c>
      <c r="H1156" t="s">
        <v>9</v>
      </c>
      <c r="I1156" t="str">
        <f t="shared" si="18"/>
        <v>under50+Female</v>
      </c>
      <c r="J1156">
        <v>0.35</v>
      </c>
      <c r="K1156" t="s">
        <v>707</v>
      </c>
    </row>
    <row r="1157" spans="1:11" x14ac:dyDescent="0.25">
      <c r="A1157" t="s">
        <v>678</v>
      </c>
      <c r="B1157" t="s">
        <v>13</v>
      </c>
      <c r="C1157">
        <v>0.34</v>
      </c>
      <c r="D1157" t="s">
        <v>91</v>
      </c>
      <c r="F1157" t="s">
        <v>11</v>
      </c>
      <c r="G1157" t="s">
        <v>308</v>
      </c>
      <c r="H1157" t="s">
        <v>9</v>
      </c>
      <c r="I1157" t="str">
        <f t="shared" si="18"/>
        <v>under50+Female</v>
      </c>
      <c r="J1157">
        <v>0.34</v>
      </c>
      <c r="K1157" t="s">
        <v>707</v>
      </c>
    </row>
    <row r="1158" spans="1:11" x14ac:dyDescent="0.25">
      <c r="A1158" t="s">
        <v>678</v>
      </c>
      <c r="B1158" t="s">
        <v>13</v>
      </c>
      <c r="C1158">
        <v>0.33</v>
      </c>
      <c r="D1158" t="s">
        <v>412</v>
      </c>
      <c r="F1158" t="s">
        <v>11</v>
      </c>
      <c r="G1158" t="s">
        <v>308</v>
      </c>
      <c r="H1158" t="s">
        <v>9</v>
      </c>
      <c r="I1158" t="str">
        <f t="shared" si="18"/>
        <v>under50+Female</v>
      </c>
      <c r="J1158">
        <v>0.33</v>
      </c>
      <c r="K1158" t="s">
        <v>367</v>
      </c>
    </row>
    <row r="1159" spans="1:11" x14ac:dyDescent="0.25">
      <c r="A1159" t="s">
        <v>678</v>
      </c>
      <c r="B1159" t="s">
        <v>13</v>
      </c>
      <c r="C1159">
        <v>0.32</v>
      </c>
      <c r="D1159" t="s">
        <v>94</v>
      </c>
      <c r="F1159" t="s">
        <v>11</v>
      </c>
      <c r="G1159" t="s">
        <v>308</v>
      </c>
      <c r="H1159" t="s">
        <v>9</v>
      </c>
      <c r="I1159" t="str">
        <f t="shared" si="18"/>
        <v>under50+Female</v>
      </c>
      <c r="J1159">
        <v>0.32</v>
      </c>
      <c r="K1159" t="s">
        <v>367</v>
      </c>
    </row>
    <row r="1160" spans="1:11" x14ac:dyDescent="0.25">
      <c r="A1160" t="s">
        <v>678</v>
      </c>
      <c r="B1160" t="s">
        <v>13</v>
      </c>
      <c r="C1160">
        <v>0.31</v>
      </c>
      <c r="D1160" t="s">
        <v>731</v>
      </c>
      <c r="F1160" t="s">
        <v>11</v>
      </c>
      <c r="G1160" t="s">
        <v>308</v>
      </c>
      <c r="H1160" t="s">
        <v>9</v>
      </c>
      <c r="I1160" t="str">
        <f t="shared" si="18"/>
        <v>under50+Female</v>
      </c>
      <c r="J1160">
        <v>0.31</v>
      </c>
      <c r="K1160" t="s">
        <v>367</v>
      </c>
    </row>
    <row r="1161" spans="1:11" x14ac:dyDescent="0.25">
      <c r="A1161" t="s">
        <v>678</v>
      </c>
      <c r="B1161" t="s">
        <v>13</v>
      </c>
      <c r="C1161">
        <v>0.3</v>
      </c>
      <c r="D1161" t="s">
        <v>96</v>
      </c>
      <c r="F1161" t="s">
        <v>11</v>
      </c>
      <c r="G1161" t="s">
        <v>308</v>
      </c>
      <c r="H1161" t="s">
        <v>9</v>
      </c>
      <c r="I1161" t="str">
        <f t="shared" si="18"/>
        <v>under50+Female</v>
      </c>
      <c r="J1161">
        <v>0.3</v>
      </c>
      <c r="K1161" t="s">
        <v>367</v>
      </c>
    </row>
    <row r="1162" spans="1:11" x14ac:dyDescent="0.25">
      <c r="A1162" t="s">
        <v>678</v>
      </c>
      <c r="B1162" t="s">
        <v>13</v>
      </c>
      <c r="C1162">
        <v>0.28999999999999998</v>
      </c>
      <c r="D1162" t="s">
        <v>416</v>
      </c>
      <c r="F1162" t="s">
        <v>11</v>
      </c>
      <c r="G1162" t="s">
        <v>308</v>
      </c>
      <c r="H1162" t="s">
        <v>9</v>
      </c>
      <c r="I1162" t="str">
        <f t="shared" si="18"/>
        <v>under50+Female</v>
      </c>
      <c r="J1162">
        <v>0.28999999999999998</v>
      </c>
      <c r="K1162" t="s">
        <v>367</v>
      </c>
    </row>
    <row r="1163" spans="1:11" x14ac:dyDescent="0.25">
      <c r="A1163" t="s">
        <v>678</v>
      </c>
      <c r="B1163" t="s">
        <v>13</v>
      </c>
      <c r="C1163">
        <v>0.28000000000000003</v>
      </c>
      <c r="D1163" t="s">
        <v>523</v>
      </c>
      <c r="F1163" t="s">
        <v>11</v>
      </c>
      <c r="G1163" t="s">
        <v>308</v>
      </c>
      <c r="H1163" t="s">
        <v>9</v>
      </c>
      <c r="I1163" t="str">
        <f t="shared" si="18"/>
        <v>under50+Female</v>
      </c>
      <c r="J1163">
        <v>0.28000000000000003</v>
      </c>
      <c r="K1163" t="s">
        <v>585</v>
      </c>
    </row>
    <row r="1164" spans="1:11" x14ac:dyDescent="0.25">
      <c r="A1164" t="s">
        <v>678</v>
      </c>
      <c r="B1164" t="s">
        <v>13</v>
      </c>
      <c r="C1164">
        <v>0.27</v>
      </c>
      <c r="D1164" t="s">
        <v>550</v>
      </c>
      <c r="F1164" t="s">
        <v>11</v>
      </c>
      <c r="G1164" t="s">
        <v>308</v>
      </c>
      <c r="H1164" t="s">
        <v>9</v>
      </c>
      <c r="I1164" t="str">
        <f t="shared" si="18"/>
        <v>under50+Female</v>
      </c>
      <c r="J1164">
        <v>0.27</v>
      </c>
      <c r="K1164" t="s">
        <v>307</v>
      </c>
    </row>
    <row r="1165" spans="1:11" x14ac:dyDescent="0.25">
      <c r="A1165" t="s">
        <v>678</v>
      </c>
      <c r="B1165" t="s">
        <v>13</v>
      </c>
      <c r="C1165">
        <v>0.26</v>
      </c>
      <c r="D1165" t="s">
        <v>102</v>
      </c>
      <c r="F1165" t="s">
        <v>11</v>
      </c>
      <c r="G1165" t="s">
        <v>308</v>
      </c>
      <c r="H1165" t="s">
        <v>9</v>
      </c>
      <c r="I1165" t="str">
        <f t="shared" si="18"/>
        <v>under50+Female</v>
      </c>
      <c r="J1165">
        <v>0.26</v>
      </c>
      <c r="K1165" t="s">
        <v>307</v>
      </c>
    </row>
    <row r="1166" spans="1:11" x14ac:dyDescent="0.25">
      <c r="A1166" t="s">
        <v>678</v>
      </c>
      <c r="B1166" t="s">
        <v>13</v>
      </c>
      <c r="C1166">
        <v>0.25</v>
      </c>
      <c r="D1166" t="s">
        <v>551</v>
      </c>
      <c r="F1166" t="s">
        <v>11</v>
      </c>
      <c r="G1166" t="s">
        <v>308</v>
      </c>
      <c r="H1166" t="s">
        <v>9</v>
      </c>
      <c r="I1166" t="str">
        <f t="shared" si="18"/>
        <v>under50+Female</v>
      </c>
      <c r="J1166">
        <v>0.25</v>
      </c>
      <c r="K1166" t="s">
        <v>307</v>
      </c>
    </row>
    <row r="1167" spans="1:11" x14ac:dyDescent="0.25">
      <c r="A1167" t="s">
        <v>678</v>
      </c>
      <c r="B1167" t="s">
        <v>13</v>
      </c>
      <c r="C1167">
        <v>0.24</v>
      </c>
      <c r="D1167" t="s">
        <v>274</v>
      </c>
      <c r="F1167" t="s">
        <v>11</v>
      </c>
      <c r="G1167" t="s">
        <v>308</v>
      </c>
      <c r="H1167" t="s">
        <v>9</v>
      </c>
      <c r="I1167" t="str">
        <f t="shared" si="18"/>
        <v>under50+Female</v>
      </c>
      <c r="J1167">
        <v>0.24</v>
      </c>
      <c r="K1167" t="s">
        <v>587</v>
      </c>
    </row>
    <row r="1168" spans="1:11" x14ac:dyDescent="0.25">
      <c r="A1168" t="s">
        <v>678</v>
      </c>
      <c r="B1168" t="s">
        <v>13</v>
      </c>
      <c r="C1168">
        <v>0.23</v>
      </c>
      <c r="D1168" t="s">
        <v>423</v>
      </c>
      <c r="F1168" t="s">
        <v>11</v>
      </c>
      <c r="G1168" t="s">
        <v>308</v>
      </c>
      <c r="H1168" t="s">
        <v>9</v>
      </c>
      <c r="I1168" t="str">
        <f t="shared" si="18"/>
        <v>under50+Female</v>
      </c>
      <c r="J1168">
        <v>0.23</v>
      </c>
      <c r="K1168" t="s">
        <v>369</v>
      </c>
    </row>
    <row r="1169" spans="1:11" x14ac:dyDescent="0.25">
      <c r="A1169" t="s">
        <v>678</v>
      </c>
      <c r="B1169" t="s">
        <v>13</v>
      </c>
      <c r="C1169">
        <v>0.22</v>
      </c>
      <c r="D1169" t="s">
        <v>554</v>
      </c>
      <c r="F1169" t="s">
        <v>11</v>
      </c>
      <c r="G1169" t="s">
        <v>308</v>
      </c>
      <c r="H1169" t="s">
        <v>9</v>
      </c>
      <c r="I1169" t="str">
        <f t="shared" si="18"/>
        <v>under50+Female</v>
      </c>
      <c r="J1169">
        <v>0.22</v>
      </c>
      <c r="K1169" t="s">
        <v>717</v>
      </c>
    </row>
    <row r="1170" spans="1:11" x14ac:dyDescent="0.25">
      <c r="A1170" t="s">
        <v>678</v>
      </c>
      <c r="B1170" t="s">
        <v>13</v>
      </c>
      <c r="C1170">
        <v>0.21</v>
      </c>
      <c r="D1170" t="s">
        <v>607</v>
      </c>
      <c r="F1170" t="s">
        <v>11</v>
      </c>
      <c r="G1170" t="s">
        <v>308</v>
      </c>
      <c r="H1170" t="s">
        <v>9</v>
      </c>
      <c r="I1170" t="str">
        <f t="shared" si="18"/>
        <v>under50+Female</v>
      </c>
      <c r="J1170">
        <v>0.21</v>
      </c>
      <c r="K1170" t="s">
        <v>371</v>
      </c>
    </row>
    <row r="1171" spans="1:11" x14ac:dyDescent="0.25">
      <c r="A1171" t="s">
        <v>678</v>
      </c>
      <c r="B1171" t="s">
        <v>13</v>
      </c>
      <c r="C1171">
        <v>0.2</v>
      </c>
      <c r="D1171" t="s">
        <v>110</v>
      </c>
      <c r="F1171" t="s">
        <v>11</v>
      </c>
      <c r="G1171" t="s">
        <v>308</v>
      </c>
      <c r="H1171" t="s">
        <v>9</v>
      </c>
      <c r="I1171" t="str">
        <f t="shared" si="18"/>
        <v>under50+Female</v>
      </c>
      <c r="J1171">
        <v>0.2</v>
      </c>
      <c r="K1171" t="s">
        <v>673</v>
      </c>
    </row>
    <row r="1172" spans="1:11" x14ac:dyDescent="0.25">
      <c r="A1172" t="s">
        <v>678</v>
      </c>
      <c r="B1172" t="s">
        <v>13</v>
      </c>
      <c r="C1172">
        <v>0.19</v>
      </c>
      <c r="D1172" t="s">
        <v>111</v>
      </c>
      <c r="F1172" t="s">
        <v>11</v>
      </c>
      <c r="G1172" t="s">
        <v>308</v>
      </c>
      <c r="H1172" t="s">
        <v>9</v>
      </c>
      <c r="I1172" t="str">
        <f t="shared" si="18"/>
        <v>under50+Female</v>
      </c>
      <c r="J1172">
        <v>0.19</v>
      </c>
      <c r="K1172" t="s">
        <v>720</v>
      </c>
    </row>
    <row r="1173" spans="1:11" x14ac:dyDescent="0.25">
      <c r="A1173" t="s">
        <v>678</v>
      </c>
      <c r="B1173" t="s">
        <v>13</v>
      </c>
      <c r="C1173">
        <v>0.18</v>
      </c>
      <c r="D1173" t="s">
        <v>732</v>
      </c>
      <c r="F1173" t="s">
        <v>11</v>
      </c>
      <c r="G1173" t="s">
        <v>308</v>
      </c>
      <c r="H1173" t="s">
        <v>9</v>
      </c>
      <c r="I1173" t="str">
        <f t="shared" si="18"/>
        <v>under50+Female</v>
      </c>
      <c r="J1173">
        <v>0.18</v>
      </c>
      <c r="K1173" t="s">
        <v>720</v>
      </c>
    </row>
    <row r="1174" spans="1:11" x14ac:dyDescent="0.25">
      <c r="A1174" t="s">
        <v>678</v>
      </c>
      <c r="B1174" t="s">
        <v>13</v>
      </c>
      <c r="C1174">
        <v>0.17</v>
      </c>
      <c r="D1174" t="s">
        <v>609</v>
      </c>
      <c r="F1174" t="s">
        <v>11</v>
      </c>
      <c r="G1174" t="s">
        <v>308</v>
      </c>
      <c r="H1174" t="s">
        <v>9</v>
      </c>
      <c r="I1174" t="str">
        <f t="shared" si="18"/>
        <v>under50+Female</v>
      </c>
      <c r="J1174">
        <v>0.17</v>
      </c>
      <c r="K1174" t="s">
        <v>733</v>
      </c>
    </row>
    <row r="1175" spans="1:11" x14ac:dyDescent="0.25">
      <c r="A1175" t="s">
        <v>678</v>
      </c>
      <c r="B1175" t="s">
        <v>13</v>
      </c>
      <c r="C1175">
        <v>0.16</v>
      </c>
      <c r="D1175" t="s">
        <v>734</v>
      </c>
      <c r="F1175" t="s">
        <v>11</v>
      </c>
      <c r="G1175" t="s">
        <v>308</v>
      </c>
      <c r="H1175" t="s">
        <v>9</v>
      </c>
      <c r="I1175" t="str">
        <f t="shared" si="18"/>
        <v>under50+Female</v>
      </c>
      <c r="J1175">
        <v>0.16</v>
      </c>
      <c r="K1175" t="s">
        <v>733</v>
      </c>
    </row>
    <row r="1176" spans="1:11" x14ac:dyDescent="0.25">
      <c r="A1176" t="s">
        <v>678</v>
      </c>
      <c r="B1176" t="s">
        <v>13</v>
      </c>
      <c r="C1176">
        <v>0.15</v>
      </c>
      <c r="D1176" t="s">
        <v>557</v>
      </c>
      <c r="F1176" t="s">
        <v>11</v>
      </c>
      <c r="G1176" t="s">
        <v>308</v>
      </c>
      <c r="H1176" t="s">
        <v>9</v>
      </c>
      <c r="I1176" t="str">
        <f t="shared" si="18"/>
        <v>under50+Female</v>
      </c>
      <c r="J1176">
        <v>0.15</v>
      </c>
      <c r="K1176" t="s">
        <v>733</v>
      </c>
    </row>
    <row r="1177" spans="1:11" x14ac:dyDescent="0.25">
      <c r="A1177" t="s">
        <v>678</v>
      </c>
      <c r="B1177" t="s">
        <v>13</v>
      </c>
      <c r="C1177">
        <v>0.14000000000000001</v>
      </c>
      <c r="D1177" t="s">
        <v>735</v>
      </c>
      <c r="F1177" t="s">
        <v>11</v>
      </c>
      <c r="G1177" t="s">
        <v>308</v>
      </c>
      <c r="H1177" t="s">
        <v>9</v>
      </c>
      <c r="I1177" t="str">
        <f t="shared" si="18"/>
        <v>under50+Female</v>
      </c>
      <c r="J1177">
        <v>0.14000000000000001</v>
      </c>
      <c r="K1177" t="s">
        <v>589</v>
      </c>
    </row>
    <row r="1178" spans="1:11" x14ac:dyDescent="0.25">
      <c r="A1178" t="s">
        <v>678</v>
      </c>
      <c r="B1178" t="s">
        <v>13</v>
      </c>
      <c r="C1178">
        <v>0.13</v>
      </c>
      <c r="D1178" t="s">
        <v>560</v>
      </c>
      <c r="F1178" t="s">
        <v>11</v>
      </c>
      <c r="G1178" t="s">
        <v>308</v>
      </c>
      <c r="H1178" t="s">
        <v>9</v>
      </c>
      <c r="I1178" t="str">
        <f t="shared" si="18"/>
        <v>under50+Female</v>
      </c>
      <c r="J1178">
        <v>0.13</v>
      </c>
      <c r="K1178" t="s">
        <v>372</v>
      </c>
    </row>
    <row r="1179" spans="1:11" x14ac:dyDescent="0.25">
      <c r="A1179" t="s">
        <v>678</v>
      </c>
      <c r="B1179" t="s">
        <v>13</v>
      </c>
      <c r="C1179">
        <v>0.12</v>
      </c>
      <c r="D1179" t="s">
        <v>617</v>
      </c>
      <c r="F1179" t="s">
        <v>11</v>
      </c>
      <c r="G1179" t="s">
        <v>308</v>
      </c>
      <c r="H1179" t="s">
        <v>9</v>
      </c>
      <c r="I1179" t="str">
        <f t="shared" si="18"/>
        <v>under50+Female</v>
      </c>
      <c r="J1179">
        <v>0.12</v>
      </c>
      <c r="K1179" t="s">
        <v>736</v>
      </c>
    </row>
    <row r="1180" spans="1:11" x14ac:dyDescent="0.25">
      <c r="A1180" t="s">
        <v>678</v>
      </c>
      <c r="B1180" t="s">
        <v>13</v>
      </c>
      <c r="C1180">
        <v>0.11</v>
      </c>
      <c r="D1180" t="s">
        <v>737</v>
      </c>
      <c r="F1180" t="s">
        <v>11</v>
      </c>
      <c r="G1180" t="s">
        <v>308</v>
      </c>
      <c r="H1180" t="s">
        <v>9</v>
      </c>
      <c r="I1180" t="str">
        <f t="shared" si="18"/>
        <v>under50+Female</v>
      </c>
      <c r="J1180">
        <v>0.11</v>
      </c>
      <c r="K1180" t="s">
        <v>736</v>
      </c>
    </row>
    <row r="1181" spans="1:11" x14ac:dyDescent="0.25">
      <c r="A1181" t="s">
        <v>678</v>
      </c>
      <c r="B1181" t="s">
        <v>13</v>
      </c>
      <c r="C1181">
        <v>0.1</v>
      </c>
      <c r="D1181" t="s">
        <v>738</v>
      </c>
      <c r="F1181" t="s">
        <v>11</v>
      </c>
      <c r="G1181" t="s">
        <v>308</v>
      </c>
      <c r="H1181" t="s">
        <v>9</v>
      </c>
      <c r="I1181" t="str">
        <f t="shared" si="18"/>
        <v>under50+Female</v>
      </c>
      <c r="J1181">
        <v>0.1</v>
      </c>
      <c r="K1181" t="s">
        <v>677</v>
      </c>
    </row>
    <row r="1182" spans="1:11" x14ac:dyDescent="0.25">
      <c r="A1182" t="s">
        <v>678</v>
      </c>
      <c r="B1182" t="s">
        <v>13</v>
      </c>
      <c r="C1182">
        <v>0.09</v>
      </c>
      <c r="D1182" t="s">
        <v>489</v>
      </c>
      <c r="F1182" t="s">
        <v>11</v>
      </c>
      <c r="G1182" t="s">
        <v>308</v>
      </c>
      <c r="H1182" t="s">
        <v>9</v>
      </c>
      <c r="I1182" t="str">
        <f t="shared" si="18"/>
        <v>under50+Female</v>
      </c>
      <c r="J1182">
        <v>0.09</v>
      </c>
      <c r="K1182" t="s">
        <v>739</v>
      </c>
    </row>
    <row r="1183" spans="1:11" x14ac:dyDescent="0.25">
      <c r="A1183" t="s">
        <v>678</v>
      </c>
      <c r="B1183" t="s">
        <v>13</v>
      </c>
      <c r="C1183">
        <v>0.08</v>
      </c>
      <c r="D1183" t="s">
        <v>566</v>
      </c>
      <c r="F1183" t="s">
        <v>11</v>
      </c>
      <c r="G1183" t="s">
        <v>308</v>
      </c>
      <c r="H1183" t="s">
        <v>9</v>
      </c>
      <c r="I1183" t="str">
        <f t="shared" si="18"/>
        <v>under50+Female</v>
      </c>
      <c r="J1183">
        <v>0.08</v>
      </c>
      <c r="K1183" t="s">
        <v>740</v>
      </c>
    </row>
    <row r="1184" spans="1:11" x14ac:dyDescent="0.25">
      <c r="A1184" t="s">
        <v>678</v>
      </c>
      <c r="B1184" t="s">
        <v>13</v>
      </c>
      <c r="C1184">
        <v>7.0000000000000007E-2</v>
      </c>
      <c r="D1184" t="s">
        <v>625</v>
      </c>
      <c r="F1184" t="s">
        <v>11</v>
      </c>
      <c r="G1184" t="s">
        <v>308</v>
      </c>
      <c r="H1184" t="s">
        <v>9</v>
      </c>
      <c r="I1184" t="str">
        <f t="shared" si="18"/>
        <v>under50+Female</v>
      </c>
      <c r="J1184">
        <v>7.0000000000000007E-2</v>
      </c>
      <c r="K1184" t="s">
        <v>741</v>
      </c>
    </row>
    <row r="1185" spans="1:11" x14ac:dyDescent="0.25">
      <c r="A1185" t="s">
        <v>678</v>
      </c>
      <c r="B1185" t="s">
        <v>13</v>
      </c>
      <c r="C1185">
        <v>0.06</v>
      </c>
      <c r="D1185" t="s">
        <v>742</v>
      </c>
      <c r="F1185" t="s">
        <v>11</v>
      </c>
      <c r="G1185" t="s">
        <v>308</v>
      </c>
      <c r="H1185" t="s">
        <v>9</v>
      </c>
      <c r="I1185" t="str">
        <f t="shared" si="18"/>
        <v>under50+Female</v>
      </c>
      <c r="J1185">
        <v>0.06</v>
      </c>
      <c r="K1185" t="s">
        <v>743</v>
      </c>
    </row>
    <row r="1186" spans="1:11" x14ac:dyDescent="0.25">
      <c r="A1186" t="s">
        <v>678</v>
      </c>
      <c r="B1186" t="s">
        <v>13</v>
      </c>
      <c r="C1186">
        <v>0.05</v>
      </c>
      <c r="D1186" t="s">
        <v>744</v>
      </c>
      <c r="F1186" t="s">
        <v>11</v>
      </c>
      <c r="G1186" t="s">
        <v>308</v>
      </c>
      <c r="H1186" t="s">
        <v>9</v>
      </c>
      <c r="I1186" t="str">
        <f t="shared" si="18"/>
        <v>under50+Female</v>
      </c>
      <c r="J1186">
        <v>0.05</v>
      </c>
      <c r="K1186" t="s">
        <v>745</v>
      </c>
    </row>
    <row r="1187" spans="1:11" x14ac:dyDescent="0.25">
      <c r="A1187" t="s">
        <v>678</v>
      </c>
      <c r="B1187" t="s">
        <v>13</v>
      </c>
      <c r="C1187">
        <v>0.04</v>
      </c>
      <c r="D1187" t="s">
        <v>746</v>
      </c>
      <c r="F1187" t="s">
        <v>11</v>
      </c>
      <c r="G1187" t="s">
        <v>308</v>
      </c>
      <c r="H1187" t="s">
        <v>9</v>
      </c>
      <c r="I1187" t="str">
        <f t="shared" si="18"/>
        <v>under50+Female</v>
      </c>
      <c r="J1187">
        <v>0.04</v>
      </c>
      <c r="K1187" t="s">
        <v>745</v>
      </c>
    </row>
    <row r="1188" spans="1:11" x14ac:dyDescent="0.25">
      <c r="A1188" t="s">
        <v>678</v>
      </c>
      <c r="B1188" t="s">
        <v>13</v>
      </c>
      <c r="C1188">
        <v>0.03</v>
      </c>
      <c r="D1188" t="s">
        <v>747</v>
      </c>
      <c r="F1188" t="s">
        <v>11</v>
      </c>
      <c r="G1188" t="s">
        <v>308</v>
      </c>
      <c r="H1188" t="s">
        <v>9</v>
      </c>
      <c r="I1188" t="str">
        <f t="shared" si="18"/>
        <v>under50+Female</v>
      </c>
      <c r="J1188">
        <v>0.03</v>
      </c>
      <c r="K1188" t="s">
        <v>748</v>
      </c>
    </row>
    <row r="1189" spans="1:11" x14ac:dyDescent="0.25">
      <c r="A1189" t="s">
        <v>678</v>
      </c>
      <c r="B1189" t="s">
        <v>13</v>
      </c>
      <c r="C1189">
        <v>0.02</v>
      </c>
      <c r="D1189" t="s">
        <v>749</v>
      </c>
      <c r="F1189" t="s">
        <v>11</v>
      </c>
      <c r="G1189" t="s">
        <v>308</v>
      </c>
      <c r="H1189" t="s">
        <v>9</v>
      </c>
      <c r="I1189" t="str">
        <f t="shared" si="18"/>
        <v>under50+Female</v>
      </c>
      <c r="J1189">
        <v>0.02</v>
      </c>
      <c r="K1189" t="s">
        <v>750</v>
      </c>
    </row>
    <row r="1190" spans="1:11" x14ac:dyDescent="0.25">
      <c r="A1190" t="s">
        <v>678</v>
      </c>
      <c r="B1190" t="s">
        <v>13</v>
      </c>
      <c r="C1190">
        <v>0.01</v>
      </c>
      <c r="D1190" t="s">
        <v>676</v>
      </c>
      <c r="F1190" t="s">
        <v>11</v>
      </c>
      <c r="G1190" t="s">
        <v>308</v>
      </c>
      <c r="H1190" t="s">
        <v>9</v>
      </c>
      <c r="I1190" t="str">
        <f t="shared" si="18"/>
        <v>under50+Female</v>
      </c>
      <c r="J1190">
        <v>0.01</v>
      </c>
      <c r="K1190" t="s">
        <v>750</v>
      </c>
    </row>
    <row r="1191" spans="1:11" x14ac:dyDescent="0.25">
      <c r="A1191" t="s">
        <v>308</v>
      </c>
      <c r="B1191" t="s">
        <v>9</v>
      </c>
      <c r="C1191">
        <v>0.99</v>
      </c>
      <c r="D1191" t="s">
        <v>469</v>
      </c>
      <c r="F1191" t="s">
        <v>375</v>
      </c>
      <c r="G1191" t="s">
        <v>12</v>
      </c>
      <c r="H1191" t="s">
        <v>9</v>
      </c>
      <c r="I1191" t="str">
        <f t="shared" si="18"/>
        <v>over20-29Female</v>
      </c>
      <c r="J1191">
        <v>0.99</v>
      </c>
      <c r="K1191" t="s">
        <v>34</v>
      </c>
    </row>
    <row r="1192" spans="1:11" x14ac:dyDescent="0.25">
      <c r="A1192" t="s">
        <v>308</v>
      </c>
      <c r="B1192" t="s">
        <v>9</v>
      </c>
      <c r="C1192">
        <v>0.98</v>
      </c>
      <c r="D1192" t="s">
        <v>340</v>
      </c>
      <c r="F1192" t="s">
        <v>375</v>
      </c>
      <c r="G1192" t="s">
        <v>12</v>
      </c>
      <c r="H1192" t="s">
        <v>9</v>
      </c>
      <c r="I1192" t="str">
        <f t="shared" si="18"/>
        <v>over20-29Female</v>
      </c>
      <c r="J1192">
        <v>0.98</v>
      </c>
      <c r="K1192" t="s">
        <v>40</v>
      </c>
    </row>
    <row r="1193" spans="1:11" x14ac:dyDescent="0.25">
      <c r="A1193" t="s">
        <v>308</v>
      </c>
      <c r="B1193" t="s">
        <v>9</v>
      </c>
      <c r="C1193">
        <v>0.97</v>
      </c>
      <c r="D1193" t="s">
        <v>393</v>
      </c>
      <c r="F1193" t="s">
        <v>375</v>
      </c>
      <c r="G1193" t="s">
        <v>12</v>
      </c>
      <c r="H1193" t="s">
        <v>9</v>
      </c>
      <c r="I1193" t="str">
        <f t="shared" si="18"/>
        <v>over20-29Female</v>
      </c>
      <c r="J1193">
        <v>0.97</v>
      </c>
      <c r="K1193" t="s">
        <v>64</v>
      </c>
    </row>
    <row r="1194" spans="1:11" x14ac:dyDescent="0.25">
      <c r="A1194" t="s">
        <v>308</v>
      </c>
      <c r="B1194" t="s">
        <v>9</v>
      </c>
      <c r="C1194">
        <v>0.96</v>
      </c>
      <c r="D1194" t="s">
        <v>352</v>
      </c>
      <c r="F1194" t="s">
        <v>375</v>
      </c>
      <c r="G1194" t="s">
        <v>12</v>
      </c>
      <c r="H1194" t="s">
        <v>9</v>
      </c>
      <c r="I1194" t="str">
        <f t="shared" si="18"/>
        <v>over20-29Female</v>
      </c>
      <c r="J1194">
        <v>0.96</v>
      </c>
      <c r="K1194" t="s">
        <v>64</v>
      </c>
    </row>
    <row r="1195" spans="1:11" x14ac:dyDescent="0.25">
      <c r="A1195" t="s">
        <v>308</v>
      </c>
      <c r="B1195" t="s">
        <v>9</v>
      </c>
      <c r="C1195">
        <v>0.95</v>
      </c>
      <c r="D1195" t="s">
        <v>67</v>
      </c>
      <c r="F1195" t="s">
        <v>375</v>
      </c>
      <c r="G1195" t="s">
        <v>12</v>
      </c>
      <c r="H1195" t="s">
        <v>9</v>
      </c>
      <c r="I1195" t="str">
        <f t="shared" si="18"/>
        <v>over20-29Female</v>
      </c>
      <c r="J1195">
        <v>0.95</v>
      </c>
      <c r="K1195" t="s">
        <v>64</v>
      </c>
    </row>
    <row r="1196" spans="1:11" x14ac:dyDescent="0.25">
      <c r="A1196" t="s">
        <v>308</v>
      </c>
      <c r="B1196" t="s">
        <v>9</v>
      </c>
      <c r="C1196">
        <v>0.94</v>
      </c>
      <c r="D1196" t="s">
        <v>398</v>
      </c>
      <c r="F1196" t="s">
        <v>375</v>
      </c>
      <c r="G1196" t="s">
        <v>12</v>
      </c>
      <c r="H1196" t="s">
        <v>9</v>
      </c>
      <c r="I1196" t="str">
        <f t="shared" si="18"/>
        <v>over20-29Female</v>
      </c>
      <c r="J1196">
        <v>0.94</v>
      </c>
      <c r="K1196" t="s">
        <v>64</v>
      </c>
    </row>
    <row r="1197" spans="1:11" x14ac:dyDescent="0.25">
      <c r="A1197" t="s">
        <v>308</v>
      </c>
      <c r="B1197" t="s">
        <v>9</v>
      </c>
      <c r="C1197">
        <v>0.93</v>
      </c>
      <c r="D1197" t="s">
        <v>260</v>
      </c>
      <c r="F1197" t="s">
        <v>375</v>
      </c>
      <c r="G1197" t="s">
        <v>12</v>
      </c>
      <c r="H1197" t="s">
        <v>9</v>
      </c>
      <c r="I1197" t="str">
        <f t="shared" si="18"/>
        <v>over20-29Female</v>
      </c>
      <c r="J1197">
        <v>0.93</v>
      </c>
      <c r="K1197" t="s">
        <v>71</v>
      </c>
    </row>
    <row r="1198" spans="1:11" x14ac:dyDescent="0.25">
      <c r="A1198" t="s">
        <v>308</v>
      </c>
      <c r="B1198" t="s">
        <v>9</v>
      </c>
      <c r="C1198">
        <v>0.92</v>
      </c>
      <c r="D1198" t="s">
        <v>262</v>
      </c>
      <c r="F1198" t="s">
        <v>375</v>
      </c>
      <c r="G1198" t="s">
        <v>12</v>
      </c>
      <c r="H1198" t="s">
        <v>9</v>
      </c>
      <c r="I1198" t="str">
        <f t="shared" si="18"/>
        <v>over20-29Female</v>
      </c>
      <c r="J1198">
        <v>0.92</v>
      </c>
      <c r="K1198" t="s">
        <v>77</v>
      </c>
    </row>
    <row r="1199" spans="1:11" x14ac:dyDescent="0.25">
      <c r="A1199" t="s">
        <v>308</v>
      </c>
      <c r="B1199" t="s">
        <v>9</v>
      </c>
      <c r="C1199">
        <v>0.91</v>
      </c>
      <c r="D1199" t="s">
        <v>520</v>
      </c>
      <c r="F1199" t="s">
        <v>375</v>
      </c>
      <c r="G1199" t="s">
        <v>12</v>
      </c>
      <c r="H1199" t="s">
        <v>9</v>
      </c>
      <c r="I1199" t="str">
        <f t="shared" si="18"/>
        <v>over20-29Female</v>
      </c>
      <c r="J1199">
        <v>0.91</v>
      </c>
      <c r="K1199" t="s">
        <v>77</v>
      </c>
    </row>
    <row r="1200" spans="1:11" x14ac:dyDescent="0.25">
      <c r="A1200" t="s">
        <v>308</v>
      </c>
      <c r="B1200" t="s">
        <v>9</v>
      </c>
      <c r="C1200">
        <v>0.9</v>
      </c>
      <c r="D1200" t="s">
        <v>546</v>
      </c>
      <c r="F1200" t="s">
        <v>375</v>
      </c>
      <c r="G1200" t="s">
        <v>12</v>
      </c>
      <c r="H1200" t="s">
        <v>9</v>
      </c>
      <c r="I1200" t="str">
        <f t="shared" si="18"/>
        <v>over20-29Female</v>
      </c>
      <c r="J1200">
        <v>0.9</v>
      </c>
      <c r="K1200" t="s">
        <v>77</v>
      </c>
    </row>
    <row r="1201" spans="1:11" x14ac:dyDescent="0.25">
      <c r="A1201" t="s">
        <v>308</v>
      </c>
      <c r="B1201" t="s">
        <v>9</v>
      </c>
      <c r="C1201">
        <v>0.89</v>
      </c>
      <c r="D1201" t="s">
        <v>223</v>
      </c>
      <c r="F1201" t="s">
        <v>375</v>
      </c>
      <c r="G1201" t="s">
        <v>12</v>
      </c>
      <c r="H1201" t="s">
        <v>9</v>
      </c>
      <c r="I1201" t="str">
        <f t="shared" si="18"/>
        <v>over20-29Female</v>
      </c>
      <c r="J1201">
        <v>0.89</v>
      </c>
      <c r="K1201" t="s">
        <v>77</v>
      </c>
    </row>
    <row r="1202" spans="1:11" x14ac:dyDescent="0.25">
      <c r="A1202" t="s">
        <v>308</v>
      </c>
      <c r="B1202" t="s">
        <v>9</v>
      </c>
      <c r="C1202">
        <v>0.88</v>
      </c>
      <c r="D1202" t="s">
        <v>751</v>
      </c>
      <c r="F1202" t="s">
        <v>375</v>
      </c>
      <c r="G1202" t="s">
        <v>12</v>
      </c>
      <c r="H1202" t="s">
        <v>9</v>
      </c>
      <c r="I1202" t="str">
        <f t="shared" si="18"/>
        <v>over20-29Female</v>
      </c>
      <c r="J1202">
        <v>0.88</v>
      </c>
      <c r="K1202" t="s">
        <v>85</v>
      </c>
    </row>
    <row r="1203" spans="1:11" x14ac:dyDescent="0.25">
      <c r="A1203" t="s">
        <v>308</v>
      </c>
      <c r="B1203" t="s">
        <v>9</v>
      </c>
      <c r="C1203">
        <v>0.87</v>
      </c>
      <c r="D1203" t="s">
        <v>269</v>
      </c>
      <c r="F1203" t="s">
        <v>375</v>
      </c>
      <c r="G1203" t="s">
        <v>12</v>
      </c>
      <c r="H1203" t="s">
        <v>9</v>
      </c>
      <c r="I1203" t="str">
        <f t="shared" si="18"/>
        <v>over20-29Female</v>
      </c>
      <c r="J1203">
        <v>0.87</v>
      </c>
      <c r="K1203" t="s">
        <v>92</v>
      </c>
    </row>
    <row r="1204" spans="1:11" x14ac:dyDescent="0.25">
      <c r="A1204" t="s">
        <v>308</v>
      </c>
      <c r="B1204" t="s">
        <v>9</v>
      </c>
      <c r="C1204">
        <v>0.86</v>
      </c>
      <c r="D1204" t="s">
        <v>603</v>
      </c>
      <c r="F1204" t="s">
        <v>375</v>
      </c>
      <c r="G1204" t="s">
        <v>12</v>
      </c>
      <c r="H1204" t="s">
        <v>9</v>
      </c>
      <c r="I1204" t="str">
        <f t="shared" si="18"/>
        <v>over20-29Female</v>
      </c>
      <c r="J1204">
        <v>0.86</v>
      </c>
      <c r="K1204" t="s">
        <v>92</v>
      </c>
    </row>
    <row r="1205" spans="1:11" x14ac:dyDescent="0.25">
      <c r="A1205" t="s">
        <v>308</v>
      </c>
      <c r="B1205" t="s">
        <v>9</v>
      </c>
      <c r="C1205">
        <v>0.85</v>
      </c>
      <c r="D1205" t="s">
        <v>418</v>
      </c>
      <c r="F1205" t="s">
        <v>375</v>
      </c>
      <c r="G1205" t="s">
        <v>12</v>
      </c>
      <c r="H1205" t="s">
        <v>9</v>
      </c>
      <c r="I1205" t="str">
        <f t="shared" si="18"/>
        <v>over20-29Female</v>
      </c>
      <c r="J1205">
        <v>0.85</v>
      </c>
      <c r="K1205" t="s">
        <v>92</v>
      </c>
    </row>
    <row r="1206" spans="1:11" x14ac:dyDescent="0.25">
      <c r="A1206" t="s">
        <v>308</v>
      </c>
      <c r="B1206" t="s">
        <v>9</v>
      </c>
      <c r="C1206">
        <v>0.84</v>
      </c>
      <c r="D1206" t="s">
        <v>685</v>
      </c>
      <c r="F1206" t="s">
        <v>375</v>
      </c>
      <c r="G1206" t="s">
        <v>12</v>
      </c>
      <c r="H1206" t="s">
        <v>9</v>
      </c>
      <c r="I1206" t="str">
        <f t="shared" si="18"/>
        <v>over20-29Female</v>
      </c>
      <c r="J1206">
        <v>0.84</v>
      </c>
      <c r="K1206" t="s">
        <v>92</v>
      </c>
    </row>
    <row r="1207" spans="1:11" x14ac:dyDescent="0.25">
      <c r="A1207" t="s">
        <v>308</v>
      </c>
      <c r="B1207" t="s">
        <v>9</v>
      </c>
      <c r="C1207">
        <v>0.83</v>
      </c>
      <c r="D1207" t="s">
        <v>553</v>
      </c>
      <c r="F1207" t="s">
        <v>375</v>
      </c>
      <c r="G1207" t="s">
        <v>12</v>
      </c>
      <c r="H1207" t="s">
        <v>9</v>
      </c>
      <c r="I1207" t="str">
        <f t="shared" si="18"/>
        <v>over20-29Female</v>
      </c>
      <c r="J1207">
        <v>0.83</v>
      </c>
      <c r="K1207" t="s">
        <v>92</v>
      </c>
    </row>
    <row r="1208" spans="1:11" x14ac:dyDescent="0.25">
      <c r="A1208" t="s">
        <v>308</v>
      </c>
      <c r="B1208" t="s">
        <v>9</v>
      </c>
      <c r="C1208">
        <v>0.82</v>
      </c>
      <c r="D1208" t="s">
        <v>752</v>
      </c>
      <c r="F1208" t="s">
        <v>375</v>
      </c>
      <c r="G1208" t="s">
        <v>12</v>
      </c>
      <c r="H1208" t="s">
        <v>9</v>
      </c>
      <c r="I1208" t="str">
        <f t="shared" si="18"/>
        <v>over20-29Female</v>
      </c>
      <c r="J1208">
        <v>0.82</v>
      </c>
      <c r="K1208" t="s">
        <v>92</v>
      </c>
    </row>
    <row r="1209" spans="1:11" x14ac:dyDescent="0.25">
      <c r="A1209" t="s">
        <v>308</v>
      </c>
      <c r="B1209" t="s">
        <v>9</v>
      </c>
      <c r="C1209">
        <v>0.81</v>
      </c>
      <c r="D1209" t="s">
        <v>427</v>
      </c>
      <c r="F1209" t="s">
        <v>375</v>
      </c>
      <c r="G1209" t="s">
        <v>12</v>
      </c>
      <c r="H1209" t="s">
        <v>9</v>
      </c>
      <c r="I1209" t="str">
        <f t="shared" si="18"/>
        <v>over20-29Female</v>
      </c>
      <c r="J1209">
        <v>0.81</v>
      </c>
      <c r="K1209" t="s">
        <v>98</v>
      </c>
    </row>
    <row r="1210" spans="1:11" x14ac:dyDescent="0.25">
      <c r="A1210" t="s">
        <v>308</v>
      </c>
      <c r="B1210" t="s">
        <v>9</v>
      </c>
      <c r="C1210">
        <v>0.8</v>
      </c>
      <c r="D1210" t="s">
        <v>732</v>
      </c>
      <c r="F1210" t="s">
        <v>375</v>
      </c>
      <c r="G1210" t="s">
        <v>12</v>
      </c>
      <c r="H1210" t="s">
        <v>9</v>
      </c>
      <c r="I1210" t="str">
        <f t="shared" si="18"/>
        <v>over20-29Female</v>
      </c>
      <c r="J1210">
        <v>0.8</v>
      </c>
      <c r="K1210" t="s">
        <v>98</v>
      </c>
    </row>
    <row r="1211" spans="1:11" x14ac:dyDescent="0.25">
      <c r="A1211" t="s">
        <v>308</v>
      </c>
      <c r="B1211" t="s">
        <v>9</v>
      </c>
      <c r="C1211">
        <v>0.79</v>
      </c>
      <c r="D1211" t="s">
        <v>429</v>
      </c>
      <c r="F1211" t="s">
        <v>375</v>
      </c>
      <c r="G1211" t="s">
        <v>12</v>
      </c>
      <c r="H1211" t="s">
        <v>9</v>
      </c>
      <c r="I1211" t="str">
        <f t="shared" si="18"/>
        <v>over20-29Female</v>
      </c>
      <c r="J1211">
        <v>0.79</v>
      </c>
      <c r="K1211" t="s">
        <v>98</v>
      </c>
    </row>
    <row r="1212" spans="1:11" x14ac:dyDescent="0.25">
      <c r="A1212" t="s">
        <v>308</v>
      </c>
      <c r="B1212" t="s">
        <v>9</v>
      </c>
      <c r="C1212">
        <v>0.78</v>
      </c>
      <c r="D1212" t="s">
        <v>430</v>
      </c>
      <c r="F1212" t="s">
        <v>375</v>
      </c>
      <c r="G1212" t="s">
        <v>12</v>
      </c>
      <c r="H1212" t="s">
        <v>9</v>
      </c>
      <c r="I1212" t="str">
        <f t="shared" si="18"/>
        <v>over20-29Female</v>
      </c>
      <c r="J1212">
        <v>0.78</v>
      </c>
      <c r="K1212" t="s">
        <v>107</v>
      </c>
    </row>
    <row r="1213" spans="1:11" x14ac:dyDescent="0.25">
      <c r="A1213" t="s">
        <v>308</v>
      </c>
      <c r="B1213" t="s">
        <v>9</v>
      </c>
      <c r="C1213">
        <v>0.77</v>
      </c>
      <c r="D1213" t="s">
        <v>753</v>
      </c>
      <c r="F1213" t="s">
        <v>375</v>
      </c>
      <c r="G1213" t="s">
        <v>12</v>
      </c>
      <c r="H1213" t="s">
        <v>9</v>
      </c>
      <c r="I1213" t="str">
        <f t="shared" si="18"/>
        <v>over20-29Female</v>
      </c>
      <c r="J1213">
        <v>0.77</v>
      </c>
      <c r="K1213" t="s">
        <v>107</v>
      </c>
    </row>
    <row r="1214" spans="1:11" x14ac:dyDescent="0.25">
      <c r="A1214" t="s">
        <v>308</v>
      </c>
      <c r="B1214" t="s">
        <v>9</v>
      </c>
      <c r="C1214">
        <v>0.76</v>
      </c>
      <c r="D1214" t="s">
        <v>117</v>
      </c>
      <c r="F1214" t="s">
        <v>375</v>
      </c>
      <c r="G1214" t="s">
        <v>12</v>
      </c>
      <c r="H1214" t="s">
        <v>9</v>
      </c>
      <c r="I1214" t="str">
        <f t="shared" si="18"/>
        <v>over20-29Female</v>
      </c>
      <c r="J1214">
        <v>0.76</v>
      </c>
      <c r="K1214" t="s">
        <v>107</v>
      </c>
    </row>
    <row r="1215" spans="1:11" x14ac:dyDescent="0.25">
      <c r="A1215" t="s">
        <v>308</v>
      </c>
      <c r="B1215" t="s">
        <v>9</v>
      </c>
      <c r="C1215">
        <v>0.75</v>
      </c>
      <c r="D1215" t="s">
        <v>754</v>
      </c>
      <c r="F1215" t="s">
        <v>375</v>
      </c>
      <c r="G1215" t="s">
        <v>12</v>
      </c>
      <c r="H1215" t="s">
        <v>9</v>
      </c>
      <c r="I1215" t="str">
        <f t="shared" si="18"/>
        <v>over20-29Female</v>
      </c>
      <c r="J1215">
        <v>0.75</v>
      </c>
      <c r="K1215" t="s">
        <v>107</v>
      </c>
    </row>
    <row r="1216" spans="1:11" x14ac:dyDescent="0.25">
      <c r="A1216" t="s">
        <v>308</v>
      </c>
      <c r="B1216" t="s">
        <v>9</v>
      </c>
      <c r="C1216">
        <v>0.74</v>
      </c>
      <c r="D1216" t="s">
        <v>284</v>
      </c>
      <c r="F1216" t="s">
        <v>375</v>
      </c>
      <c r="G1216" t="s">
        <v>12</v>
      </c>
      <c r="H1216" t="s">
        <v>9</v>
      </c>
      <c r="I1216" t="str">
        <f t="shared" si="18"/>
        <v>over20-29Female</v>
      </c>
      <c r="J1216">
        <v>0.74</v>
      </c>
      <c r="K1216" t="s">
        <v>112</v>
      </c>
    </row>
    <row r="1217" spans="1:11" x14ac:dyDescent="0.25">
      <c r="A1217" t="s">
        <v>308</v>
      </c>
      <c r="B1217" t="s">
        <v>9</v>
      </c>
      <c r="C1217">
        <v>0.73</v>
      </c>
      <c r="D1217" t="s">
        <v>735</v>
      </c>
      <c r="F1217" t="s">
        <v>375</v>
      </c>
      <c r="G1217" t="s">
        <v>12</v>
      </c>
      <c r="H1217" t="s">
        <v>9</v>
      </c>
      <c r="I1217" t="str">
        <f t="shared" si="18"/>
        <v>over20-29Female</v>
      </c>
      <c r="J1217">
        <v>0.73</v>
      </c>
      <c r="K1217" t="s">
        <v>112</v>
      </c>
    </row>
    <row r="1218" spans="1:11" x14ac:dyDescent="0.25">
      <c r="A1218" t="s">
        <v>308</v>
      </c>
      <c r="B1218" t="s">
        <v>9</v>
      </c>
      <c r="C1218">
        <v>0.72</v>
      </c>
      <c r="D1218" t="s">
        <v>613</v>
      </c>
      <c r="F1218" t="s">
        <v>375</v>
      </c>
      <c r="G1218" t="s">
        <v>12</v>
      </c>
      <c r="H1218" t="s">
        <v>9</v>
      </c>
      <c r="I1218" t="str">
        <f t="shared" si="18"/>
        <v>over20-29Female</v>
      </c>
      <c r="J1218">
        <v>0.72</v>
      </c>
      <c r="K1218" t="s">
        <v>112</v>
      </c>
    </row>
    <row r="1219" spans="1:11" x14ac:dyDescent="0.25">
      <c r="A1219" t="s">
        <v>308</v>
      </c>
      <c r="B1219" t="s">
        <v>9</v>
      </c>
      <c r="C1219">
        <v>0.71</v>
      </c>
      <c r="D1219" t="s">
        <v>559</v>
      </c>
      <c r="F1219" t="s">
        <v>375</v>
      </c>
      <c r="G1219" t="s">
        <v>12</v>
      </c>
      <c r="H1219" t="s">
        <v>9</v>
      </c>
      <c r="I1219" t="str">
        <f t="shared" ref="I1219:I1282" si="19">_xlfn.CONCAT(F1219,G1219,H1219)</f>
        <v>over20-29Female</v>
      </c>
      <c r="J1219">
        <v>0.71</v>
      </c>
      <c r="K1219" t="s">
        <v>112</v>
      </c>
    </row>
    <row r="1220" spans="1:11" x14ac:dyDescent="0.25">
      <c r="A1220" t="s">
        <v>308</v>
      </c>
      <c r="B1220" t="s">
        <v>9</v>
      </c>
      <c r="C1220">
        <v>0.7</v>
      </c>
      <c r="D1220" t="s">
        <v>755</v>
      </c>
      <c r="F1220" t="s">
        <v>375</v>
      </c>
      <c r="G1220" t="s">
        <v>12</v>
      </c>
      <c r="H1220" t="s">
        <v>9</v>
      </c>
      <c r="I1220" t="str">
        <f t="shared" si="19"/>
        <v>over20-29Female</v>
      </c>
      <c r="J1220">
        <v>0.7</v>
      </c>
      <c r="K1220" t="s">
        <v>112</v>
      </c>
    </row>
    <row r="1221" spans="1:11" x14ac:dyDescent="0.25">
      <c r="A1221" t="s">
        <v>308</v>
      </c>
      <c r="B1221" t="s">
        <v>9</v>
      </c>
      <c r="C1221">
        <v>0.69</v>
      </c>
      <c r="D1221" t="s">
        <v>617</v>
      </c>
      <c r="F1221" t="s">
        <v>375</v>
      </c>
      <c r="G1221" t="s">
        <v>12</v>
      </c>
      <c r="H1221" t="s">
        <v>9</v>
      </c>
      <c r="I1221" t="str">
        <f t="shared" si="19"/>
        <v>over20-29Female</v>
      </c>
      <c r="J1221">
        <v>0.69</v>
      </c>
      <c r="K1221" t="s">
        <v>112</v>
      </c>
    </row>
    <row r="1222" spans="1:11" x14ac:dyDescent="0.25">
      <c r="A1222" t="s">
        <v>308</v>
      </c>
      <c r="B1222" t="s">
        <v>9</v>
      </c>
      <c r="C1222">
        <v>0.68</v>
      </c>
      <c r="D1222" t="s">
        <v>436</v>
      </c>
      <c r="F1222" t="s">
        <v>375</v>
      </c>
      <c r="G1222" t="s">
        <v>12</v>
      </c>
      <c r="H1222" t="s">
        <v>9</v>
      </c>
      <c r="I1222" t="str">
        <f t="shared" si="19"/>
        <v>over20-29Female</v>
      </c>
      <c r="J1222">
        <v>0.68</v>
      </c>
      <c r="K1222" t="s">
        <v>112</v>
      </c>
    </row>
    <row r="1223" spans="1:11" x14ac:dyDescent="0.25">
      <c r="A1223" t="s">
        <v>308</v>
      </c>
      <c r="B1223" t="s">
        <v>9</v>
      </c>
      <c r="C1223">
        <v>0.67</v>
      </c>
      <c r="D1223" t="s">
        <v>562</v>
      </c>
      <c r="F1223" t="s">
        <v>375</v>
      </c>
      <c r="G1223" t="s">
        <v>12</v>
      </c>
      <c r="H1223" t="s">
        <v>9</v>
      </c>
      <c r="I1223" t="str">
        <f t="shared" si="19"/>
        <v>over20-29Female</v>
      </c>
      <c r="J1223">
        <v>0.67</v>
      </c>
      <c r="K1223" t="s">
        <v>112</v>
      </c>
    </row>
    <row r="1224" spans="1:11" x14ac:dyDescent="0.25">
      <c r="A1224" t="s">
        <v>308</v>
      </c>
      <c r="B1224" t="s">
        <v>9</v>
      </c>
      <c r="C1224">
        <v>0.66</v>
      </c>
      <c r="D1224" t="s">
        <v>287</v>
      </c>
      <c r="F1224" t="s">
        <v>375</v>
      </c>
      <c r="G1224" t="s">
        <v>12</v>
      </c>
      <c r="H1224" t="s">
        <v>9</v>
      </c>
      <c r="I1224" t="str">
        <f t="shared" si="19"/>
        <v>over20-29Female</v>
      </c>
      <c r="J1224">
        <v>0.66</v>
      </c>
      <c r="K1224" t="s">
        <v>114</v>
      </c>
    </row>
    <row r="1225" spans="1:11" x14ac:dyDescent="0.25">
      <c r="A1225" t="s">
        <v>308</v>
      </c>
      <c r="B1225" t="s">
        <v>9</v>
      </c>
      <c r="C1225">
        <v>0.65</v>
      </c>
      <c r="D1225" t="s">
        <v>230</v>
      </c>
      <c r="F1225" t="s">
        <v>375</v>
      </c>
      <c r="G1225" t="s">
        <v>12</v>
      </c>
      <c r="H1225" t="s">
        <v>9</v>
      </c>
      <c r="I1225" t="str">
        <f t="shared" si="19"/>
        <v>over20-29Female</v>
      </c>
      <c r="J1225">
        <v>0.65</v>
      </c>
      <c r="K1225" t="s">
        <v>114</v>
      </c>
    </row>
    <row r="1226" spans="1:11" x14ac:dyDescent="0.25">
      <c r="A1226" t="s">
        <v>308</v>
      </c>
      <c r="B1226" t="s">
        <v>9</v>
      </c>
      <c r="C1226">
        <v>0.64</v>
      </c>
      <c r="D1226" t="s">
        <v>756</v>
      </c>
      <c r="F1226" t="s">
        <v>375</v>
      </c>
      <c r="G1226" t="s">
        <v>12</v>
      </c>
      <c r="H1226" t="s">
        <v>9</v>
      </c>
      <c r="I1226" t="str">
        <f t="shared" si="19"/>
        <v>over20-29Female</v>
      </c>
      <c r="J1226">
        <v>0.64</v>
      </c>
      <c r="K1226" t="s">
        <v>114</v>
      </c>
    </row>
    <row r="1227" spans="1:11" x14ac:dyDescent="0.25">
      <c r="A1227" t="s">
        <v>308</v>
      </c>
      <c r="B1227" t="s">
        <v>9</v>
      </c>
      <c r="C1227">
        <v>0.63</v>
      </c>
      <c r="D1227" t="s">
        <v>288</v>
      </c>
      <c r="F1227" t="s">
        <v>375</v>
      </c>
      <c r="G1227" t="s">
        <v>12</v>
      </c>
      <c r="H1227" t="s">
        <v>9</v>
      </c>
      <c r="I1227" t="str">
        <f t="shared" si="19"/>
        <v>over20-29Female</v>
      </c>
      <c r="J1227">
        <v>0.63</v>
      </c>
      <c r="K1227" t="s">
        <v>114</v>
      </c>
    </row>
    <row r="1228" spans="1:11" x14ac:dyDescent="0.25">
      <c r="A1228" t="s">
        <v>308</v>
      </c>
      <c r="B1228" t="s">
        <v>9</v>
      </c>
      <c r="C1228">
        <v>0.62</v>
      </c>
      <c r="D1228" t="s">
        <v>738</v>
      </c>
      <c r="F1228" t="s">
        <v>375</v>
      </c>
      <c r="G1228" t="s">
        <v>12</v>
      </c>
      <c r="H1228" t="s">
        <v>9</v>
      </c>
      <c r="I1228" t="str">
        <f t="shared" si="19"/>
        <v>over20-29Female</v>
      </c>
      <c r="J1228">
        <v>0.62</v>
      </c>
      <c r="K1228" t="s">
        <v>114</v>
      </c>
    </row>
    <row r="1229" spans="1:11" x14ac:dyDescent="0.25">
      <c r="A1229" t="s">
        <v>308</v>
      </c>
      <c r="B1229" t="s">
        <v>9</v>
      </c>
      <c r="C1229">
        <v>0.61</v>
      </c>
      <c r="D1229" t="s">
        <v>125</v>
      </c>
      <c r="F1229" t="s">
        <v>375</v>
      </c>
      <c r="G1229" t="s">
        <v>12</v>
      </c>
      <c r="H1229" t="s">
        <v>9</v>
      </c>
      <c r="I1229" t="str">
        <f t="shared" si="19"/>
        <v>over20-29Female</v>
      </c>
      <c r="J1229">
        <v>0.61</v>
      </c>
      <c r="K1229" t="s">
        <v>118</v>
      </c>
    </row>
    <row r="1230" spans="1:11" x14ac:dyDescent="0.25">
      <c r="A1230" t="s">
        <v>308</v>
      </c>
      <c r="B1230" t="s">
        <v>9</v>
      </c>
      <c r="C1230">
        <v>0.6</v>
      </c>
      <c r="D1230" t="s">
        <v>564</v>
      </c>
      <c r="F1230" t="s">
        <v>375</v>
      </c>
      <c r="G1230" t="s">
        <v>12</v>
      </c>
      <c r="H1230" t="s">
        <v>9</v>
      </c>
      <c r="I1230" t="str">
        <f t="shared" si="19"/>
        <v>over20-29Female</v>
      </c>
      <c r="J1230">
        <v>0.6</v>
      </c>
      <c r="K1230" t="s">
        <v>118</v>
      </c>
    </row>
    <row r="1231" spans="1:11" x14ac:dyDescent="0.25">
      <c r="A1231" t="s">
        <v>308</v>
      </c>
      <c r="B1231" t="s">
        <v>9</v>
      </c>
      <c r="C1231">
        <v>0.59</v>
      </c>
      <c r="D1231" t="s">
        <v>696</v>
      </c>
      <c r="F1231" t="s">
        <v>375</v>
      </c>
      <c r="G1231" t="s">
        <v>12</v>
      </c>
      <c r="H1231" t="s">
        <v>9</v>
      </c>
      <c r="I1231" t="str">
        <f t="shared" si="19"/>
        <v>over20-29Female</v>
      </c>
      <c r="J1231">
        <v>0.59</v>
      </c>
      <c r="K1231" t="s">
        <v>118</v>
      </c>
    </row>
    <row r="1232" spans="1:11" x14ac:dyDescent="0.25">
      <c r="A1232" t="s">
        <v>308</v>
      </c>
      <c r="B1232" t="s">
        <v>9</v>
      </c>
      <c r="C1232">
        <v>0.57999999999999996</v>
      </c>
      <c r="D1232" t="s">
        <v>697</v>
      </c>
      <c r="F1232" t="s">
        <v>375</v>
      </c>
      <c r="G1232" t="s">
        <v>12</v>
      </c>
      <c r="H1232" t="s">
        <v>9</v>
      </c>
      <c r="I1232" t="str">
        <f t="shared" si="19"/>
        <v>over20-29Female</v>
      </c>
      <c r="J1232">
        <v>0.57999999999999996</v>
      </c>
      <c r="K1232" t="s">
        <v>118</v>
      </c>
    </row>
    <row r="1233" spans="1:11" x14ac:dyDescent="0.25">
      <c r="A1233" t="s">
        <v>308</v>
      </c>
      <c r="B1233" t="s">
        <v>9</v>
      </c>
      <c r="C1233">
        <v>0.56999999999999995</v>
      </c>
      <c r="D1233" t="s">
        <v>565</v>
      </c>
      <c r="F1233" t="s">
        <v>375</v>
      </c>
      <c r="G1233" t="s">
        <v>12</v>
      </c>
      <c r="H1233" t="s">
        <v>9</v>
      </c>
      <c r="I1233" t="str">
        <f t="shared" si="19"/>
        <v>over20-29Female</v>
      </c>
      <c r="J1233">
        <v>0.56999999999999995</v>
      </c>
      <c r="K1233" t="s">
        <v>121</v>
      </c>
    </row>
    <row r="1234" spans="1:11" x14ac:dyDescent="0.25">
      <c r="A1234" t="s">
        <v>308</v>
      </c>
      <c r="B1234" t="s">
        <v>9</v>
      </c>
      <c r="C1234">
        <v>0.56000000000000005</v>
      </c>
      <c r="D1234" t="s">
        <v>624</v>
      </c>
      <c r="F1234" t="s">
        <v>375</v>
      </c>
      <c r="G1234" t="s">
        <v>12</v>
      </c>
      <c r="H1234" t="s">
        <v>9</v>
      </c>
      <c r="I1234" t="str">
        <f t="shared" si="19"/>
        <v>over20-29Female</v>
      </c>
      <c r="J1234">
        <v>0.56000000000000005</v>
      </c>
      <c r="K1234" t="s">
        <v>121</v>
      </c>
    </row>
    <row r="1235" spans="1:11" x14ac:dyDescent="0.25">
      <c r="A1235" t="s">
        <v>308</v>
      </c>
      <c r="B1235" t="s">
        <v>9</v>
      </c>
      <c r="C1235">
        <v>0.55000000000000004</v>
      </c>
      <c r="D1235" t="s">
        <v>757</v>
      </c>
      <c r="F1235" t="s">
        <v>375</v>
      </c>
      <c r="G1235" t="s">
        <v>12</v>
      </c>
      <c r="H1235" t="s">
        <v>9</v>
      </c>
      <c r="I1235" t="str">
        <f t="shared" si="19"/>
        <v>over20-29Female</v>
      </c>
      <c r="J1235">
        <v>0.55000000000000004</v>
      </c>
      <c r="K1235" t="s">
        <v>121</v>
      </c>
    </row>
    <row r="1236" spans="1:11" x14ac:dyDescent="0.25">
      <c r="A1236" t="s">
        <v>308</v>
      </c>
      <c r="B1236" t="s">
        <v>9</v>
      </c>
      <c r="C1236">
        <v>0.54</v>
      </c>
      <c r="D1236" t="s">
        <v>128</v>
      </c>
      <c r="F1236" t="s">
        <v>375</v>
      </c>
      <c r="G1236" t="s">
        <v>12</v>
      </c>
      <c r="H1236" t="s">
        <v>9</v>
      </c>
      <c r="I1236" t="str">
        <f t="shared" si="19"/>
        <v>over20-29Female</v>
      </c>
      <c r="J1236">
        <v>0.54</v>
      </c>
      <c r="K1236" t="s">
        <v>121</v>
      </c>
    </row>
    <row r="1237" spans="1:11" x14ac:dyDescent="0.25">
      <c r="A1237" t="s">
        <v>308</v>
      </c>
      <c r="B1237" t="s">
        <v>9</v>
      </c>
      <c r="C1237">
        <v>0.53</v>
      </c>
      <c r="D1237" t="s">
        <v>671</v>
      </c>
      <c r="F1237" t="s">
        <v>375</v>
      </c>
      <c r="G1237" t="s">
        <v>12</v>
      </c>
      <c r="H1237" t="s">
        <v>9</v>
      </c>
      <c r="I1237" t="str">
        <f t="shared" si="19"/>
        <v>over20-29Female</v>
      </c>
      <c r="J1237">
        <v>0.53</v>
      </c>
      <c r="K1237" t="s">
        <v>124</v>
      </c>
    </row>
    <row r="1238" spans="1:11" x14ac:dyDescent="0.25">
      <c r="A1238" t="s">
        <v>308</v>
      </c>
      <c r="B1238" t="s">
        <v>9</v>
      </c>
      <c r="C1238">
        <v>0.52</v>
      </c>
      <c r="D1238" t="s">
        <v>569</v>
      </c>
      <c r="F1238" t="s">
        <v>375</v>
      </c>
      <c r="G1238" t="s">
        <v>12</v>
      </c>
      <c r="H1238" t="s">
        <v>9</v>
      </c>
      <c r="I1238" t="str">
        <f t="shared" si="19"/>
        <v>over20-29Female</v>
      </c>
      <c r="J1238">
        <v>0.52</v>
      </c>
      <c r="K1238" t="s">
        <v>124</v>
      </c>
    </row>
    <row r="1239" spans="1:11" x14ac:dyDescent="0.25">
      <c r="A1239" t="s">
        <v>308</v>
      </c>
      <c r="B1239" t="s">
        <v>9</v>
      </c>
      <c r="C1239">
        <v>0.51</v>
      </c>
      <c r="D1239" t="s">
        <v>758</v>
      </c>
      <c r="F1239" t="s">
        <v>375</v>
      </c>
      <c r="G1239" t="s">
        <v>12</v>
      </c>
      <c r="H1239" t="s">
        <v>9</v>
      </c>
      <c r="I1239" t="str">
        <f t="shared" si="19"/>
        <v>over20-29Female</v>
      </c>
      <c r="J1239">
        <v>0.51</v>
      </c>
      <c r="K1239" t="s">
        <v>124</v>
      </c>
    </row>
    <row r="1240" spans="1:11" x14ac:dyDescent="0.25">
      <c r="A1240" t="s">
        <v>308</v>
      </c>
      <c r="B1240" t="s">
        <v>9</v>
      </c>
      <c r="C1240">
        <v>0.5</v>
      </c>
      <c r="D1240" t="s">
        <v>625</v>
      </c>
      <c r="F1240" t="s">
        <v>375</v>
      </c>
      <c r="G1240" t="s">
        <v>12</v>
      </c>
      <c r="H1240" t="s">
        <v>9</v>
      </c>
      <c r="I1240" t="str">
        <f t="shared" si="19"/>
        <v>over20-29Female</v>
      </c>
      <c r="J1240">
        <v>0.5</v>
      </c>
      <c r="K1240" t="s">
        <v>124</v>
      </c>
    </row>
    <row r="1241" spans="1:11" x14ac:dyDescent="0.25">
      <c r="A1241" t="s">
        <v>308</v>
      </c>
      <c r="B1241" t="s">
        <v>9</v>
      </c>
      <c r="C1241">
        <v>0.49</v>
      </c>
      <c r="D1241" t="s">
        <v>759</v>
      </c>
      <c r="F1241" t="s">
        <v>375</v>
      </c>
      <c r="G1241" t="s">
        <v>12</v>
      </c>
      <c r="H1241" t="s">
        <v>9</v>
      </c>
      <c r="I1241" t="str">
        <f t="shared" si="19"/>
        <v>over20-29Female</v>
      </c>
      <c r="J1241">
        <v>0.49</v>
      </c>
      <c r="K1241" t="s">
        <v>124</v>
      </c>
    </row>
    <row r="1242" spans="1:11" x14ac:dyDescent="0.25">
      <c r="A1242" t="s">
        <v>308</v>
      </c>
      <c r="B1242" t="s">
        <v>9</v>
      </c>
      <c r="C1242">
        <v>0.48</v>
      </c>
      <c r="D1242" t="s">
        <v>759</v>
      </c>
      <c r="F1242" t="s">
        <v>375</v>
      </c>
      <c r="G1242" t="s">
        <v>12</v>
      </c>
      <c r="H1242" t="s">
        <v>9</v>
      </c>
      <c r="I1242" t="str">
        <f t="shared" si="19"/>
        <v>over20-29Female</v>
      </c>
      <c r="J1242">
        <v>0.48</v>
      </c>
      <c r="K1242" t="s">
        <v>124</v>
      </c>
    </row>
    <row r="1243" spans="1:11" x14ac:dyDescent="0.25">
      <c r="A1243" t="s">
        <v>308</v>
      </c>
      <c r="B1243" t="s">
        <v>9</v>
      </c>
      <c r="C1243">
        <v>0.47</v>
      </c>
      <c r="D1243" t="s">
        <v>759</v>
      </c>
      <c r="F1243" t="s">
        <v>375</v>
      </c>
      <c r="G1243" t="s">
        <v>12</v>
      </c>
      <c r="H1243" t="s">
        <v>9</v>
      </c>
      <c r="I1243" t="str">
        <f t="shared" si="19"/>
        <v>over20-29Female</v>
      </c>
      <c r="J1243">
        <v>0.47</v>
      </c>
      <c r="K1243" t="s">
        <v>127</v>
      </c>
    </row>
    <row r="1244" spans="1:11" x14ac:dyDescent="0.25">
      <c r="A1244" t="s">
        <v>308</v>
      </c>
      <c r="B1244" t="s">
        <v>9</v>
      </c>
      <c r="C1244">
        <v>0.46</v>
      </c>
      <c r="D1244" t="s">
        <v>759</v>
      </c>
      <c r="F1244" t="s">
        <v>375</v>
      </c>
      <c r="G1244" t="s">
        <v>12</v>
      </c>
      <c r="H1244" t="s">
        <v>9</v>
      </c>
      <c r="I1244" t="str">
        <f t="shared" si="19"/>
        <v>over20-29Female</v>
      </c>
      <c r="J1244">
        <v>0.46</v>
      </c>
      <c r="K1244" t="s">
        <v>127</v>
      </c>
    </row>
    <row r="1245" spans="1:11" x14ac:dyDescent="0.25">
      <c r="A1245" t="s">
        <v>308</v>
      </c>
      <c r="B1245" t="s">
        <v>9</v>
      </c>
      <c r="C1245">
        <v>0.45</v>
      </c>
      <c r="D1245" t="s">
        <v>759</v>
      </c>
      <c r="F1245" t="s">
        <v>375</v>
      </c>
      <c r="G1245" t="s">
        <v>12</v>
      </c>
      <c r="H1245" t="s">
        <v>9</v>
      </c>
      <c r="I1245" t="str">
        <f t="shared" si="19"/>
        <v>over20-29Female</v>
      </c>
      <c r="J1245">
        <v>0.45</v>
      </c>
      <c r="K1245" t="s">
        <v>127</v>
      </c>
    </row>
    <row r="1246" spans="1:11" x14ac:dyDescent="0.25">
      <c r="A1246" t="s">
        <v>308</v>
      </c>
      <c r="B1246" t="s">
        <v>9</v>
      </c>
      <c r="C1246">
        <v>0.44</v>
      </c>
      <c r="D1246" t="s">
        <v>759</v>
      </c>
      <c r="F1246" t="s">
        <v>375</v>
      </c>
      <c r="G1246" t="s">
        <v>12</v>
      </c>
      <c r="H1246" t="s">
        <v>9</v>
      </c>
      <c r="I1246" t="str">
        <f t="shared" si="19"/>
        <v>over20-29Female</v>
      </c>
      <c r="J1246">
        <v>0.44</v>
      </c>
      <c r="K1246" t="s">
        <v>127</v>
      </c>
    </row>
    <row r="1247" spans="1:11" x14ac:dyDescent="0.25">
      <c r="A1247" t="s">
        <v>308</v>
      </c>
      <c r="B1247" t="s">
        <v>9</v>
      </c>
      <c r="C1247">
        <v>0.43</v>
      </c>
      <c r="D1247" t="s">
        <v>759</v>
      </c>
      <c r="F1247" t="s">
        <v>375</v>
      </c>
      <c r="G1247" t="s">
        <v>12</v>
      </c>
      <c r="H1247" t="s">
        <v>9</v>
      </c>
      <c r="I1247" t="str">
        <f t="shared" si="19"/>
        <v>over20-29Female</v>
      </c>
      <c r="J1247">
        <v>0.43</v>
      </c>
      <c r="K1247" t="s">
        <v>131</v>
      </c>
    </row>
    <row r="1248" spans="1:11" x14ac:dyDescent="0.25">
      <c r="A1248" t="s">
        <v>308</v>
      </c>
      <c r="B1248" t="s">
        <v>9</v>
      </c>
      <c r="C1248">
        <v>0.42</v>
      </c>
      <c r="D1248" t="s">
        <v>759</v>
      </c>
      <c r="F1248" t="s">
        <v>375</v>
      </c>
      <c r="G1248" t="s">
        <v>12</v>
      </c>
      <c r="H1248" t="s">
        <v>9</v>
      </c>
      <c r="I1248" t="str">
        <f t="shared" si="19"/>
        <v>over20-29Female</v>
      </c>
      <c r="J1248">
        <v>0.42</v>
      </c>
      <c r="K1248" t="s">
        <v>131</v>
      </c>
    </row>
    <row r="1249" spans="1:11" x14ac:dyDescent="0.25">
      <c r="A1249" t="s">
        <v>308</v>
      </c>
      <c r="B1249" t="s">
        <v>9</v>
      </c>
      <c r="C1249">
        <v>0.41</v>
      </c>
      <c r="D1249" t="s">
        <v>759</v>
      </c>
      <c r="F1249" t="s">
        <v>375</v>
      </c>
      <c r="G1249" t="s">
        <v>12</v>
      </c>
      <c r="H1249" t="s">
        <v>9</v>
      </c>
      <c r="I1249" t="str">
        <f t="shared" si="19"/>
        <v>over20-29Female</v>
      </c>
      <c r="J1249">
        <v>0.41</v>
      </c>
      <c r="K1249" t="s">
        <v>131</v>
      </c>
    </row>
    <row r="1250" spans="1:11" x14ac:dyDescent="0.25">
      <c r="A1250" t="s">
        <v>308</v>
      </c>
      <c r="B1250" t="s">
        <v>9</v>
      </c>
      <c r="C1250">
        <v>0.4</v>
      </c>
      <c r="D1250" t="s">
        <v>759</v>
      </c>
      <c r="F1250" t="s">
        <v>375</v>
      </c>
      <c r="G1250" t="s">
        <v>12</v>
      </c>
      <c r="H1250" t="s">
        <v>9</v>
      </c>
      <c r="I1250" t="str">
        <f t="shared" si="19"/>
        <v>over20-29Female</v>
      </c>
      <c r="J1250">
        <v>0.4</v>
      </c>
      <c r="K1250" t="s">
        <v>131</v>
      </c>
    </row>
    <row r="1251" spans="1:11" x14ac:dyDescent="0.25">
      <c r="A1251" t="s">
        <v>308</v>
      </c>
      <c r="B1251" t="s">
        <v>9</v>
      </c>
      <c r="C1251">
        <v>0.39</v>
      </c>
      <c r="D1251" t="s">
        <v>759</v>
      </c>
      <c r="F1251" t="s">
        <v>375</v>
      </c>
      <c r="G1251" t="s">
        <v>12</v>
      </c>
      <c r="H1251" t="s">
        <v>9</v>
      </c>
      <c r="I1251" t="str">
        <f t="shared" si="19"/>
        <v>over20-29Female</v>
      </c>
      <c r="J1251">
        <v>0.39</v>
      </c>
      <c r="K1251" t="s">
        <v>219</v>
      </c>
    </row>
    <row r="1252" spans="1:11" x14ac:dyDescent="0.25">
      <c r="A1252" t="s">
        <v>308</v>
      </c>
      <c r="B1252" t="s">
        <v>9</v>
      </c>
      <c r="C1252">
        <v>0.38</v>
      </c>
      <c r="D1252" t="s">
        <v>759</v>
      </c>
      <c r="F1252" t="s">
        <v>375</v>
      </c>
      <c r="G1252" t="s">
        <v>12</v>
      </c>
      <c r="H1252" t="s">
        <v>9</v>
      </c>
      <c r="I1252" t="str">
        <f t="shared" si="19"/>
        <v>over20-29Female</v>
      </c>
      <c r="J1252">
        <v>0.38</v>
      </c>
      <c r="K1252" t="s">
        <v>219</v>
      </c>
    </row>
    <row r="1253" spans="1:11" x14ac:dyDescent="0.25">
      <c r="A1253" t="s">
        <v>308</v>
      </c>
      <c r="B1253" t="s">
        <v>9</v>
      </c>
      <c r="C1253">
        <v>0.37</v>
      </c>
      <c r="D1253" t="s">
        <v>759</v>
      </c>
      <c r="F1253" t="s">
        <v>375</v>
      </c>
      <c r="G1253" t="s">
        <v>12</v>
      </c>
      <c r="H1253" t="s">
        <v>9</v>
      </c>
      <c r="I1253" t="str">
        <f t="shared" si="19"/>
        <v>over20-29Female</v>
      </c>
      <c r="J1253">
        <v>0.37</v>
      </c>
      <c r="K1253" t="s">
        <v>219</v>
      </c>
    </row>
    <row r="1254" spans="1:11" x14ac:dyDescent="0.25">
      <c r="A1254" t="s">
        <v>308</v>
      </c>
      <c r="B1254" t="s">
        <v>9</v>
      </c>
      <c r="C1254">
        <v>0.36</v>
      </c>
      <c r="D1254" t="s">
        <v>759</v>
      </c>
      <c r="F1254" t="s">
        <v>375</v>
      </c>
      <c r="G1254" t="s">
        <v>12</v>
      </c>
      <c r="H1254" t="s">
        <v>9</v>
      </c>
      <c r="I1254" t="str">
        <f t="shared" si="19"/>
        <v>over20-29Female</v>
      </c>
      <c r="J1254">
        <v>0.36</v>
      </c>
      <c r="K1254" t="s">
        <v>219</v>
      </c>
    </row>
    <row r="1255" spans="1:11" x14ac:dyDescent="0.25">
      <c r="A1255" t="s">
        <v>308</v>
      </c>
      <c r="B1255" t="s">
        <v>9</v>
      </c>
      <c r="C1255">
        <v>0.35</v>
      </c>
      <c r="D1255" t="s">
        <v>759</v>
      </c>
      <c r="F1255" t="s">
        <v>375</v>
      </c>
      <c r="G1255" t="s">
        <v>12</v>
      </c>
      <c r="H1255" t="s">
        <v>9</v>
      </c>
      <c r="I1255" t="str">
        <f t="shared" si="19"/>
        <v>over20-29Female</v>
      </c>
      <c r="J1255">
        <v>0.35</v>
      </c>
      <c r="K1255" t="s">
        <v>133</v>
      </c>
    </row>
    <row r="1256" spans="1:11" x14ac:dyDescent="0.25">
      <c r="A1256" t="s">
        <v>308</v>
      </c>
      <c r="B1256" t="s">
        <v>9</v>
      </c>
      <c r="C1256">
        <v>0.34</v>
      </c>
      <c r="D1256" t="s">
        <v>759</v>
      </c>
      <c r="F1256" t="s">
        <v>375</v>
      </c>
      <c r="G1256" t="s">
        <v>12</v>
      </c>
      <c r="H1256" t="s">
        <v>9</v>
      </c>
      <c r="I1256" t="str">
        <f t="shared" si="19"/>
        <v>over20-29Female</v>
      </c>
      <c r="J1256">
        <v>0.34</v>
      </c>
      <c r="K1256" t="s">
        <v>133</v>
      </c>
    </row>
    <row r="1257" spans="1:11" x14ac:dyDescent="0.25">
      <c r="A1257" t="s">
        <v>308</v>
      </c>
      <c r="B1257" t="s">
        <v>9</v>
      </c>
      <c r="C1257">
        <v>0.33</v>
      </c>
      <c r="D1257" t="s">
        <v>759</v>
      </c>
      <c r="F1257" t="s">
        <v>375</v>
      </c>
      <c r="G1257" t="s">
        <v>12</v>
      </c>
      <c r="H1257" t="s">
        <v>9</v>
      </c>
      <c r="I1257" t="str">
        <f t="shared" si="19"/>
        <v>over20-29Female</v>
      </c>
      <c r="J1257">
        <v>0.33</v>
      </c>
      <c r="K1257" t="s">
        <v>133</v>
      </c>
    </row>
    <row r="1258" spans="1:11" x14ac:dyDescent="0.25">
      <c r="A1258" t="s">
        <v>308</v>
      </c>
      <c r="B1258" t="s">
        <v>9</v>
      </c>
      <c r="C1258">
        <v>0.32</v>
      </c>
      <c r="D1258" t="s">
        <v>759</v>
      </c>
      <c r="F1258" t="s">
        <v>375</v>
      </c>
      <c r="G1258" t="s">
        <v>12</v>
      </c>
      <c r="H1258" t="s">
        <v>9</v>
      </c>
      <c r="I1258" t="str">
        <f t="shared" si="19"/>
        <v>over20-29Female</v>
      </c>
      <c r="J1258">
        <v>0.32</v>
      </c>
      <c r="K1258" t="s">
        <v>133</v>
      </c>
    </row>
    <row r="1259" spans="1:11" x14ac:dyDescent="0.25">
      <c r="A1259" t="s">
        <v>308</v>
      </c>
      <c r="B1259" t="s">
        <v>9</v>
      </c>
      <c r="C1259">
        <v>0.31</v>
      </c>
      <c r="D1259" t="s">
        <v>759</v>
      </c>
      <c r="F1259" t="s">
        <v>375</v>
      </c>
      <c r="G1259" t="s">
        <v>12</v>
      </c>
      <c r="H1259" t="s">
        <v>9</v>
      </c>
      <c r="I1259" t="str">
        <f t="shared" si="19"/>
        <v>over20-29Female</v>
      </c>
      <c r="J1259">
        <v>0.31</v>
      </c>
      <c r="K1259" t="s">
        <v>222</v>
      </c>
    </row>
    <row r="1260" spans="1:11" x14ac:dyDescent="0.25">
      <c r="A1260" t="s">
        <v>308</v>
      </c>
      <c r="B1260" t="s">
        <v>9</v>
      </c>
      <c r="C1260">
        <v>0.3</v>
      </c>
      <c r="D1260" t="s">
        <v>759</v>
      </c>
      <c r="F1260" t="s">
        <v>375</v>
      </c>
      <c r="G1260" t="s">
        <v>12</v>
      </c>
      <c r="H1260" t="s">
        <v>9</v>
      </c>
      <c r="I1260" t="str">
        <f t="shared" si="19"/>
        <v>over20-29Female</v>
      </c>
      <c r="J1260">
        <v>0.3</v>
      </c>
      <c r="K1260" t="s">
        <v>222</v>
      </c>
    </row>
    <row r="1261" spans="1:11" x14ac:dyDescent="0.25">
      <c r="A1261" t="s">
        <v>308</v>
      </c>
      <c r="B1261" t="s">
        <v>9</v>
      </c>
      <c r="C1261">
        <v>0.28999999999999998</v>
      </c>
      <c r="D1261" t="s">
        <v>759</v>
      </c>
      <c r="F1261" t="s">
        <v>375</v>
      </c>
      <c r="G1261" t="s">
        <v>12</v>
      </c>
      <c r="H1261" t="s">
        <v>9</v>
      </c>
      <c r="I1261" t="str">
        <f t="shared" si="19"/>
        <v>over20-29Female</v>
      </c>
      <c r="J1261">
        <v>0.28999999999999998</v>
      </c>
      <c r="K1261" t="s">
        <v>222</v>
      </c>
    </row>
    <row r="1262" spans="1:11" x14ac:dyDescent="0.25">
      <c r="A1262" t="s">
        <v>308</v>
      </c>
      <c r="B1262" t="s">
        <v>9</v>
      </c>
      <c r="C1262">
        <v>0.28000000000000003</v>
      </c>
      <c r="D1262" t="s">
        <v>759</v>
      </c>
      <c r="F1262" t="s">
        <v>375</v>
      </c>
      <c r="G1262" t="s">
        <v>12</v>
      </c>
      <c r="H1262" t="s">
        <v>9</v>
      </c>
      <c r="I1262" t="str">
        <f t="shared" si="19"/>
        <v>over20-29Female</v>
      </c>
      <c r="J1262">
        <v>0.28000000000000003</v>
      </c>
      <c r="K1262" t="s">
        <v>135</v>
      </c>
    </row>
    <row r="1263" spans="1:11" x14ac:dyDescent="0.25">
      <c r="A1263" t="s">
        <v>308</v>
      </c>
      <c r="B1263" t="s">
        <v>9</v>
      </c>
      <c r="C1263">
        <v>0.27</v>
      </c>
      <c r="D1263" t="s">
        <v>759</v>
      </c>
      <c r="F1263" t="s">
        <v>375</v>
      </c>
      <c r="G1263" t="s">
        <v>12</v>
      </c>
      <c r="H1263" t="s">
        <v>9</v>
      </c>
      <c r="I1263" t="str">
        <f t="shared" si="19"/>
        <v>over20-29Female</v>
      </c>
      <c r="J1263">
        <v>0.27</v>
      </c>
      <c r="K1263" t="s">
        <v>135</v>
      </c>
    </row>
    <row r="1264" spans="1:11" x14ac:dyDescent="0.25">
      <c r="A1264" t="s">
        <v>308</v>
      </c>
      <c r="B1264" t="s">
        <v>9</v>
      </c>
      <c r="C1264">
        <v>0.26</v>
      </c>
      <c r="D1264" t="s">
        <v>759</v>
      </c>
      <c r="F1264" t="s">
        <v>375</v>
      </c>
      <c r="G1264" t="s">
        <v>12</v>
      </c>
      <c r="H1264" t="s">
        <v>9</v>
      </c>
      <c r="I1264" t="str">
        <f t="shared" si="19"/>
        <v>over20-29Female</v>
      </c>
      <c r="J1264">
        <v>0.26</v>
      </c>
      <c r="K1264" t="s">
        <v>135</v>
      </c>
    </row>
    <row r="1265" spans="1:11" x14ac:dyDescent="0.25">
      <c r="A1265" t="s">
        <v>308</v>
      </c>
      <c r="B1265" t="s">
        <v>9</v>
      </c>
      <c r="C1265">
        <v>0.25</v>
      </c>
      <c r="D1265" t="s">
        <v>759</v>
      </c>
      <c r="F1265" t="s">
        <v>375</v>
      </c>
      <c r="G1265" t="s">
        <v>12</v>
      </c>
      <c r="H1265" t="s">
        <v>9</v>
      </c>
      <c r="I1265" t="str">
        <f t="shared" si="19"/>
        <v>over20-29Female</v>
      </c>
      <c r="J1265">
        <v>0.25</v>
      </c>
      <c r="K1265" t="s">
        <v>224</v>
      </c>
    </row>
    <row r="1266" spans="1:11" x14ac:dyDescent="0.25">
      <c r="A1266" t="s">
        <v>308</v>
      </c>
      <c r="B1266" t="s">
        <v>9</v>
      </c>
      <c r="C1266">
        <v>0.24</v>
      </c>
      <c r="D1266" t="s">
        <v>759</v>
      </c>
      <c r="F1266" t="s">
        <v>375</v>
      </c>
      <c r="G1266" t="s">
        <v>12</v>
      </c>
      <c r="H1266" t="s">
        <v>9</v>
      </c>
      <c r="I1266" t="str">
        <f t="shared" si="19"/>
        <v>over20-29Female</v>
      </c>
      <c r="J1266">
        <v>0.24</v>
      </c>
      <c r="K1266" t="s">
        <v>224</v>
      </c>
    </row>
    <row r="1267" spans="1:11" x14ac:dyDescent="0.25">
      <c r="A1267" t="s">
        <v>308</v>
      </c>
      <c r="B1267" t="s">
        <v>9</v>
      </c>
      <c r="C1267">
        <v>0.23</v>
      </c>
      <c r="D1267" t="s">
        <v>759</v>
      </c>
      <c r="F1267" t="s">
        <v>375</v>
      </c>
      <c r="G1267" t="s">
        <v>12</v>
      </c>
      <c r="H1267" t="s">
        <v>9</v>
      </c>
      <c r="I1267" t="str">
        <f t="shared" si="19"/>
        <v>over20-29Female</v>
      </c>
      <c r="J1267">
        <v>0.23</v>
      </c>
      <c r="K1267" t="s">
        <v>290</v>
      </c>
    </row>
    <row r="1268" spans="1:11" x14ac:dyDescent="0.25">
      <c r="A1268" t="s">
        <v>308</v>
      </c>
      <c r="B1268" t="s">
        <v>9</v>
      </c>
      <c r="C1268">
        <v>0.22</v>
      </c>
      <c r="D1268" t="s">
        <v>759</v>
      </c>
      <c r="F1268" t="s">
        <v>375</v>
      </c>
      <c r="G1268" t="s">
        <v>12</v>
      </c>
      <c r="H1268" t="s">
        <v>9</v>
      </c>
      <c r="I1268" t="str">
        <f t="shared" si="19"/>
        <v>over20-29Female</v>
      </c>
      <c r="J1268">
        <v>0.22</v>
      </c>
      <c r="K1268" t="s">
        <v>290</v>
      </c>
    </row>
    <row r="1269" spans="1:11" x14ac:dyDescent="0.25">
      <c r="A1269" t="s">
        <v>308</v>
      </c>
      <c r="B1269" t="s">
        <v>9</v>
      </c>
      <c r="C1269">
        <v>0.21</v>
      </c>
      <c r="D1269" t="s">
        <v>759</v>
      </c>
      <c r="F1269" t="s">
        <v>375</v>
      </c>
      <c r="G1269" t="s">
        <v>12</v>
      </c>
      <c r="H1269" t="s">
        <v>9</v>
      </c>
      <c r="I1269" t="str">
        <f t="shared" si="19"/>
        <v>over20-29Female</v>
      </c>
      <c r="J1269">
        <v>0.21</v>
      </c>
      <c r="K1269" t="s">
        <v>290</v>
      </c>
    </row>
    <row r="1270" spans="1:11" x14ac:dyDescent="0.25">
      <c r="A1270" t="s">
        <v>308</v>
      </c>
      <c r="B1270" t="s">
        <v>9</v>
      </c>
      <c r="C1270">
        <v>0.2</v>
      </c>
      <c r="D1270" t="s">
        <v>760</v>
      </c>
      <c r="F1270" t="s">
        <v>375</v>
      </c>
      <c r="G1270" t="s">
        <v>12</v>
      </c>
      <c r="H1270" t="s">
        <v>9</v>
      </c>
      <c r="I1270" t="str">
        <f t="shared" si="19"/>
        <v>over20-29Female</v>
      </c>
      <c r="J1270">
        <v>0.2</v>
      </c>
      <c r="K1270" t="s">
        <v>290</v>
      </c>
    </row>
    <row r="1271" spans="1:11" x14ac:dyDescent="0.25">
      <c r="A1271" t="s">
        <v>308</v>
      </c>
      <c r="B1271" t="s">
        <v>9</v>
      </c>
      <c r="C1271">
        <v>0.19</v>
      </c>
      <c r="D1271" t="s">
        <v>761</v>
      </c>
      <c r="F1271" t="s">
        <v>375</v>
      </c>
      <c r="G1271" t="s">
        <v>12</v>
      </c>
      <c r="H1271" t="s">
        <v>9</v>
      </c>
      <c r="I1271" t="str">
        <f t="shared" si="19"/>
        <v>over20-29Female</v>
      </c>
      <c r="J1271">
        <v>0.19</v>
      </c>
      <c r="K1271" t="s">
        <v>290</v>
      </c>
    </row>
    <row r="1272" spans="1:11" x14ac:dyDescent="0.25">
      <c r="A1272" t="s">
        <v>308</v>
      </c>
      <c r="B1272" t="s">
        <v>9</v>
      </c>
      <c r="C1272">
        <v>0.18</v>
      </c>
      <c r="D1272" t="s">
        <v>762</v>
      </c>
      <c r="F1272" t="s">
        <v>375</v>
      </c>
      <c r="G1272" t="s">
        <v>12</v>
      </c>
      <c r="H1272" t="s">
        <v>9</v>
      </c>
      <c r="I1272" t="str">
        <f t="shared" si="19"/>
        <v>over20-29Female</v>
      </c>
      <c r="J1272">
        <v>0.18</v>
      </c>
      <c r="K1272" t="s">
        <v>227</v>
      </c>
    </row>
    <row r="1273" spans="1:11" x14ac:dyDescent="0.25">
      <c r="A1273" t="s">
        <v>308</v>
      </c>
      <c r="B1273" t="s">
        <v>9</v>
      </c>
      <c r="C1273">
        <v>0.17</v>
      </c>
      <c r="D1273" t="s">
        <v>452</v>
      </c>
      <c r="F1273" t="s">
        <v>375</v>
      </c>
      <c r="G1273" t="s">
        <v>12</v>
      </c>
      <c r="H1273" t="s">
        <v>9</v>
      </c>
      <c r="I1273" t="str">
        <f t="shared" si="19"/>
        <v>over20-29Female</v>
      </c>
      <c r="J1273">
        <v>0.17</v>
      </c>
      <c r="K1273" t="s">
        <v>227</v>
      </c>
    </row>
    <row r="1274" spans="1:11" x14ac:dyDescent="0.25">
      <c r="A1274" t="s">
        <v>308</v>
      </c>
      <c r="B1274" t="s">
        <v>9</v>
      </c>
      <c r="C1274">
        <v>0.16</v>
      </c>
      <c r="D1274" t="s">
        <v>763</v>
      </c>
      <c r="F1274" t="s">
        <v>375</v>
      </c>
      <c r="G1274" t="s">
        <v>12</v>
      </c>
      <c r="H1274" t="s">
        <v>9</v>
      </c>
      <c r="I1274" t="str">
        <f t="shared" si="19"/>
        <v>over20-29Female</v>
      </c>
      <c r="J1274">
        <v>0.16</v>
      </c>
      <c r="K1274" t="s">
        <v>227</v>
      </c>
    </row>
    <row r="1275" spans="1:11" x14ac:dyDescent="0.25">
      <c r="A1275" t="s">
        <v>308</v>
      </c>
      <c r="B1275" t="s">
        <v>9</v>
      </c>
      <c r="C1275">
        <v>0.15</v>
      </c>
      <c r="D1275" t="s">
        <v>764</v>
      </c>
      <c r="F1275" t="s">
        <v>375</v>
      </c>
      <c r="G1275" t="s">
        <v>12</v>
      </c>
      <c r="H1275" t="s">
        <v>9</v>
      </c>
      <c r="I1275" t="str">
        <f t="shared" si="19"/>
        <v>over20-29Female</v>
      </c>
      <c r="J1275">
        <v>0.15</v>
      </c>
      <c r="K1275" t="s">
        <v>227</v>
      </c>
    </row>
    <row r="1276" spans="1:11" x14ac:dyDescent="0.25">
      <c r="A1276" t="s">
        <v>308</v>
      </c>
      <c r="B1276" t="s">
        <v>9</v>
      </c>
      <c r="C1276">
        <v>0.14000000000000001</v>
      </c>
      <c r="D1276" t="s">
        <v>765</v>
      </c>
      <c r="F1276" t="s">
        <v>375</v>
      </c>
      <c r="G1276" t="s">
        <v>12</v>
      </c>
      <c r="H1276" t="s">
        <v>9</v>
      </c>
      <c r="I1276" t="str">
        <f t="shared" si="19"/>
        <v>over20-29Female</v>
      </c>
      <c r="J1276">
        <v>0.14000000000000001</v>
      </c>
      <c r="K1276" t="s">
        <v>137</v>
      </c>
    </row>
    <row r="1277" spans="1:11" x14ac:dyDescent="0.25">
      <c r="A1277" t="s">
        <v>308</v>
      </c>
      <c r="B1277" t="s">
        <v>9</v>
      </c>
      <c r="C1277">
        <v>0.13</v>
      </c>
      <c r="D1277" t="s">
        <v>766</v>
      </c>
      <c r="F1277" t="s">
        <v>375</v>
      </c>
      <c r="G1277" t="s">
        <v>12</v>
      </c>
      <c r="H1277" t="s">
        <v>9</v>
      </c>
      <c r="I1277" t="str">
        <f t="shared" si="19"/>
        <v>over20-29Female</v>
      </c>
      <c r="J1277">
        <v>0.13</v>
      </c>
      <c r="K1277" t="s">
        <v>229</v>
      </c>
    </row>
    <row r="1278" spans="1:11" x14ac:dyDescent="0.25">
      <c r="A1278" t="s">
        <v>308</v>
      </c>
      <c r="B1278" t="s">
        <v>9</v>
      </c>
      <c r="C1278">
        <v>0.12</v>
      </c>
      <c r="D1278" t="s">
        <v>767</v>
      </c>
      <c r="F1278" t="s">
        <v>375</v>
      </c>
      <c r="G1278" t="s">
        <v>12</v>
      </c>
      <c r="H1278" t="s">
        <v>9</v>
      </c>
      <c r="I1278" t="str">
        <f t="shared" si="19"/>
        <v>over20-29Female</v>
      </c>
      <c r="J1278">
        <v>0.12</v>
      </c>
      <c r="K1278" t="s">
        <v>229</v>
      </c>
    </row>
    <row r="1279" spans="1:11" x14ac:dyDescent="0.25">
      <c r="A1279" t="s">
        <v>308</v>
      </c>
      <c r="B1279" t="s">
        <v>9</v>
      </c>
      <c r="C1279">
        <v>0.11</v>
      </c>
      <c r="D1279" t="s">
        <v>768</v>
      </c>
      <c r="F1279" t="s">
        <v>375</v>
      </c>
      <c r="G1279" t="s">
        <v>12</v>
      </c>
      <c r="H1279" t="s">
        <v>9</v>
      </c>
      <c r="I1279" t="str">
        <f t="shared" si="19"/>
        <v>over20-29Female</v>
      </c>
      <c r="J1279">
        <v>0.11</v>
      </c>
      <c r="K1279" t="s">
        <v>229</v>
      </c>
    </row>
    <row r="1280" spans="1:11" x14ac:dyDescent="0.25">
      <c r="A1280" t="s">
        <v>308</v>
      </c>
      <c r="B1280" t="s">
        <v>9</v>
      </c>
      <c r="C1280">
        <v>0.1</v>
      </c>
      <c r="D1280" t="s">
        <v>769</v>
      </c>
      <c r="F1280" t="s">
        <v>375</v>
      </c>
      <c r="G1280" t="s">
        <v>12</v>
      </c>
      <c r="H1280" t="s">
        <v>9</v>
      </c>
      <c r="I1280" t="str">
        <f t="shared" si="19"/>
        <v>over20-29Female</v>
      </c>
      <c r="J1280">
        <v>0.1</v>
      </c>
      <c r="K1280" t="s">
        <v>229</v>
      </c>
    </row>
    <row r="1281" spans="1:11" x14ac:dyDescent="0.25">
      <c r="A1281" t="s">
        <v>308</v>
      </c>
      <c r="B1281" t="s">
        <v>9</v>
      </c>
      <c r="C1281">
        <v>0.09</v>
      </c>
      <c r="D1281" t="s">
        <v>770</v>
      </c>
      <c r="F1281" t="s">
        <v>375</v>
      </c>
      <c r="G1281" t="s">
        <v>12</v>
      </c>
      <c r="H1281" t="s">
        <v>9</v>
      </c>
      <c r="I1281" t="str">
        <f t="shared" si="19"/>
        <v>over20-29Female</v>
      </c>
      <c r="J1281">
        <v>0.09</v>
      </c>
      <c r="K1281" t="s">
        <v>296</v>
      </c>
    </row>
    <row r="1282" spans="1:11" x14ac:dyDescent="0.25">
      <c r="A1282" t="s">
        <v>308</v>
      </c>
      <c r="B1282" t="s">
        <v>9</v>
      </c>
      <c r="C1282">
        <v>0.08</v>
      </c>
      <c r="D1282" t="s">
        <v>771</v>
      </c>
      <c r="F1282" t="s">
        <v>375</v>
      </c>
      <c r="G1282" t="s">
        <v>12</v>
      </c>
      <c r="H1282" t="s">
        <v>9</v>
      </c>
      <c r="I1282" t="str">
        <f t="shared" si="19"/>
        <v>over20-29Female</v>
      </c>
      <c r="J1282">
        <v>0.08</v>
      </c>
      <c r="K1282" t="s">
        <v>296</v>
      </c>
    </row>
    <row r="1283" spans="1:11" x14ac:dyDescent="0.25">
      <c r="A1283" t="s">
        <v>308</v>
      </c>
      <c r="B1283" t="s">
        <v>9</v>
      </c>
      <c r="C1283">
        <v>7.0000000000000007E-2</v>
      </c>
      <c r="D1283" t="s">
        <v>772</v>
      </c>
      <c r="F1283" t="s">
        <v>375</v>
      </c>
      <c r="G1283" t="s">
        <v>12</v>
      </c>
      <c r="H1283" t="s">
        <v>9</v>
      </c>
      <c r="I1283" t="str">
        <f t="shared" ref="I1283:I1346" si="20">_xlfn.CONCAT(F1283,G1283,H1283)</f>
        <v>over20-29Female</v>
      </c>
      <c r="J1283">
        <v>7.0000000000000007E-2</v>
      </c>
      <c r="K1283" t="s">
        <v>139</v>
      </c>
    </row>
    <row r="1284" spans="1:11" x14ac:dyDescent="0.25">
      <c r="A1284" t="s">
        <v>308</v>
      </c>
      <c r="B1284" t="s">
        <v>9</v>
      </c>
      <c r="C1284">
        <v>0.06</v>
      </c>
      <c r="D1284" t="s">
        <v>773</v>
      </c>
      <c r="F1284" t="s">
        <v>375</v>
      </c>
      <c r="G1284" t="s">
        <v>12</v>
      </c>
      <c r="H1284" t="s">
        <v>9</v>
      </c>
      <c r="I1284" t="str">
        <f t="shared" si="20"/>
        <v>over20-29Female</v>
      </c>
      <c r="J1284">
        <v>0.06</v>
      </c>
      <c r="K1284" t="s">
        <v>355</v>
      </c>
    </row>
    <row r="1285" spans="1:11" x14ac:dyDescent="0.25">
      <c r="A1285" t="s">
        <v>308</v>
      </c>
      <c r="B1285" t="s">
        <v>9</v>
      </c>
      <c r="C1285">
        <v>0.05</v>
      </c>
      <c r="D1285" t="s">
        <v>774</v>
      </c>
      <c r="F1285" t="s">
        <v>375</v>
      </c>
      <c r="G1285" t="s">
        <v>12</v>
      </c>
      <c r="H1285" t="s">
        <v>9</v>
      </c>
      <c r="I1285" t="str">
        <f t="shared" si="20"/>
        <v>over20-29Female</v>
      </c>
      <c r="J1285">
        <v>0.05</v>
      </c>
      <c r="K1285" t="s">
        <v>355</v>
      </c>
    </row>
    <row r="1286" spans="1:11" x14ac:dyDescent="0.25">
      <c r="A1286" t="s">
        <v>308</v>
      </c>
      <c r="B1286" t="s">
        <v>9</v>
      </c>
      <c r="C1286">
        <v>0.04</v>
      </c>
      <c r="D1286" t="s">
        <v>775</v>
      </c>
      <c r="F1286" t="s">
        <v>375</v>
      </c>
      <c r="G1286" t="s">
        <v>12</v>
      </c>
      <c r="H1286" t="s">
        <v>9</v>
      </c>
      <c r="I1286" t="str">
        <f t="shared" si="20"/>
        <v>over20-29Female</v>
      </c>
      <c r="J1286">
        <v>0.04</v>
      </c>
      <c r="K1286" t="s">
        <v>530</v>
      </c>
    </row>
    <row r="1287" spans="1:11" x14ac:dyDescent="0.25">
      <c r="A1287" t="s">
        <v>308</v>
      </c>
      <c r="B1287" t="s">
        <v>9</v>
      </c>
      <c r="C1287">
        <v>0.03</v>
      </c>
      <c r="D1287" t="s">
        <v>776</v>
      </c>
      <c r="F1287" t="s">
        <v>375</v>
      </c>
      <c r="G1287" t="s">
        <v>12</v>
      </c>
      <c r="H1287" t="s">
        <v>9</v>
      </c>
      <c r="I1287" t="str">
        <f t="shared" si="20"/>
        <v>over20-29Female</v>
      </c>
      <c r="J1287">
        <v>0.03</v>
      </c>
      <c r="K1287" t="s">
        <v>357</v>
      </c>
    </row>
    <row r="1288" spans="1:11" x14ac:dyDescent="0.25">
      <c r="A1288" t="s">
        <v>308</v>
      </c>
      <c r="B1288" t="s">
        <v>9</v>
      </c>
      <c r="C1288">
        <v>0.02</v>
      </c>
      <c r="D1288" t="s">
        <v>777</v>
      </c>
      <c r="F1288" t="s">
        <v>375</v>
      </c>
      <c r="G1288" t="s">
        <v>12</v>
      </c>
      <c r="H1288" t="s">
        <v>9</v>
      </c>
      <c r="I1288" t="str">
        <f t="shared" si="20"/>
        <v>over20-29Female</v>
      </c>
      <c r="J1288">
        <v>0.02</v>
      </c>
      <c r="K1288" t="s">
        <v>359</v>
      </c>
    </row>
    <row r="1289" spans="1:11" x14ac:dyDescent="0.25">
      <c r="A1289" t="s">
        <v>308</v>
      </c>
      <c r="B1289" t="s">
        <v>9</v>
      </c>
      <c r="C1289">
        <v>0.01</v>
      </c>
      <c r="D1289" t="s">
        <v>778</v>
      </c>
      <c r="F1289" t="s">
        <v>375</v>
      </c>
      <c r="G1289" t="s">
        <v>12</v>
      </c>
      <c r="H1289" t="s">
        <v>9</v>
      </c>
      <c r="I1289" t="str">
        <f t="shared" si="20"/>
        <v>over20-29Female</v>
      </c>
      <c r="J1289">
        <v>0.01</v>
      </c>
      <c r="K1289" t="s">
        <v>733</v>
      </c>
    </row>
    <row r="1290" spans="1:11" x14ac:dyDescent="0.25">
      <c r="A1290" t="s">
        <v>308</v>
      </c>
      <c r="B1290" t="s">
        <v>13</v>
      </c>
      <c r="C1290">
        <v>0.99</v>
      </c>
      <c r="D1290" t="s">
        <v>460</v>
      </c>
      <c r="F1290" t="s">
        <v>375</v>
      </c>
      <c r="G1290" t="s">
        <v>141</v>
      </c>
      <c r="H1290" t="s">
        <v>9</v>
      </c>
      <c r="I1290" t="str">
        <f t="shared" si="20"/>
        <v>over30-39Female</v>
      </c>
      <c r="J1290">
        <v>0.99</v>
      </c>
      <c r="K1290" t="s">
        <v>92</v>
      </c>
    </row>
    <row r="1291" spans="1:11" x14ac:dyDescent="0.25">
      <c r="A1291" t="s">
        <v>308</v>
      </c>
      <c r="B1291" t="s">
        <v>13</v>
      </c>
      <c r="C1291">
        <v>0.98</v>
      </c>
      <c r="D1291" t="s">
        <v>234</v>
      </c>
      <c r="F1291" t="s">
        <v>375</v>
      </c>
      <c r="G1291" t="s">
        <v>141</v>
      </c>
      <c r="H1291" t="s">
        <v>9</v>
      </c>
      <c r="I1291" t="str">
        <f t="shared" si="20"/>
        <v>over30-39Female</v>
      </c>
      <c r="J1291">
        <v>0.98</v>
      </c>
      <c r="K1291" t="s">
        <v>103</v>
      </c>
    </row>
    <row r="1292" spans="1:11" x14ac:dyDescent="0.25">
      <c r="A1292" t="s">
        <v>308</v>
      </c>
      <c r="B1292" t="s">
        <v>13</v>
      </c>
      <c r="C1292">
        <v>0.97</v>
      </c>
      <c r="D1292" t="s">
        <v>235</v>
      </c>
      <c r="F1292" t="s">
        <v>375</v>
      </c>
      <c r="G1292" t="s">
        <v>141</v>
      </c>
      <c r="H1292" t="s">
        <v>9</v>
      </c>
      <c r="I1292" t="str">
        <f t="shared" si="20"/>
        <v>over30-39Female</v>
      </c>
      <c r="J1292">
        <v>0.97</v>
      </c>
      <c r="K1292" t="s">
        <v>107</v>
      </c>
    </row>
    <row r="1293" spans="1:11" x14ac:dyDescent="0.25">
      <c r="A1293" t="s">
        <v>308</v>
      </c>
      <c r="B1293" t="s">
        <v>13</v>
      </c>
      <c r="C1293">
        <v>0.96</v>
      </c>
      <c r="D1293" t="s">
        <v>236</v>
      </c>
      <c r="F1293" t="s">
        <v>375</v>
      </c>
      <c r="G1293" t="s">
        <v>141</v>
      </c>
      <c r="H1293" t="s">
        <v>9</v>
      </c>
      <c r="I1293" t="str">
        <f t="shared" si="20"/>
        <v>over30-39Female</v>
      </c>
      <c r="J1293">
        <v>0.96</v>
      </c>
      <c r="K1293" t="s">
        <v>112</v>
      </c>
    </row>
    <row r="1294" spans="1:11" x14ac:dyDescent="0.25">
      <c r="A1294" t="s">
        <v>308</v>
      </c>
      <c r="B1294" t="s">
        <v>13</v>
      </c>
      <c r="C1294">
        <v>0.95</v>
      </c>
      <c r="D1294" t="s">
        <v>186</v>
      </c>
      <c r="F1294" t="s">
        <v>375</v>
      </c>
      <c r="G1294" t="s">
        <v>141</v>
      </c>
      <c r="H1294" t="s">
        <v>9</v>
      </c>
      <c r="I1294" t="str">
        <f t="shared" si="20"/>
        <v>over30-39Female</v>
      </c>
      <c r="J1294">
        <v>0.95</v>
      </c>
      <c r="K1294" t="s">
        <v>114</v>
      </c>
    </row>
    <row r="1295" spans="1:11" x14ac:dyDescent="0.25">
      <c r="A1295" t="s">
        <v>308</v>
      </c>
      <c r="B1295" t="s">
        <v>13</v>
      </c>
      <c r="C1295">
        <v>0.94</v>
      </c>
      <c r="D1295" t="s">
        <v>238</v>
      </c>
      <c r="F1295" t="s">
        <v>375</v>
      </c>
      <c r="G1295" t="s">
        <v>141</v>
      </c>
      <c r="H1295" t="s">
        <v>9</v>
      </c>
      <c r="I1295" t="str">
        <f t="shared" si="20"/>
        <v>over30-39Female</v>
      </c>
      <c r="J1295">
        <v>0.94</v>
      </c>
      <c r="K1295" t="s">
        <v>118</v>
      </c>
    </row>
    <row r="1296" spans="1:11" x14ac:dyDescent="0.25">
      <c r="A1296" t="s">
        <v>308</v>
      </c>
      <c r="B1296" t="s">
        <v>13</v>
      </c>
      <c r="C1296">
        <v>0.93</v>
      </c>
      <c r="D1296" t="s">
        <v>27</v>
      </c>
      <c r="F1296" t="s">
        <v>375</v>
      </c>
      <c r="G1296" t="s">
        <v>141</v>
      </c>
      <c r="H1296" t="s">
        <v>9</v>
      </c>
      <c r="I1296" t="str">
        <f t="shared" si="20"/>
        <v>over30-39Female</v>
      </c>
      <c r="J1296">
        <v>0.93</v>
      </c>
      <c r="K1296" t="s">
        <v>118</v>
      </c>
    </row>
    <row r="1297" spans="1:11" x14ac:dyDescent="0.25">
      <c r="A1297" t="s">
        <v>308</v>
      </c>
      <c r="B1297" t="s">
        <v>13</v>
      </c>
      <c r="C1297">
        <v>0.92</v>
      </c>
      <c r="D1297" t="s">
        <v>779</v>
      </c>
      <c r="F1297" t="s">
        <v>375</v>
      </c>
      <c r="G1297" t="s">
        <v>141</v>
      </c>
      <c r="H1297" t="s">
        <v>9</v>
      </c>
      <c r="I1297" t="str">
        <f t="shared" si="20"/>
        <v>over30-39Female</v>
      </c>
      <c r="J1297">
        <v>0.92</v>
      </c>
      <c r="K1297" t="s">
        <v>118</v>
      </c>
    </row>
    <row r="1298" spans="1:11" x14ac:dyDescent="0.25">
      <c r="A1298" t="s">
        <v>308</v>
      </c>
      <c r="B1298" t="s">
        <v>13</v>
      </c>
      <c r="C1298">
        <v>0.91</v>
      </c>
      <c r="D1298" t="s">
        <v>31</v>
      </c>
      <c r="F1298" t="s">
        <v>375</v>
      </c>
      <c r="G1298" t="s">
        <v>141</v>
      </c>
      <c r="H1298" t="s">
        <v>9</v>
      </c>
      <c r="I1298" t="str">
        <f t="shared" si="20"/>
        <v>over30-39Female</v>
      </c>
      <c r="J1298">
        <v>0.91</v>
      </c>
      <c r="K1298" t="s">
        <v>121</v>
      </c>
    </row>
    <row r="1299" spans="1:11" x14ac:dyDescent="0.25">
      <c r="A1299" t="s">
        <v>308</v>
      </c>
      <c r="B1299" t="s">
        <v>13</v>
      </c>
      <c r="C1299">
        <v>0.9</v>
      </c>
      <c r="D1299" t="s">
        <v>200</v>
      </c>
      <c r="F1299" t="s">
        <v>375</v>
      </c>
      <c r="G1299" t="s">
        <v>141</v>
      </c>
      <c r="H1299" t="s">
        <v>9</v>
      </c>
      <c r="I1299" t="str">
        <f t="shared" si="20"/>
        <v>over30-39Female</v>
      </c>
      <c r="J1299">
        <v>0.9</v>
      </c>
      <c r="K1299" t="s">
        <v>124</v>
      </c>
    </row>
    <row r="1300" spans="1:11" x14ac:dyDescent="0.25">
      <c r="A1300" t="s">
        <v>308</v>
      </c>
      <c r="B1300" t="s">
        <v>13</v>
      </c>
      <c r="C1300">
        <v>0.89</v>
      </c>
      <c r="D1300" t="s">
        <v>201</v>
      </c>
      <c r="F1300" t="s">
        <v>375</v>
      </c>
      <c r="G1300" t="s">
        <v>141</v>
      </c>
      <c r="H1300" t="s">
        <v>9</v>
      </c>
      <c r="I1300" t="str">
        <f t="shared" si="20"/>
        <v>over30-39Female</v>
      </c>
      <c r="J1300">
        <v>0.89</v>
      </c>
      <c r="K1300" t="s">
        <v>127</v>
      </c>
    </row>
    <row r="1301" spans="1:11" x14ac:dyDescent="0.25">
      <c r="A1301" t="s">
        <v>308</v>
      </c>
      <c r="B1301" t="s">
        <v>13</v>
      </c>
      <c r="C1301">
        <v>0.88</v>
      </c>
      <c r="D1301" t="s">
        <v>679</v>
      </c>
      <c r="F1301" t="s">
        <v>375</v>
      </c>
      <c r="G1301" t="s">
        <v>141</v>
      </c>
      <c r="H1301" t="s">
        <v>9</v>
      </c>
      <c r="I1301" t="str">
        <f t="shared" si="20"/>
        <v>over30-39Female</v>
      </c>
      <c r="J1301">
        <v>0.88</v>
      </c>
      <c r="K1301" t="s">
        <v>127</v>
      </c>
    </row>
    <row r="1302" spans="1:11" x14ac:dyDescent="0.25">
      <c r="A1302" t="s">
        <v>308</v>
      </c>
      <c r="B1302" t="s">
        <v>13</v>
      </c>
      <c r="C1302">
        <v>0.87</v>
      </c>
      <c r="D1302" t="s">
        <v>246</v>
      </c>
      <c r="F1302" t="s">
        <v>375</v>
      </c>
      <c r="G1302" t="s">
        <v>141</v>
      </c>
      <c r="H1302" t="s">
        <v>9</v>
      </c>
      <c r="I1302" t="str">
        <f t="shared" si="20"/>
        <v>over30-39Female</v>
      </c>
      <c r="J1302">
        <v>0.87</v>
      </c>
      <c r="K1302" t="s">
        <v>131</v>
      </c>
    </row>
    <row r="1303" spans="1:11" x14ac:dyDescent="0.25">
      <c r="A1303" t="s">
        <v>308</v>
      </c>
      <c r="B1303" t="s">
        <v>13</v>
      </c>
      <c r="C1303">
        <v>0.86</v>
      </c>
      <c r="D1303" t="s">
        <v>207</v>
      </c>
      <c r="F1303" t="s">
        <v>375</v>
      </c>
      <c r="G1303" t="s">
        <v>141</v>
      </c>
      <c r="H1303" t="s">
        <v>9</v>
      </c>
      <c r="I1303" t="str">
        <f t="shared" si="20"/>
        <v>over30-39Female</v>
      </c>
      <c r="J1303">
        <v>0.86</v>
      </c>
      <c r="K1303" t="s">
        <v>131</v>
      </c>
    </row>
    <row r="1304" spans="1:11" x14ac:dyDescent="0.25">
      <c r="A1304" t="s">
        <v>308</v>
      </c>
      <c r="B1304" t="s">
        <v>13</v>
      </c>
      <c r="C1304">
        <v>0.85</v>
      </c>
      <c r="D1304" t="s">
        <v>780</v>
      </c>
      <c r="F1304" t="s">
        <v>375</v>
      </c>
      <c r="G1304" t="s">
        <v>141</v>
      </c>
      <c r="H1304" t="s">
        <v>9</v>
      </c>
      <c r="I1304" t="str">
        <f t="shared" si="20"/>
        <v>over30-39Female</v>
      </c>
      <c r="J1304">
        <v>0.85</v>
      </c>
      <c r="K1304" t="s">
        <v>131</v>
      </c>
    </row>
    <row r="1305" spans="1:11" x14ac:dyDescent="0.25">
      <c r="A1305" t="s">
        <v>308</v>
      </c>
      <c r="B1305" t="s">
        <v>13</v>
      </c>
      <c r="C1305">
        <v>0.84</v>
      </c>
      <c r="D1305" t="s">
        <v>209</v>
      </c>
      <c r="F1305" t="s">
        <v>375</v>
      </c>
      <c r="G1305" t="s">
        <v>141</v>
      </c>
      <c r="H1305" t="s">
        <v>9</v>
      </c>
      <c r="I1305" t="str">
        <f t="shared" si="20"/>
        <v>over30-39Female</v>
      </c>
      <c r="J1305">
        <v>0.84</v>
      </c>
      <c r="K1305" t="s">
        <v>131</v>
      </c>
    </row>
    <row r="1306" spans="1:11" x14ac:dyDescent="0.25">
      <c r="A1306" t="s">
        <v>308</v>
      </c>
      <c r="B1306" t="s">
        <v>13</v>
      </c>
      <c r="C1306">
        <v>0.83</v>
      </c>
      <c r="D1306" t="s">
        <v>781</v>
      </c>
      <c r="F1306" t="s">
        <v>375</v>
      </c>
      <c r="G1306" t="s">
        <v>141</v>
      </c>
      <c r="H1306" t="s">
        <v>9</v>
      </c>
      <c r="I1306" t="str">
        <f t="shared" si="20"/>
        <v>over30-39Female</v>
      </c>
      <c r="J1306">
        <v>0.83</v>
      </c>
      <c r="K1306" t="s">
        <v>131</v>
      </c>
    </row>
    <row r="1307" spans="1:11" x14ac:dyDescent="0.25">
      <c r="A1307" t="s">
        <v>308</v>
      </c>
      <c r="B1307" t="s">
        <v>13</v>
      </c>
      <c r="C1307">
        <v>0.82</v>
      </c>
      <c r="D1307" t="s">
        <v>782</v>
      </c>
      <c r="F1307" t="s">
        <v>375</v>
      </c>
      <c r="G1307" t="s">
        <v>141</v>
      </c>
      <c r="H1307" t="s">
        <v>9</v>
      </c>
      <c r="I1307" t="str">
        <f t="shared" si="20"/>
        <v>over30-39Female</v>
      </c>
      <c r="J1307">
        <v>0.82</v>
      </c>
      <c r="K1307" t="s">
        <v>131</v>
      </c>
    </row>
    <row r="1308" spans="1:11" x14ac:dyDescent="0.25">
      <c r="A1308" t="s">
        <v>308</v>
      </c>
      <c r="B1308" t="s">
        <v>13</v>
      </c>
      <c r="C1308">
        <v>0.81</v>
      </c>
      <c r="D1308" t="s">
        <v>211</v>
      </c>
      <c r="F1308" t="s">
        <v>375</v>
      </c>
      <c r="G1308" t="s">
        <v>141</v>
      </c>
      <c r="H1308" t="s">
        <v>9</v>
      </c>
      <c r="I1308" t="str">
        <f t="shared" si="20"/>
        <v>over30-39Female</v>
      </c>
      <c r="J1308">
        <v>0.81</v>
      </c>
      <c r="K1308" t="s">
        <v>219</v>
      </c>
    </row>
    <row r="1309" spans="1:11" x14ac:dyDescent="0.25">
      <c r="A1309" t="s">
        <v>308</v>
      </c>
      <c r="B1309" t="s">
        <v>13</v>
      </c>
      <c r="C1309">
        <v>0.8</v>
      </c>
      <c r="D1309" t="s">
        <v>213</v>
      </c>
      <c r="F1309" t="s">
        <v>375</v>
      </c>
      <c r="G1309" t="s">
        <v>141</v>
      </c>
      <c r="H1309" t="s">
        <v>9</v>
      </c>
      <c r="I1309" t="str">
        <f t="shared" si="20"/>
        <v>over30-39Female</v>
      </c>
      <c r="J1309">
        <v>0.8</v>
      </c>
      <c r="K1309" t="s">
        <v>133</v>
      </c>
    </row>
    <row r="1310" spans="1:11" x14ac:dyDescent="0.25">
      <c r="A1310" t="s">
        <v>308</v>
      </c>
      <c r="B1310" t="s">
        <v>13</v>
      </c>
      <c r="C1310">
        <v>0.79</v>
      </c>
      <c r="D1310" t="s">
        <v>250</v>
      </c>
      <c r="F1310" t="s">
        <v>375</v>
      </c>
      <c r="G1310" t="s">
        <v>141</v>
      </c>
      <c r="H1310" t="s">
        <v>9</v>
      </c>
      <c r="I1310" t="str">
        <f t="shared" si="20"/>
        <v>over30-39Female</v>
      </c>
      <c r="J1310">
        <v>0.79</v>
      </c>
      <c r="K1310" t="s">
        <v>133</v>
      </c>
    </row>
    <row r="1311" spans="1:11" x14ac:dyDescent="0.25">
      <c r="A1311" t="s">
        <v>308</v>
      </c>
      <c r="B1311" t="s">
        <v>13</v>
      </c>
      <c r="C1311">
        <v>0.78</v>
      </c>
      <c r="D1311" t="s">
        <v>50</v>
      </c>
      <c r="F1311" t="s">
        <v>375</v>
      </c>
      <c r="G1311" t="s">
        <v>141</v>
      </c>
      <c r="H1311" t="s">
        <v>9</v>
      </c>
      <c r="I1311" t="str">
        <f t="shared" si="20"/>
        <v>over30-39Female</v>
      </c>
      <c r="J1311">
        <v>0.78</v>
      </c>
      <c r="K1311" t="s">
        <v>133</v>
      </c>
    </row>
    <row r="1312" spans="1:11" x14ac:dyDescent="0.25">
      <c r="A1312" t="s">
        <v>308</v>
      </c>
      <c r="B1312" t="s">
        <v>13</v>
      </c>
      <c r="C1312">
        <v>0.77</v>
      </c>
      <c r="D1312" t="s">
        <v>513</v>
      </c>
      <c r="F1312" t="s">
        <v>375</v>
      </c>
      <c r="G1312" t="s">
        <v>141</v>
      </c>
      <c r="H1312" t="s">
        <v>9</v>
      </c>
      <c r="I1312" t="str">
        <f t="shared" si="20"/>
        <v>over30-39Female</v>
      </c>
      <c r="J1312">
        <v>0.77</v>
      </c>
      <c r="K1312" t="s">
        <v>133</v>
      </c>
    </row>
    <row r="1313" spans="1:11" x14ac:dyDescent="0.25">
      <c r="A1313" t="s">
        <v>308</v>
      </c>
      <c r="B1313" t="s">
        <v>13</v>
      </c>
      <c r="C1313">
        <v>0.76</v>
      </c>
      <c r="D1313" t="s">
        <v>52</v>
      </c>
      <c r="F1313" t="s">
        <v>375</v>
      </c>
      <c r="G1313" t="s">
        <v>141</v>
      </c>
      <c r="H1313" t="s">
        <v>9</v>
      </c>
      <c r="I1313" t="str">
        <f t="shared" si="20"/>
        <v>over30-39Female</v>
      </c>
      <c r="J1313">
        <v>0.76</v>
      </c>
      <c r="K1313" t="s">
        <v>222</v>
      </c>
    </row>
    <row r="1314" spans="1:11" x14ac:dyDescent="0.25">
      <c r="A1314" t="s">
        <v>308</v>
      </c>
      <c r="B1314" t="s">
        <v>13</v>
      </c>
      <c r="C1314">
        <v>0.75</v>
      </c>
      <c r="D1314" t="s">
        <v>53</v>
      </c>
      <c r="F1314" t="s">
        <v>375</v>
      </c>
      <c r="G1314" t="s">
        <v>141</v>
      </c>
      <c r="H1314" t="s">
        <v>9</v>
      </c>
      <c r="I1314" t="str">
        <f t="shared" si="20"/>
        <v>over30-39Female</v>
      </c>
      <c r="J1314">
        <v>0.75</v>
      </c>
      <c r="K1314" t="s">
        <v>222</v>
      </c>
    </row>
    <row r="1315" spans="1:11" x14ac:dyDescent="0.25">
      <c r="A1315" t="s">
        <v>308</v>
      </c>
      <c r="B1315" t="s">
        <v>13</v>
      </c>
      <c r="C1315">
        <v>0.74</v>
      </c>
      <c r="D1315" t="s">
        <v>727</v>
      </c>
      <c r="F1315" t="s">
        <v>375</v>
      </c>
      <c r="G1315" t="s">
        <v>141</v>
      </c>
      <c r="H1315" t="s">
        <v>9</v>
      </c>
      <c r="I1315" t="str">
        <f t="shared" si="20"/>
        <v>over30-39Female</v>
      </c>
      <c r="J1315">
        <v>0.74</v>
      </c>
      <c r="K1315" t="s">
        <v>222</v>
      </c>
    </row>
    <row r="1316" spans="1:11" x14ac:dyDescent="0.25">
      <c r="A1316" t="s">
        <v>308</v>
      </c>
      <c r="B1316" t="s">
        <v>13</v>
      </c>
      <c r="C1316">
        <v>0.73</v>
      </c>
      <c r="D1316" t="s">
        <v>538</v>
      </c>
      <c r="F1316" t="s">
        <v>375</v>
      </c>
      <c r="G1316" t="s">
        <v>141</v>
      </c>
      <c r="H1316" t="s">
        <v>9</v>
      </c>
      <c r="I1316" t="str">
        <f t="shared" si="20"/>
        <v>over30-39Female</v>
      </c>
      <c r="J1316">
        <v>0.73</v>
      </c>
      <c r="K1316" t="s">
        <v>135</v>
      </c>
    </row>
    <row r="1317" spans="1:11" x14ac:dyDescent="0.25">
      <c r="A1317" t="s">
        <v>308</v>
      </c>
      <c r="B1317" t="s">
        <v>13</v>
      </c>
      <c r="C1317">
        <v>0.72</v>
      </c>
      <c r="D1317" t="s">
        <v>58</v>
      </c>
      <c r="F1317" t="s">
        <v>375</v>
      </c>
      <c r="G1317" t="s">
        <v>141</v>
      </c>
      <c r="H1317" t="s">
        <v>9</v>
      </c>
      <c r="I1317" t="str">
        <f t="shared" si="20"/>
        <v>over30-39Female</v>
      </c>
      <c r="J1317">
        <v>0.72</v>
      </c>
      <c r="K1317" t="s">
        <v>135</v>
      </c>
    </row>
    <row r="1318" spans="1:11" x14ac:dyDescent="0.25">
      <c r="A1318" t="s">
        <v>308</v>
      </c>
      <c r="B1318" t="s">
        <v>13</v>
      </c>
      <c r="C1318">
        <v>0.71</v>
      </c>
      <c r="D1318" t="s">
        <v>394</v>
      </c>
      <c r="F1318" t="s">
        <v>375</v>
      </c>
      <c r="G1318" t="s">
        <v>141</v>
      </c>
      <c r="H1318" t="s">
        <v>9</v>
      </c>
      <c r="I1318" t="str">
        <f t="shared" si="20"/>
        <v>over30-39Female</v>
      </c>
      <c r="J1318">
        <v>0.71</v>
      </c>
      <c r="K1318" t="s">
        <v>135</v>
      </c>
    </row>
    <row r="1319" spans="1:11" x14ac:dyDescent="0.25">
      <c r="A1319" t="s">
        <v>308</v>
      </c>
      <c r="B1319" t="s">
        <v>13</v>
      </c>
      <c r="C1319">
        <v>0.7</v>
      </c>
      <c r="D1319" t="s">
        <v>783</v>
      </c>
      <c r="F1319" t="s">
        <v>375</v>
      </c>
      <c r="G1319" t="s">
        <v>141</v>
      </c>
      <c r="H1319" t="s">
        <v>9</v>
      </c>
      <c r="I1319" t="str">
        <f t="shared" si="20"/>
        <v>over30-39Female</v>
      </c>
      <c r="J1319">
        <v>0.7</v>
      </c>
      <c r="K1319" t="s">
        <v>224</v>
      </c>
    </row>
    <row r="1320" spans="1:11" x14ac:dyDescent="0.25">
      <c r="A1320" t="s">
        <v>308</v>
      </c>
      <c r="B1320" t="s">
        <v>13</v>
      </c>
      <c r="C1320">
        <v>0.69</v>
      </c>
      <c r="D1320" t="s">
        <v>217</v>
      </c>
      <c r="F1320" t="s">
        <v>375</v>
      </c>
      <c r="G1320" t="s">
        <v>141</v>
      </c>
      <c r="H1320" t="s">
        <v>9</v>
      </c>
      <c r="I1320" t="str">
        <f t="shared" si="20"/>
        <v>over30-39Female</v>
      </c>
      <c r="J1320">
        <v>0.69</v>
      </c>
      <c r="K1320" t="s">
        <v>224</v>
      </c>
    </row>
    <row r="1321" spans="1:11" x14ac:dyDescent="0.25">
      <c r="A1321" t="s">
        <v>308</v>
      </c>
      <c r="B1321" t="s">
        <v>13</v>
      </c>
      <c r="C1321">
        <v>0.68</v>
      </c>
      <c r="D1321" t="s">
        <v>63</v>
      </c>
      <c r="F1321" t="s">
        <v>375</v>
      </c>
      <c r="G1321" t="s">
        <v>141</v>
      </c>
      <c r="H1321" t="s">
        <v>9</v>
      </c>
      <c r="I1321" t="str">
        <f t="shared" si="20"/>
        <v>over30-39Female</v>
      </c>
      <c r="J1321">
        <v>0.68</v>
      </c>
      <c r="K1321" t="s">
        <v>224</v>
      </c>
    </row>
    <row r="1322" spans="1:11" x14ac:dyDescent="0.25">
      <c r="A1322" t="s">
        <v>308</v>
      </c>
      <c r="B1322" t="s">
        <v>13</v>
      </c>
      <c r="C1322">
        <v>0.67</v>
      </c>
      <c r="D1322" t="s">
        <v>65</v>
      </c>
      <c r="F1322" t="s">
        <v>375</v>
      </c>
      <c r="G1322" t="s">
        <v>141</v>
      </c>
      <c r="H1322" t="s">
        <v>9</v>
      </c>
      <c r="I1322" t="str">
        <f t="shared" si="20"/>
        <v>over30-39Female</v>
      </c>
      <c r="J1322">
        <v>0.67</v>
      </c>
      <c r="K1322" t="s">
        <v>224</v>
      </c>
    </row>
    <row r="1323" spans="1:11" x14ac:dyDescent="0.25">
      <c r="A1323" t="s">
        <v>308</v>
      </c>
      <c r="B1323" t="s">
        <v>13</v>
      </c>
      <c r="C1323">
        <v>0.66</v>
      </c>
      <c r="D1323" t="s">
        <v>257</v>
      </c>
      <c r="F1323" t="s">
        <v>375</v>
      </c>
      <c r="G1323" t="s">
        <v>141</v>
      </c>
      <c r="H1323" t="s">
        <v>9</v>
      </c>
      <c r="I1323" t="str">
        <f t="shared" si="20"/>
        <v>over30-39Female</v>
      </c>
      <c r="J1323">
        <v>0.66</v>
      </c>
      <c r="K1323" t="s">
        <v>290</v>
      </c>
    </row>
    <row r="1324" spans="1:11" x14ac:dyDescent="0.25">
      <c r="A1324" t="s">
        <v>308</v>
      </c>
      <c r="B1324" t="s">
        <v>13</v>
      </c>
      <c r="C1324">
        <v>0.65</v>
      </c>
      <c r="D1324" t="s">
        <v>542</v>
      </c>
      <c r="F1324" t="s">
        <v>375</v>
      </c>
      <c r="G1324" t="s">
        <v>141</v>
      </c>
      <c r="H1324" t="s">
        <v>9</v>
      </c>
      <c r="I1324" t="str">
        <f t="shared" si="20"/>
        <v>over30-39Female</v>
      </c>
      <c r="J1324">
        <v>0.65</v>
      </c>
      <c r="K1324" t="s">
        <v>290</v>
      </c>
    </row>
    <row r="1325" spans="1:11" x14ac:dyDescent="0.25">
      <c r="A1325" t="s">
        <v>308</v>
      </c>
      <c r="B1325" t="s">
        <v>13</v>
      </c>
      <c r="C1325">
        <v>0.64</v>
      </c>
      <c r="D1325" t="s">
        <v>784</v>
      </c>
      <c r="F1325" t="s">
        <v>375</v>
      </c>
      <c r="G1325" t="s">
        <v>141</v>
      </c>
      <c r="H1325" t="s">
        <v>9</v>
      </c>
      <c r="I1325" t="str">
        <f t="shared" si="20"/>
        <v>over30-39Female</v>
      </c>
      <c r="J1325">
        <v>0.64</v>
      </c>
      <c r="K1325" t="s">
        <v>290</v>
      </c>
    </row>
    <row r="1326" spans="1:11" x14ac:dyDescent="0.25">
      <c r="A1326" t="s">
        <v>308</v>
      </c>
      <c r="B1326" t="s">
        <v>13</v>
      </c>
      <c r="C1326">
        <v>0.63</v>
      </c>
      <c r="D1326" t="s">
        <v>398</v>
      </c>
      <c r="F1326" t="s">
        <v>375</v>
      </c>
      <c r="G1326" t="s">
        <v>141</v>
      </c>
      <c r="H1326" t="s">
        <v>9</v>
      </c>
      <c r="I1326" t="str">
        <f t="shared" si="20"/>
        <v>over30-39Female</v>
      </c>
      <c r="J1326">
        <v>0.63</v>
      </c>
      <c r="K1326" t="s">
        <v>290</v>
      </c>
    </row>
    <row r="1327" spans="1:11" x14ac:dyDescent="0.25">
      <c r="A1327" t="s">
        <v>308</v>
      </c>
      <c r="B1327" t="s">
        <v>13</v>
      </c>
      <c r="C1327">
        <v>0.62</v>
      </c>
      <c r="D1327" t="s">
        <v>516</v>
      </c>
      <c r="F1327" t="s">
        <v>375</v>
      </c>
      <c r="G1327" t="s">
        <v>141</v>
      </c>
      <c r="H1327" t="s">
        <v>9</v>
      </c>
      <c r="I1327" t="str">
        <f t="shared" si="20"/>
        <v>over30-39Female</v>
      </c>
      <c r="J1327">
        <v>0.62</v>
      </c>
      <c r="K1327" t="s">
        <v>290</v>
      </c>
    </row>
    <row r="1328" spans="1:11" x14ac:dyDescent="0.25">
      <c r="A1328" t="s">
        <v>308</v>
      </c>
      <c r="B1328" t="s">
        <v>13</v>
      </c>
      <c r="C1328">
        <v>0.61</v>
      </c>
      <c r="D1328" t="s">
        <v>73</v>
      </c>
      <c r="F1328" t="s">
        <v>375</v>
      </c>
      <c r="G1328" t="s">
        <v>141</v>
      </c>
      <c r="H1328" t="s">
        <v>9</v>
      </c>
      <c r="I1328" t="str">
        <f t="shared" si="20"/>
        <v>over30-39Female</v>
      </c>
      <c r="J1328">
        <v>0.61</v>
      </c>
      <c r="K1328" t="s">
        <v>290</v>
      </c>
    </row>
    <row r="1329" spans="1:11" x14ac:dyDescent="0.25">
      <c r="A1329" t="s">
        <v>308</v>
      </c>
      <c r="B1329" t="s">
        <v>13</v>
      </c>
      <c r="C1329">
        <v>0.6</v>
      </c>
      <c r="D1329" t="s">
        <v>785</v>
      </c>
      <c r="F1329" t="s">
        <v>375</v>
      </c>
      <c r="G1329" t="s">
        <v>141</v>
      </c>
      <c r="H1329" t="s">
        <v>9</v>
      </c>
      <c r="I1329" t="str">
        <f t="shared" si="20"/>
        <v>over30-39Female</v>
      </c>
      <c r="J1329">
        <v>0.6</v>
      </c>
      <c r="K1329" t="s">
        <v>227</v>
      </c>
    </row>
    <row r="1330" spans="1:11" x14ac:dyDescent="0.25">
      <c r="A1330" t="s">
        <v>308</v>
      </c>
      <c r="B1330" t="s">
        <v>13</v>
      </c>
      <c r="C1330">
        <v>0.59</v>
      </c>
      <c r="D1330" t="s">
        <v>262</v>
      </c>
      <c r="F1330" t="s">
        <v>375</v>
      </c>
      <c r="G1330" t="s">
        <v>141</v>
      </c>
      <c r="H1330" t="s">
        <v>9</v>
      </c>
      <c r="I1330" t="str">
        <f t="shared" si="20"/>
        <v>over30-39Female</v>
      </c>
      <c r="J1330">
        <v>0.59</v>
      </c>
      <c r="K1330" t="s">
        <v>227</v>
      </c>
    </row>
    <row r="1331" spans="1:11" x14ac:dyDescent="0.25">
      <c r="A1331" t="s">
        <v>308</v>
      </c>
      <c r="B1331" t="s">
        <v>13</v>
      </c>
      <c r="C1331">
        <v>0.57999999999999996</v>
      </c>
      <c r="D1331" t="s">
        <v>76</v>
      </c>
      <c r="F1331" t="s">
        <v>375</v>
      </c>
      <c r="G1331" t="s">
        <v>141</v>
      </c>
      <c r="H1331" t="s">
        <v>9</v>
      </c>
      <c r="I1331" t="str">
        <f t="shared" si="20"/>
        <v>over30-39Female</v>
      </c>
      <c r="J1331">
        <v>0.57999999999999996</v>
      </c>
      <c r="K1331" t="s">
        <v>227</v>
      </c>
    </row>
    <row r="1332" spans="1:11" x14ac:dyDescent="0.25">
      <c r="A1332" t="s">
        <v>308</v>
      </c>
      <c r="B1332" t="s">
        <v>13</v>
      </c>
      <c r="C1332">
        <v>0.56999999999999995</v>
      </c>
      <c r="D1332" t="s">
        <v>403</v>
      </c>
      <c r="F1332" t="s">
        <v>375</v>
      </c>
      <c r="G1332" t="s">
        <v>141</v>
      </c>
      <c r="H1332" t="s">
        <v>9</v>
      </c>
      <c r="I1332" t="str">
        <f t="shared" si="20"/>
        <v>over30-39Female</v>
      </c>
      <c r="J1332">
        <v>0.56999999999999995</v>
      </c>
      <c r="K1332" t="s">
        <v>227</v>
      </c>
    </row>
    <row r="1333" spans="1:11" x14ac:dyDescent="0.25">
      <c r="A1333" t="s">
        <v>308</v>
      </c>
      <c r="B1333" t="s">
        <v>13</v>
      </c>
      <c r="C1333">
        <v>0.56000000000000005</v>
      </c>
      <c r="D1333" t="s">
        <v>78</v>
      </c>
      <c r="F1333" t="s">
        <v>375</v>
      </c>
      <c r="G1333" t="s">
        <v>141</v>
      </c>
      <c r="H1333" t="s">
        <v>9</v>
      </c>
      <c r="I1333" t="str">
        <f t="shared" si="20"/>
        <v>over30-39Female</v>
      </c>
      <c r="J1333">
        <v>0.56000000000000005</v>
      </c>
      <c r="K1333" t="s">
        <v>227</v>
      </c>
    </row>
    <row r="1334" spans="1:11" x14ac:dyDescent="0.25">
      <c r="A1334" t="s">
        <v>308</v>
      </c>
      <c r="B1334" t="s">
        <v>13</v>
      </c>
      <c r="C1334">
        <v>0.55000000000000004</v>
      </c>
      <c r="D1334" t="s">
        <v>263</v>
      </c>
      <c r="F1334" t="s">
        <v>375</v>
      </c>
      <c r="G1334" t="s">
        <v>141</v>
      </c>
      <c r="H1334" t="s">
        <v>9</v>
      </c>
      <c r="I1334" t="str">
        <f t="shared" si="20"/>
        <v>over30-39Female</v>
      </c>
      <c r="J1334">
        <v>0.55000000000000004</v>
      </c>
      <c r="K1334" t="s">
        <v>137</v>
      </c>
    </row>
    <row r="1335" spans="1:11" x14ac:dyDescent="0.25">
      <c r="A1335" t="s">
        <v>308</v>
      </c>
      <c r="B1335" t="s">
        <v>13</v>
      </c>
      <c r="C1335">
        <v>0.54</v>
      </c>
      <c r="D1335" t="s">
        <v>405</v>
      </c>
      <c r="F1335" t="s">
        <v>375</v>
      </c>
      <c r="G1335" t="s">
        <v>141</v>
      </c>
      <c r="H1335" t="s">
        <v>9</v>
      </c>
      <c r="I1335" t="str">
        <f t="shared" si="20"/>
        <v>over30-39Female</v>
      </c>
      <c r="J1335">
        <v>0.54</v>
      </c>
      <c r="K1335" t="s">
        <v>137</v>
      </c>
    </row>
    <row r="1336" spans="1:11" x14ac:dyDescent="0.25">
      <c r="A1336" t="s">
        <v>308</v>
      </c>
      <c r="B1336" t="s">
        <v>13</v>
      </c>
      <c r="C1336">
        <v>0.53</v>
      </c>
      <c r="D1336" t="s">
        <v>598</v>
      </c>
      <c r="F1336" t="s">
        <v>375</v>
      </c>
      <c r="G1336" t="s">
        <v>141</v>
      </c>
      <c r="H1336" t="s">
        <v>9</v>
      </c>
      <c r="I1336" t="str">
        <f t="shared" si="20"/>
        <v>over30-39Female</v>
      </c>
      <c r="J1336">
        <v>0.53</v>
      </c>
      <c r="K1336" t="s">
        <v>137</v>
      </c>
    </row>
    <row r="1337" spans="1:11" x14ac:dyDescent="0.25">
      <c r="A1337" t="s">
        <v>308</v>
      </c>
      <c r="B1337" t="s">
        <v>13</v>
      </c>
      <c r="C1337">
        <v>0.52</v>
      </c>
      <c r="D1337" t="s">
        <v>265</v>
      </c>
      <c r="F1337" t="s">
        <v>375</v>
      </c>
      <c r="G1337" t="s">
        <v>141</v>
      </c>
      <c r="H1337" t="s">
        <v>9</v>
      </c>
      <c r="I1337" t="str">
        <f t="shared" si="20"/>
        <v>over30-39Female</v>
      </c>
      <c r="J1337">
        <v>0.52</v>
      </c>
      <c r="K1337" t="s">
        <v>137</v>
      </c>
    </row>
    <row r="1338" spans="1:11" x14ac:dyDescent="0.25">
      <c r="A1338" t="s">
        <v>308</v>
      </c>
      <c r="B1338" t="s">
        <v>13</v>
      </c>
      <c r="C1338">
        <v>0.51</v>
      </c>
      <c r="D1338" t="s">
        <v>486</v>
      </c>
      <c r="F1338" t="s">
        <v>375</v>
      </c>
      <c r="G1338" t="s">
        <v>141</v>
      </c>
      <c r="H1338" t="s">
        <v>9</v>
      </c>
      <c r="I1338" t="str">
        <f t="shared" si="20"/>
        <v>over30-39Female</v>
      </c>
      <c r="J1338">
        <v>0.51</v>
      </c>
      <c r="K1338" t="s">
        <v>229</v>
      </c>
    </row>
    <row r="1339" spans="1:11" x14ac:dyDescent="0.25">
      <c r="A1339" t="s">
        <v>308</v>
      </c>
      <c r="B1339" t="s">
        <v>13</v>
      </c>
      <c r="C1339">
        <v>0.5</v>
      </c>
      <c r="D1339" t="s">
        <v>409</v>
      </c>
      <c r="F1339" t="s">
        <v>375</v>
      </c>
      <c r="G1339" t="s">
        <v>141</v>
      </c>
      <c r="H1339" t="s">
        <v>9</v>
      </c>
      <c r="I1339" t="str">
        <f t="shared" si="20"/>
        <v>over30-39Female</v>
      </c>
      <c r="J1339">
        <v>0.5</v>
      </c>
      <c r="K1339" t="s">
        <v>229</v>
      </c>
    </row>
    <row r="1340" spans="1:11" x14ac:dyDescent="0.25">
      <c r="A1340" t="s">
        <v>308</v>
      </c>
      <c r="B1340" t="s">
        <v>13</v>
      </c>
      <c r="C1340">
        <v>0.49</v>
      </c>
      <c r="D1340" t="s">
        <v>546</v>
      </c>
      <c r="F1340" t="s">
        <v>375</v>
      </c>
      <c r="G1340" t="s">
        <v>141</v>
      </c>
      <c r="H1340" t="s">
        <v>9</v>
      </c>
      <c r="I1340" t="str">
        <f t="shared" si="20"/>
        <v>over30-39Female</v>
      </c>
      <c r="J1340">
        <v>0.49</v>
      </c>
      <c r="K1340" t="s">
        <v>229</v>
      </c>
    </row>
    <row r="1341" spans="1:11" x14ac:dyDescent="0.25">
      <c r="A1341" t="s">
        <v>308</v>
      </c>
      <c r="B1341" t="s">
        <v>13</v>
      </c>
      <c r="C1341">
        <v>0.48</v>
      </c>
      <c r="D1341" t="s">
        <v>362</v>
      </c>
      <c r="F1341" t="s">
        <v>375</v>
      </c>
      <c r="G1341" t="s">
        <v>141</v>
      </c>
      <c r="H1341" t="s">
        <v>9</v>
      </c>
      <c r="I1341" t="str">
        <f t="shared" si="20"/>
        <v>over30-39Female</v>
      </c>
      <c r="J1341">
        <v>0.48</v>
      </c>
      <c r="K1341" t="s">
        <v>229</v>
      </c>
    </row>
    <row r="1342" spans="1:11" x14ac:dyDescent="0.25">
      <c r="A1342" t="s">
        <v>308</v>
      </c>
      <c r="B1342" t="s">
        <v>13</v>
      </c>
      <c r="C1342">
        <v>0.47</v>
      </c>
      <c r="D1342" t="s">
        <v>786</v>
      </c>
      <c r="F1342" t="s">
        <v>375</v>
      </c>
      <c r="G1342" t="s">
        <v>141</v>
      </c>
      <c r="H1342" t="s">
        <v>9</v>
      </c>
      <c r="I1342" t="str">
        <f t="shared" si="20"/>
        <v>over30-39Female</v>
      </c>
      <c r="J1342">
        <v>0.47</v>
      </c>
      <c r="K1342" t="s">
        <v>229</v>
      </c>
    </row>
    <row r="1343" spans="1:11" x14ac:dyDescent="0.25">
      <c r="A1343" t="s">
        <v>308</v>
      </c>
      <c r="B1343" t="s">
        <v>13</v>
      </c>
      <c r="C1343">
        <v>0.46</v>
      </c>
      <c r="D1343" t="s">
        <v>90</v>
      </c>
      <c r="F1343" t="s">
        <v>375</v>
      </c>
      <c r="G1343" t="s">
        <v>141</v>
      </c>
      <c r="H1343" t="s">
        <v>9</v>
      </c>
      <c r="I1343" t="str">
        <f t="shared" si="20"/>
        <v>over30-39Female</v>
      </c>
      <c r="J1343">
        <v>0.46</v>
      </c>
      <c r="K1343" t="s">
        <v>296</v>
      </c>
    </row>
    <row r="1344" spans="1:11" x14ac:dyDescent="0.25">
      <c r="A1344" t="s">
        <v>308</v>
      </c>
      <c r="B1344" t="s">
        <v>13</v>
      </c>
      <c r="C1344">
        <v>0.45</v>
      </c>
      <c r="D1344" t="s">
        <v>223</v>
      </c>
      <c r="F1344" t="s">
        <v>375</v>
      </c>
      <c r="G1344" t="s">
        <v>141</v>
      </c>
      <c r="H1344" t="s">
        <v>9</v>
      </c>
      <c r="I1344" t="str">
        <f t="shared" si="20"/>
        <v>over30-39Female</v>
      </c>
      <c r="J1344">
        <v>0.45</v>
      </c>
      <c r="K1344" t="s">
        <v>296</v>
      </c>
    </row>
    <row r="1345" spans="1:11" x14ac:dyDescent="0.25">
      <c r="A1345" t="s">
        <v>308</v>
      </c>
      <c r="B1345" t="s">
        <v>13</v>
      </c>
      <c r="C1345">
        <v>0.44</v>
      </c>
      <c r="D1345" t="s">
        <v>682</v>
      </c>
      <c r="F1345" t="s">
        <v>375</v>
      </c>
      <c r="G1345" t="s">
        <v>141</v>
      </c>
      <c r="H1345" t="s">
        <v>9</v>
      </c>
      <c r="I1345" t="str">
        <f t="shared" si="20"/>
        <v>over30-39Female</v>
      </c>
      <c r="J1345">
        <v>0.44</v>
      </c>
      <c r="K1345" t="s">
        <v>296</v>
      </c>
    </row>
    <row r="1346" spans="1:11" x14ac:dyDescent="0.25">
      <c r="A1346" t="s">
        <v>308</v>
      </c>
      <c r="B1346" t="s">
        <v>13</v>
      </c>
      <c r="C1346">
        <v>0.43</v>
      </c>
      <c r="D1346" t="s">
        <v>683</v>
      </c>
      <c r="F1346" t="s">
        <v>375</v>
      </c>
      <c r="G1346" t="s">
        <v>141</v>
      </c>
      <c r="H1346" t="s">
        <v>9</v>
      </c>
      <c r="I1346" t="str">
        <f t="shared" si="20"/>
        <v>over30-39Female</v>
      </c>
      <c r="J1346">
        <v>0.43</v>
      </c>
      <c r="K1346" t="s">
        <v>296</v>
      </c>
    </row>
    <row r="1347" spans="1:11" x14ac:dyDescent="0.25">
      <c r="A1347" t="s">
        <v>308</v>
      </c>
      <c r="B1347" t="s">
        <v>13</v>
      </c>
      <c r="C1347">
        <v>0.42</v>
      </c>
      <c r="D1347" t="s">
        <v>600</v>
      </c>
      <c r="F1347" t="s">
        <v>375</v>
      </c>
      <c r="G1347" t="s">
        <v>141</v>
      </c>
      <c r="H1347" t="s">
        <v>9</v>
      </c>
      <c r="I1347" t="str">
        <f t="shared" ref="I1347:I1410" si="21">_xlfn.CONCAT(F1347,G1347,H1347)</f>
        <v>over30-39Female</v>
      </c>
      <c r="J1347">
        <v>0.42</v>
      </c>
      <c r="K1347" t="s">
        <v>296</v>
      </c>
    </row>
    <row r="1348" spans="1:11" x14ac:dyDescent="0.25">
      <c r="A1348" t="s">
        <v>308</v>
      </c>
      <c r="B1348" t="s">
        <v>13</v>
      </c>
      <c r="C1348">
        <v>0.41</v>
      </c>
      <c r="D1348" t="s">
        <v>731</v>
      </c>
      <c r="F1348" t="s">
        <v>375</v>
      </c>
      <c r="G1348" t="s">
        <v>141</v>
      </c>
      <c r="H1348" t="s">
        <v>9</v>
      </c>
      <c r="I1348" t="str">
        <f t="shared" si="21"/>
        <v>over30-39Female</v>
      </c>
      <c r="J1348">
        <v>0.41</v>
      </c>
      <c r="K1348" t="s">
        <v>298</v>
      </c>
    </row>
    <row r="1349" spans="1:11" x14ac:dyDescent="0.25">
      <c r="A1349" t="s">
        <v>308</v>
      </c>
      <c r="B1349" t="s">
        <v>13</v>
      </c>
      <c r="C1349">
        <v>0.4</v>
      </c>
      <c r="D1349" t="s">
        <v>549</v>
      </c>
      <c r="F1349" t="s">
        <v>375</v>
      </c>
      <c r="G1349" t="s">
        <v>141</v>
      </c>
      <c r="H1349" t="s">
        <v>9</v>
      </c>
      <c r="I1349" t="str">
        <f t="shared" si="21"/>
        <v>over30-39Female</v>
      </c>
      <c r="J1349">
        <v>0.4</v>
      </c>
      <c r="K1349" t="s">
        <v>298</v>
      </c>
    </row>
    <row r="1350" spans="1:11" x14ac:dyDescent="0.25">
      <c r="A1350" t="s">
        <v>308</v>
      </c>
      <c r="B1350" t="s">
        <v>13</v>
      </c>
      <c r="C1350">
        <v>0.39</v>
      </c>
      <c r="D1350" t="s">
        <v>488</v>
      </c>
      <c r="F1350" t="s">
        <v>375</v>
      </c>
      <c r="G1350" t="s">
        <v>141</v>
      </c>
      <c r="H1350" t="s">
        <v>9</v>
      </c>
      <c r="I1350" t="str">
        <f t="shared" si="21"/>
        <v>over30-39Female</v>
      </c>
      <c r="J1350">
        <v>0.39</v>
      </c>
      <c r="K1350" t="s">
        <v>298</v>
      </c>
    </row>
    <row r="1351" spans="1:11" x14ac:dyDescent="0.25">
      <c r="A1351" t="s">
        <v>308</v>
      </c>
      <c r="B1351" t="s">
        <v>13</v>
      </c>
      <c r="C1351">
        <v>0.38</v>
      </c>
      <c r="D1351" t="s">
        <v>787</v>
      </c>
      <c r="F1351" t="s">
        <v>375</v>
      </c>
      <c r="G1351" t="s">
        <v>141</v>
      </c>
      <c r="H1351" t="s">
        <v>9</v>
      </c>
      <c r="I1351" t="str">
        <f t="shared" si="21"/>
        <v>over30-39Female</v>
      </c>
      <c r="J1351">
        <v>0.38</v>
      </c>
      <c r="K1351" t="s">
        <v>298</v>
      </c>
    </row>
    <row r="1352" spans="1:11" x14ac:dyDescent="0.25">
      <c r="A1352" t="s">
        <v>308</v>
      </c>
      <c r="B1352" t="s">
        <v>13</v>
      </c>
      <c r="C1352">
        <v>0.37</v>
      </c>
      <c r="D1352" t="s">
        <v>417</v>
      </c>
      <c r="F1352" t="s">
        <v>375</v>
      </c>
      <c r="G1352" t="s">
        <v>141</v>
      </c>
      <c r="H1352" t="s">
        <v>9</v>
      </c>
      <c r="I1352" t="str">
        <f t="shared" si="21"/>
        <v>over30-39Female</v>
      </c>
      <c r="J1352">
        <v>0.37</v>
      </c>
      <c r="K1352" t="s">
        <v>298</v>
      </c>
    </row>
    <row r="1353" spans="1:11" x14ac:dyDescent="0.25">
      <c r="A1353" t="s">
        <v>308</v>
      </c>
      <c r="B1353" t="s">
        <v>13</v>
      </c>
      <c r="C1353">
        <v>0.36</v>
      </c>
      <c r="D1353" t="s">
        <v>788</v>
      </c>
      <c r="F1353" t="s">
        <v>375</v>
      </c>
      <c r="G1353" t="s">
        <v>141</v>
      </c>
      <c r="H1353" t="s">
        <v>9</v>
      </c>
      <c r="I1353" t="str">
        <f t="shared" si="21"/>
        <v>over30-39Female</v>
      </c>
      <c r="J1353">
        <v>0.36</v>
      </c>
      <c r="K1353" t="s">
        <v>298</v>
      </c>
    </row>
    <row r="1354" spans="1:11" x14ac:dyDescent="0.25">
      <c r="A1354" t="s">
        <v>308</v>
      </c>
      <c r="B1354" t="s">
        <v>13</v>
      </c>
      <c r="C1354">
        <v>0.35</v>
      </c>
      <c r="D1354" t="s">
        <v>524</v>
      </c>
      <c r="F1354" t="s">
        <v>375</v>
      </c>
      <c r="G1354" t="s">
        <v>141</v>
      </c>
      <c r="H1354" t="s">
        <v>9</v>
      </c>
      <c r="I1354" t="str">
        <f t="shared" si="21"/>
        <v>over30-39Female</v>
      </c>
      <c r="J1354">
        <v>0.35</v>
      </c>
      <c r="K1354" t="s">
        <v>139</v>
      </c>
    </row>
    <row r="1355" spans="1:11" x14ac:dyDescent="0.25">
      <c r="A1355" t="s">
        <v>308</v>
      </c>
      <c r="B1355" t="s">
        <v>13</v>
      </c>
      <c r="C1355">
        <v>0.34</v>
      </c>
      <c r="D1355" t="s">
        <v>685</v>
      </c>
      <c r="F1355" t="s">
        <v>375</v>
      </c>
      <c r="G1355" t="s">
        <v>141</v>
      </c>
      <c r="H1355" t="s">
        <v>9</v>
      </c>
      <c r="I1355" t="str">
        <f t="shared" si="21"/>
        <v>over30-39Female</v>
      </c>
      <c r="J1355">
        <v>0.34</v>
      </c>
      <c r="K1355" t="s">
        <v>139</v>
      </c>
    </row>
    <row r="1356" spans="1:11" x14ac:dyDescent="0.25">
      <c r="A1356" t="s">
        <v>308</v>
      </c>
      <c r="B1356" t="s">
        <v>13</v>
      </c>
      <c r="C1356">
        <v>0.33</v>
      </c>
      <c r="D1356" t="s">
        <v>420</v>
      </c>
      <c r="F1356" t="s">
        <v>375</v>
      </c>
      <c r="G1356" t="s">
        <v>141</v>
      </c>
      <c r="H1356" t="s">
        <v>9</v>
      </c>
      <c r="I1356" t="str">
        <f t="shared" si="21"/>
        <v>over30-39Female</v>
      </c>
      <c r="J1356">
        <v>0.33</v>
      </c>
      <c r="K1356" t="s">
        <v>139</v>
      </c>
    </row>
    <row r="1357" spans="1:11" x14ac:dyDescent="0.25">
      <c r="A1357" t="s">
        <v>308</v>
      </c>
      <c r="B1357" t="s">
        <v>13</v>
      </c>
      <c r="C1357">
        <v>0.32</v>
      </c>
      <c r="D1357" t="s">
        <v>668</v>
      </c>
      <c r="F1357" t="s">
        <v>375</v>
      </c>
      <c r="G1357" t="s">
        <v>141</v>
      </c>
      <c r="H1357" t="s">
        <v>9</v>
      </c>
      <c r="I1357" t="str">
        <f t="shared" si="21"/>
        <v>over30-39Female</v>
      </c>
      <c r="J1357">
        <v>0.32</v>
      </c>
      <c r="K1357" t="s">
        <v>139</v>
      </c>
    </row>
    <row r="1358" spans="1:11" x14ac:dyDescent="0.25">
      <c r="A1358" t="s">
        <v>308</v>
      </c>
      <c r="B1358" t="s">
        <v>13</v>
      </c>
      <c r="C1358">
        <v>0.31</v>
      </c>
      <c r="D1358" t="s">
        <v>553</v>
      </c>
      <c r="F1358" t="s">
        <v>375</v>
      </c>
      <c r="G1358" t="s">
        <v>141</v>
      </c>
      <c r="H1358" t="s">
        <v>9</v>
      </c>
      <c r="I1358" t="str">
        <f t="shared" si="21"/>
        <v>over30-39Female</v>
      </c>
      <c r="J1358">
        <v>0.31</v>
      </c>
      <c r="K1358" t="s">
        <v>139</v>
      </c>
    </row>
    <row r="1359" spans="1:11" x14ac:dyDescent="0.25">
      <c r="A1359" t="s">
        <v>308</v>
      </c>
      <c r="B1359" t="s">
        <v>13</v>
      </c>
      <c r="C1359">
        <v>0.3</v>
      </c>
      <c r="D1359" t="s">
        <v>555</v>
      </c>
      <c r="F1359" t="s">
        <v>375</v>
      </c>
      <c r="G1359" t="s">
        <v>141</v>
      </c>
      <c r="H1359" t="s">
        <v>9</v>
      </c>
      <c r="I1359" t="str">
        <f t="shared" si="21"/>
        <v>over30-39Female</v>
      </c>
      <c r="J1359">
        <v>0.3</v>
      </c>
      <c r="K1359" t="s">
        <v>355</v>
      </c>
    </row>
    <row r="1360" spans="1:11" x14ac:dyDescent="0.25">
      <c r="A1360" t="s">
        <v>308</v>
      </c>
      <c r="B1360" t="s">
        <v>13</v>
      </c>
      <c r="C1360">
        <v>0.28999999999999998</v>
      </c>
      <c r="D1360" t="s">
        <v>607</v>
      </c>
      <c r="F1360" t="s">
        <v>375</v>
      </c>
      <c r="G1360" t="s">
        <v>141</v>
      </c>
      <c r="H1360" t="s">
        <v>9</v>
      </c>
      <c r="I1360" t="str">
        <f t="shared" si="21"/>
        <v>over30-39Female</v>
      </c>
      <c r="J1360">
        <v>0.28999999999999998</v>
      </c>
      <c r="K1360" t="s">
        <v>355</v>
      </c>
    </row>
    <row r="1361" spans="1:11" x14ac:dyDescent="0.25">
      <c r="A1361" t="s">
        <v>308</v>
      </c>
      <c r="B1361" t="s">
        <v>13</v>
      </c>
      <c r="C1361">
        <v>0.28000000000000003</v>
      </c>
      <c r="D1361" t="s">
        <v>278</v>
      </c>
      <c r="F1361" t="s">
        <v>375</v>
      </c>
      <c r="G1361" t="s">
        <v>141</v>
      </c>
      <c r="H1361" t="s">
        <v>9</v>
      </c>
      <c r="I1361" t="str">
        <f t="shared" si="21"/>
        <v>over30-39Female</v>
      </c>
      <c r="J1361">
        <v>0.28000000000000003</v>
      </c>
      <c r="K1361" t="s">
        <v>530</v>
      </c>
    </row>
    <row r="1362" spans="1:11" x14ac:dyDescent="0.25">
      <c r="A1362" t="s">
        <v>308</v>
      </c>
      <c r="B1362" t="s">
        <v>13</v>
      </c>
      <c r="C1362">
        <v>0.27</v>
      </c>
      <c r="D1362" t="s">
        <v>428</v>
      </c>
      <c r="F1362" t="s">
        <v>375</v>
      </c>
      <c r="G1362" t="s">
        <v>141</v>
      </c>
      <c r="H1362" t="s">
        <v>9</v>
      </c>
      <c r="I1362" t="str">
        <f t="shared" si="21"/>
        <v>over30-39Female</v>
      </c>
      <c r="J1362">
        <v>0.27</v>
      </c>
      <c r="K1362" t="s">
        <v>530</v>
      </c>
    </row>
    <row r="1363" spans="1:11" x14ac:dyDescent="0.25">
      <c r="A1363" t="s">
        <v>308</v>
      </c>
      <c r="B1363" t="s">
        <v>13</v>
      </c>
      <c r="C1363">
        <v>0.26</v>
      </c>
      <c r="D1363" t="s">
        <v>113</v>
      </c>
      <c r="F1363" t="s">
        <v>375</v>
      </c>
      <c r="G1363" t="s">
        <v>141</v>
      </c>
      <c r="H1363" t="s">
        <v>9</v>
      </c>
      <c r="I1363" t="str">
        <f t="shared" si="21"/>
        <v>over30-39Female</v>
      </c>
      <c r="J1363">
        <v>0.26</v>
      </c>
      <c r="K1363" t="s">
        <v>530</v>
      </c>
    </row>
    <row r="1364" spans="1:11" x14ac:dyDescent="0.25">
      <c r="A1364" t="s">
        <v>308</v>
      </c>
      <c r="B1364" t="s">
        <v>13</v>
      </c>
      <c r="C1364">
        <v>0.25</v>
      </c>
      <c r="D1364" t="s">
        <v>430</v>
      </c>
      <c r="F1364" t="s">
        <v>375</v>
      </c>
      <c r="G1364" t="s">
        <v>141</v>
      </c>
      <c r="H1364" t="s">
        <v>9</v>
      </c>
      <c r="I1364" t="str">
        <f t="shared" si="21"/>
        <v>over30-39Female</v>
      </c>
      <c r="J1364">
        <v>0.25</v>
      </c>
      <c r="K1364" t="s">
        <v>530</v>
      </c>
    </row>
    <row r="1365" spans="1:11" x14ac:dyDescent="0.25">
      <c r="A1365" t="s">
        <v>308</v>
      </c>
      <c r="B1365" t="s">
        <v>13</v>
      </c>
      <c r="C1365">
        <v>0.24</v>
      </c>
      <c r="D1365" t="s">
        <v>116</v>
      </c>
      <c r="F1365" t="s">
        <v>375</v>
      </c>
      <c r="G1365" t="s">
        <v>141</v>
      </c>
      <c r="H1365" t="s">
        <v>9</v>
      </c>
      <c r="I1365" t="str">
        <f t="shared" si="21"/>
        <v>over30-39Female</v>
      </c>
      <c r="J1365">
        <v>0.24</v>
      </c>
      <c r="K1365" t="s">
        <v>530</v>
      </c>
    </row>
    <row r="1366" spans="1:11" x14ac:dyDescent="0.25">
      <c r="A1366" t="s">
        <v>308</v>
      </c>
      <c r="B1366" t="s">
        <v>13</v>
      </c>
      <c r="C1366">
        <v>0.23</v>
      </c>
      <c r="D1366" t="s">
        <v>432</v>
      </c>
      <c r="F1366" t="s">
        <v>375</v>
      </c>
      <c r="G1366" t="s">
        <v>141</v>
      </c>
      <c r="H1366" t="s">
        <v>9</v>
      </c>
      <c r="I1366" t="str">
        <f t="shared" si="21"/>
        <v>over30-39Female</v>
      </c>
      <c r="J1366">
        <v>0.23</v>
      </c>
      <c r="K1366" t="s">
        <v>301</v>
      </c>
    </row>
    <row r="1367" spans="1:11" x14ac:dyDescent="0.25">
      <c r="A1367" t="s">
        <v>308</v>
      </c>
      <c r="B1367" t="s">
        <v>13</v>
      </c>
      <c r="C1367">
        <v>0.22</v>
      </c>
      <c r="D1367" t="s">
        <v>117</v>
      </c>
      <c r="F1367" t="s">
        <v>375</v>
      </c>
      <c r="G1367" t="s">
        <v>141</v>
      </c>
      <c r="H1367" t="s">
        <v>9</v>
      </c>
      <c r="I1367" t="str">
        <f t="shared" si="21"/>
        <v>over30-39Female</v>
      </c>
      <c r="J1367">
        <v>0.22</v>
      </c>
      <c r="K1367" t="s">
        <v>301</v>
      </c>
    </row>
    <row r="1368" spans="1:11" x14ac:dyDescent="0.25">
      <c r="A1368" t="s">
        <v>308</v>
      </c>
      <c r="B1368" t="s">
        <v>13</v>
      </c>
      <c r="C1368">
        <v>0.21</v>
      </c>
      <c r="D1368" t="s">
        <v>735</v>
      </c>
      <c r="F1368" t="s">
        <v>375</v>
      </c>
      <c r="G1368" t="s">
        <v>141</v>
      </c>
      <c r="H1368" t="s">
        <v>9</v>
      </c>
      <c r="I1368" t="str">
        <f t="shared" si="21"/>
        <v>over30-39Female</v>
      </c>
      <c r="J1368">
        <v>0.21</v>
      </c>
      <c r="K1368" t="s">
        <v>301</v>
      </c>
    </row>
    <row r="1369" spans="1:11" x14ac:dyDescent="0.25">
      <c r="A1369" t="s">
        <v>308</v>
      </c>
      <c r="B1369" t="s">
        <v>13</v>
      </c>
      <c r="C1369">
        <v>0.2</v>
      </c>
      <c r="D1369" t="s">
        <v>559</v>
      </c>
      <c r="F1369" t="s">
        <v>375</v>
      </c>
      <c r="G1369" t="s">
        <v>141</v>
      </c>
      <c r="H1369" t="s">
        <v>9</v>
      </c>
      <c r="I1369" t="str">
        <f t="shared" si="21"/>
        <v>over30-39Female</v>
      </c>
      <c r="J1369">
        <v>0.2</v>
      </c>
      <c r="K1369" t="s">
        <v>357</v>
      </c>
    </row>
    <row r="1370" spans="1:11" x14ac:dyDescent="0.25">
      <c r="A1370" t="s">
        <v>308</v>
      </c>
      <c r="B1370" t="s">
        <v>13</v>
      </c>
      <c r="C1370">
        <v>0.19</v>
      </c>
      <c r="D1370" t="s">
        <v>615</v>
      </c>
      <c r="F1370" t="s">
        <v>375</v>
      </c>
      <c r="G1370" t="s">
        <v>141</v>
      </c>
      <c r="H1370" t="s">
        <v>9</v>
      </c>
      <c r="I1370" t="str">
        <f t="shared" si="21"/>
        <v>over30-39Female</v>
      </c>
      <c r="J1370">
        <v>0.19</v>
      </c>
      <c r="K1370" t="s">
        <v>357</v>
      </c>
    </row>
    <row r="1371" spans="1:11" x14ac:dyDescent="0.25">
      <c r="A1371" t="s">
        <v>308</v>
      </c>
      <c r="B1371" t="s">
        <v>13</v>
      </c>
      <c r="C1371">
        <v>0.18</v>
      </c>
      <c r="D1371" t="s">
        <v>692</v>
      </c>
      <c r="F1371" t="s">
        <v>375</v>
      </c>
      <c r="G1371" t="s">
        <v>141</v>
      </c>
      <c r="H1371" t="s">
        <v>9</v>
      </c>
      <c r="I1371" t="str">
        <f t="shared" si="21"/>
        <v>over30-39Female</v>
      </c>
      <c r="J1371">
        <v>0.18</v>
      </c>
      <c r="K1371" t="s">
        <v>357</v>
      </c>
    </row>
    <row r="1372" spans="1:11" x14ac:dyDescent="0.25">
      <c r="A1372" t="s">
        <v>308</v>
      </c>
      <c r="B1372" t="s">
        <v>13</v>
      </c>
      <c r="C1372">
        <v>0.17</v>
      </c>
      <c r="D1372" t="s">
        <v>287</v>
      </c>
      <c r="F1372" t="s">
        <v>375</v>
      </c>
      <c r="G1372" t="s">
        <v>141</v>
      </c>
      <c r="H1372" t="s">
        <v>9</v>
      </c>
      <c r="I1372" t="str">
        <f t="shared" si="21"/>
        <v>over30-39Female</v>
      </c>
      <c r="J1372">
        <v>0.17</v>
      </c>
      <c r="K1372" t="s">
        <v>358</v>
      </c>
    </row>
    <row r="1373" spans="1:11" x14ac:dyDescent="0.25">
      <c r="A1373" t="s">
        <v>308</v>
      </c>
      <c r="B1373" t="s">
        <v>13</v>
      </c>
      <c r="C1373">
        <v>0.16</v>
      </c>
      <c r="D1373" t="s">
        <v>789</v>
      </c>
      <c r="F1373" t="s">
        <v>375</v>
      </c>
      <c r="G1373" t="s">
        <v>141</v>
      </c>
      <c r="H1373" t="s">
        <v>9</v>
      </c>
      <c r="I1373" t="str">
        <f t="shared" si="21"/>
        <v>over30-39Female</v>
      </c>
      <c r="J1373">
        <v>0.16</v>
      </c>
      <c r="K1373" t="s">
        <v>358</v>
      </c>
    </row>
    <row r="1374" spans="1:11" x14ac:dyDescent="0.25">
      <c r="A1374" t="s">
        <v>308</v>
      </c>
      <c r="B1374" t="s">
        <v>13</v>
      </c>
      <c r="C1374">
        <v>0.15</v>
      </c>
      <c r="D1374" t="s">
        <v>790</v>
      </c>
      <c r="F1374" t="s">
        <v>375</v>
      </c>
      <c r="G1374" t="s">
        <v>141</v>
      </c>
      <c r="H1374" t="s">
        <v>9</v>
      </c>
      <c r="I1374" t="str">
        <f t="shared" si="21"/>
        <v>over30-39Female</v>
      </c>
      <c r="J1374">
        <v>0.15</v>
      </c>
      <c r="K1374" t="s">
        <v>303</v>
      </c>
    </row>
    <row r="1375" spans="1:11" x14ac:dyDescent="0.25">
      <c r="A1375" t="s">
        <v>308</v>
      </c>
      <c r="B1375" t="s">
        <v>13</v>
      </c>
      <c r="C1375">
        <v>0.14000000000000001</v>
      </c>
      <c r="D1375" t="s">
        <v>289</v>
      </c>
      <c r="F1375" t="s">
        <v>375</v>
      </c>
      <c r="G1375" t="s">
        <v>141</v>
      </c>
      <c r="H1375" t="s">
        <v>9</v>
      </c>
      <c r="I1375" t="str">
        <f t="shared" si="21"/>
        <v>over30-39Female</v>
      </c>
      <c r="J1375">
        <v>0.14000000000000001</v>
      </c>
      <c r="K1375" t="s">
        <v>359</v>
      </c>
    </row>
    <row r="1376" spans="1:11" x14ac:dyDescent="0.25">
      <c r="A1376" t="s">
        <v>308</v>
      </c>
      <c r="B1376" t="s">
        <v>13</v>
      </c>
      <c r="C1376">
        <v>0.13</v>
      </c>
      <c r="D1376" t="s">
        <v>438</v>
      </c>
      <c r="F1376" t="s">
        <v>375</v>
      </c>
      <c r="G1376" t="s">
        <v>141</v>
      </c>
      <c r="H1376" t="s">
        <v>9</v>
      </c>
      <c r="I1376" t="str">
        <f t="shared" si="21"/>
        <v>over30-39Female</v>
      </c>
      <c r="J1376">
        <v>0.13</v>
      </c>
      <c r="K1376" t="s">
        <v>359</v>
      </c>
    </row>
    <row r="1377" spans="1:11" x14ac:dyDescent="0.25">
      <c r="A1377" t="s">
        <v>308</v>
      </c>
      <c r="B1377" t="s">
        <v>13</v>
      </c>
      <c r="C1377">
        <v>0.12</v>
      </c>
      <c r="D1377" t="s">
        <v>565</v>
      </c>
      <c r="F1377" t="s">
        <v>375</v>
      </c>
      <c r="G1377" t="s">
        <v>141</v>
      </c>
      <c r="H1377" t="s">
        <v>9</v>
      </c>
      <c r="I1377" t="str">
        <f t="shared" si="21"/>
        <v>over30-39Female</v>
      </c>
      <c r="J1377">
        <v>0.12</v>
      </c>
      <c r="K1377" t="s">
        <v>633</v>
      </c>
    </row>
    <row r="1378" spans="1:11" x14ac:dyDescent="0.25">
      <c r="A1378" t="s">
        <v>308</v>
      </c>
      <c r="B1378" t="s">
        <v>13</v>
      </c>
      <c r="C1378">
        <v>0.11</v>
      </c>
      <c r="D1378" t="s">
        <v>625</v>
      </c>
      <c r="F1378" t="s">
        <v>375</v>
      </c>
      <c r="G1378" t="s">
        <v>141</v>
      </c>
      <c r="H1378" t="s">
        <v>9</v>
      </c>
      <c r="I1378" t="str">
        <f t="shared" si="21"/>
        <v>over30-39Female</v>
      </c>
      <c r="J1378">
        <v>0.11</v>
      </c>
      <c r="K1378" t="s">
        <v>633</v>
      </c>
    </row>
    <row r="1379" spans="1:11" x14ac:dyDescent="0.25">
      <c r="A1379" t="s">
        <v>308</v>
      </c>
      <c r="B1379" t="s">
        <v>13</v>
      </c>
      <c r="C1379">
        <v>0.1</v>
      </c>
      <c r="D1379" t="s">
        <v>130</v>
      </c>
      <c r="F1379" t="s">
        <v>375</v>
      </c>
      <c r="G1379" t="s">
        <v>141</v>
      </c>
      <c r="H1379" t="s">
        <v>9</v>
      </c>
      <c r="I1379" t="str">
        <f t="shared" si="21"/>
        <v>over30-39Female</v>
      </c>
      <c r="J1379">
        <v>0.1</v>
      </c>
      <c r="K1379" t="s">
        <v>363</v>
      </c>
    </row>
    <row r="1380" spans="1:11" x14ac:dyDescent="0.25">
      <c r="A1380" t="s">
        <v>308</v>
      </c>
      <c r="B1380" t="s">
        <v>13</v>
      </c>
      <c r="C1380">
        <v>0.09</v>
      </c>
      <c r="D1380" t="s">
        <v>531</v>
      </c>
      <c r="F1380" t="s">
        <v>375</v>
      </c>
      <c r="G1380" t="s">
        <v>141</v>
      </c>
      <c r="H1380" t="s">
        <v>9</v>
      </c>
      <c r="I1380" t="str">
        <f t="shared" si="21"/>
        <v>over30-39Female</v>
      </c>
      <c r="J1380">
        <v>0.09</v>
      </c>
      <c r="K1380" t="s">
        <v>305</v>
      </c>
    </row>
    <row r="1381" spans="1:11" x14ac:dyDescent="0.25">
      <c r="A1381" t="s">
        <v>308</v>
      </c>
      <c r="B1381" t="s">
        <v>13</v>
      </c>
      <c r="C1381">
        <v>0.08</v>
      </c>
      <c r="D1381" t="s">
        <v>490</v>
      </c>
      <c r="F1381" t="s">
        <v>375</v>
      </c>
      <c r="G1381" t="s">
        <v>141</v>
      </c>
      <c r="H1381" t="s">
        <v>9</v>
      </c>
      <c r="I1381" t="str">
        <f t="shared" si="21"/>
        <v>over30-39Female</v>
      </c>
      <c r="J1381">
        <v>0.08</v>
      </c>
      <c r="K1381" t="s">
        <v>364</v>
      </c>
    </row>
    <row r="1382" spans="1:11" x14ac:dyDescent="0.25">
      <c r="A1382" t="s">
        <v>308</v>
      </c>
      <c r="B1382" t="s">
        <v>13</v>
      </c>
      <c r="C1382">
        <v>7.0000000000000007E-2</v>
      </c>
      <c r="D1382" t="s">
        <v>744</v>
      </c>
      <c r="F1382" t="s">
        <v>375</v>
      </c>
      <c r="G1382" t="s">
        <v>141</v>
      </c>
      <c r="H1382" t="s">
        <v>9</v>
      </c>
      <c r="I1382" t="str">
        <f t="shared" si="21"/>
        <v>over30-39Female</v>
      </c>
      <c r="J1382">
        <v>7.0000000000000007E-2</v>
      </c>
      <c r="K1382" t="s">
        <v>641</v>
      </c>
    </row>
    <row r="1383" spans="1:11" x14ac:dyDescent="0.25">
      <c r="A1383" t="s">
        <v>308</v>
      </c>
      <c r="B1383" t="s">
        <v>13</v>
      </c>
      <c r="C1383">
        <v>0.06</v>
      </c>
      <c r="D1383" t="s">
        <v>791</v>
      </c>
      <c r="F1383" t="s">
        <v>375</v>
      </c>
      <c r="G1383" t="s">
        <v>141</v>
      </c>
      <c r="H1383" t="s">
        <v>9</v>
      </c>
      <c r="I1383" t="str">
        <f t="shared" si="21"/>
        <v>over30-39Female</v>
      </c>
      <c r="J1383">
        <v>0.06</v>
      </c>
      <c r="K1383" t="s">
        <v>367</v>
      </c>
    </row>
    <row r="1384" spans="1:11" x14ac:dyDescent="0.25">
      <c r="A1384" t="s">
        <v>308</v>
      </c>
      <c r="B1384" t="s">
        <v>13</v>
      </c>
      <c r="C1384">
        <v>0.05</v>
      </c>
      <c r="D1384" t="s">
        <v>302</v>
      </c>
      <c r="F1384" t="s">
        <v>375</v>
      </c>
      <c r="G1384" t="s">
        <v>141</v>
      </c>
      <c r="H1384" t="s">
        <v>9</v>
      </c>
      <c r="I1384" t="str">
        <f t="shared" si="21"/>
        <v>over30-39Female</v>
      </c>
      <c r="J1384">
        <v>0.05</v>
      </c>
      <c r="K1384" t="s">
        <v>307</v>
      </c>
    </row>
    <row r="1385" spans="1:11" x14ac:dyDescent="0.25">
      <c r="A1385" t="s">
        <v>308</v>
      </c>
      <c r="B1385" t="s">
        <v>13</v>
      </c>
      <c r="C1385">
        <v>0.04</v>
      </c>
      <c r="D1385" t="s">
        <v>792</v>
      </c>
      <c r="F1385" t="s">
        <v>375</v>
      </c>
      <c r="G1385" t="s">
        <v>141</v>
      </c>
      <c r="H1385" t="s">
        <v>9</v>
      </c>
      <c r="I1385" t="str">
        <f t="shared" si="21"/>
        <v>over30-39Female</v>
      </c>
      <c r="J1385">
        <v>0.04</v>
      </c>
      <c r="K1385" t="s">
        <v>717</v>
      </c>
    </row>
    <row r="1386" spans="1:11" x14ac:dyDescent="0.25">
      <c r="A1386" t="s">
        <v>308</v>
      </c>
      <c r="B1386" t="s">
        <v>13</v>
      </c>
      <c r="C1386">
        <v>0.03</v>
      </c>
      <c r="D1386" t="s">
        <v>793</v>
      </c>
      <c r="F1386" t="s">
        <v>375</v>
      </c>
      <c r="G1386" t="s">
        <v>141</v>
      </c>
      <c r="H1386" t="s">
        <v>9</v>
      </c>
      <c r="I1386" t="str">
        <f t="shared" si="21"/>
        <v>over30-39Female</v>
      </c>
      <c r="J1386">
        <v>0.03</v>
      </c>
      <c r="K1386" t="s">
        <v>720</v>
      </c>
    </row>
    <row r="1387" spans="1:11" x14ac:dyDescent="0.25">
      <c r="A1387" t="s">
        <v>308</v>
      </c>
      <c r="B1387" t="s">
        <v>13</v>
      </c>
      <c r="C1387">
        <v>0.02</v>
      </c>
      <c r="D1387" t="s">
        <v>794</v>
      </c>
      <c r="F1387" t="s">
        <v>375</v>
      </c>
      <c r="G1387" t="s">
        <v>141</v>
      </c>
      <c r="H1387" t="s">
        <v>9</v>
      </c>
      <c r="I1387" t="str">
        <f t="shared" si="21"/>
        <v>over30-39Female</v>
      </c>
      <c r="J1387">
        <v>0.02</v>
      </c>
      <c r="K1387" t="s">
        <v>589</v>
      </c>
    </row>
    <row r="1388" spans="1:11" x14ac:dyDescent="0.25">
      <c r="A1388" t="s">
        <v>308</v>
      </c>
      <c r="B1388" t="s">
        <v>13</v>
      </c>
      <c r="C1388">
        <v>0.01</v>
      </c>
      <c r="D1388" t="s">
        <v>795</v>
      </c>
      <c r="F1388" t="s">
        <v>375</v>
      </c>
      <c r="G1388" t="s">
        <v>141</v>
      </c>
      <c r="H1388" t="s">
        <v>9</v>
      </c>
      <c r="I1388" t="str">
        <f t="shared" si="21"/>
        <v>over30-39Female</v>
      </c>
      <c r="J1388">
        <v>0.01</v>
      </c>
      <c r="K1388" t="s">
        <v>372</v>
      </c>
    </row>
    <row r="1389" spans="1:11" x14ac:dyDescent="0.25">
      <c r="A1389" t="s">
        <v>8</v>
      </c>
      <c r="B1389" t="s">
        <v>13</v>
      </c>
      <c r="C1389">
        <v>0</v>
      </c>
      <c r="D1389" s="1" t="s">
        <v>796</v>
      </c>
      <c r="E1389" t="s">
        <v>797</v>
      </c>
      <c r="F1389" t="s">
        <v>375</v>
      </c>
      <c r="G1389" t="s">
        <v>233</v>
      </c>
      <c r="H1389" t="s">
        <v>9</v>
      </c>
      <c r="I1389" t="str">
        <f t="shared" si="21"/>
        <v>over40-49Female</v>
      </c>
      <c r="J1389">
        <v>0.99</v>
      </c>
      <c r="K1389" t="s">
        <v>85</v>
      </c>
    </row>
    <row r="1390" spans="1:11" x14ac:dyDescent="0.25">
      <c r="A1390" t="s">
        <v>8</v>
      </c>
      <c r="B1390" t="s">
        <v>9</v>
      </c>
      <c r="C1390">
        <v>0</v>
      </c>
      <c r="D1390" s="1" t="s">
        <v>796</v>
      </c>
      <c r="F1390" t="s">
        <v>375</v>
      </c>
      <c r="G1390" t="s">
        <v>233</v>
      </c>
      <c r="H1390" t="s">
        <v>9</v>
      </c>
      <c r="I1390" t="str">
        <f t="shared" si="21"/>
        <v>over40-49Female</v>
      </c>
      <c r="J1390">
        <v>0.98</v>
      </c>
      <c r="K1390" t="s">
        <v>107</v>
      </c>
    </row>
    <row r="1391" spans="1:11" x14ac:dyDescent="0.25">
      <c r="A1391" t="s">
        <v>231</v>
      </c>
      <c r="B1391" t="s">
        <v>13</v>
      </c>
      <c r="C1391">
        <v>0</v>
      </c>
      <c r="D1391" s="1" t="s">
        <v>796</v>
      </c>
      <c r="F1391" t="s">
        <v>375</v>
      </c>
      <c r="G1391" t="s">
        <v>233</v>
      </c>
      <c r="H1391" t="s">
        <v>9</v>
      </c>
      <c r="I1391" t="str">
        <f t="shared" si="21"/>
        <v>over40-49Female</v>
      </c>
      <c r="J1391">
        <v>0.97</v>
      </c>
      <c r="K1391" t="s">
        <v>114</v>
      </c>
    </row>
    <row r="1392" spans="1:11" x14ac:dyDescent="0.25">
      <c r="A1392" t="s">
        <v>231</v>
      </c>
      <c r="B1392" t="s">
        <v>9</v>
      </c>
      <c r="C1392">
        <v>0</v>
      </c>
      <c r="D1392" s="1" t="s">
        <v>796</v>
      </c>
      <c r="F1392" t="s">
        <v>375</v>
      </c>
      <c r="G1392" t="s">
        <v>233</v>
      </c>
      <c r="H1392" t="s">
        <v>9</v>
      </c>
      <c r="I1392" t="str">
        <f t="shared" si="21"/>
        <v>over40-49Female</v>
      </c>
      <c r="J1392">
        <v>0.96</v>
      </c>
      <c r="K1392" t="s">
        <v>118</v>
      </c>
    </row>
    <row r="1393" spans="1:11" x14ac:dyDescent="0.25">
      <c r="A1393" t="s">
        <v>373</v>
      </c>
      <c r="B1393" t="s">
        <v>13</v>
      </c>
      <c r="C1393">
        <v>0</v>
      </c>
      <c r="D1393" s="1" t="s">
        <v>796</v>
      </c>
      <c r="F1393" t="s">
        <v>375</v>
      </c>
      <c r="G1393" t="s">
        <v>233</v>
      </c>
      <c r="H1393" t="s">
        <v>9</v>
      </c>
      <c r="I1393" t="str">
        <f t="shared" si="21"/>
        <v>over40-49Female</v>
      </c>
      <c r="J1393">
        <v>0.95</v>
      </c>
      <c r="K1393" t="s">
        <v>118</v>
      </c>
    </row>
    <row r="1394" spans="1:11" x14ac:dyDescent="0.25">
      <c r="A1394" t="s">
        <v>373</v>
      </c>
      <c r="B1394" t="s">
        <v>9</v>
      </c>
      <c r="C1394">
        <v>0</v>
      </c>
      <c r="D1394" s="1" t="s">
        <v>796</v>
      </c>
      <c r="F1394" t="s">
        <v>375</v>
      </c>
      <c r="G1394" t="s">
        <v>233</v>
      </c>
      <c r="H1394" t="s">
        <v>9</v>
      </c>
      <c r="I1394" t="str">
        <f t="shared" si="21"/>
        <v>over40-49Female</v>
      </c>
      <c r="J1394">
        <v>0.94</v>
      </c>
      <c r="K1394" t="s">
        <v>121</v>
      </c>
    </row>
    <row r="1395" spans="1:11" x14ac:dyDescent="0.25">
      <c r="A1395" t="s">
        <v>491</v>
      </c>
      <c r="B1395" t="s">
        <v>13</v>
      </c>
      <c r="C1395">
        <v>0</v>
      </c>
      <c r="D1395" s="1" t="s">
        <v>796</v>
      </c>
      <c r="F1395" t="s">
        <v>375</v>
      </c>
      <c r="G1395" t="s">
        <v>233</v>
      </c>
      <c r="H1395" t="s">
        <v>9</v>
      </c>
      <c r="I1395" t="str">
        <f t="shared" si="21"/>
        <v>over40-49Female</v>
      </c>
      <c r="J1395">
        <v>0.93</v>
      </c>
      <c r="K1395" t="s">
        <v>124</v>
      </c>
    </row>
    <row r="1396" spans="1:11" x14ac:dyDescent="0.25">
      <c r="A1396" t="s">
        <v>491</v>
      </c>
      <c r="B1396" t="s">
        <v>9</v>
      </c>
      <c r="C1396">
        <v>0</v>
      </c>
      <c r="D1396" s="1" t="s">
        <v>796</v>
      </c>
      <c r="F1396" t="s">
        <v>375</v>
      </c>
      <c r="G1396" t="s">
        <v>233</v>
      </c>
      <c r="H1396" t="s">
        <v>9</v>
      </c>
      <c r="I1396" t="str">
        <f t="shared" si="21"/>
        <v>over40-49Female</v>
      </c>
      <c r="J1396">
        <v>0.92</v>
      </c>
      <c r="K1396" t="s">
        <v>124</v>
      </c>
    </row>
    <row r="1397" spans="1:11" x14ac:dyDescent="0.25">
      <c r="A1397" t="s">
        <v>590</v>
      </c>
      <c r="B1397" t="s">
        <v>13</v>
      </c>
      <c r="C1397">
        <v>0</v>
      </c>
      <c r="D1397" s="1" t="s">
        <v>796</v>
      </c>
      <c r="F1397" t="s">
        <v>375</v>
      </c>
      <c r="G1397" t="s">
        <v>233</v>
      </c>
      <c r="H1397" t="s">
        <v>9</v>
      </c>
      <c r="I1397" t="str">
        <f t="shared" si="21"/>
        <v>over40-49Female</v>
      </c>
      <c r="J1397">
        <v>0.91</v>
      </c>
      <c r="K1397" t="s">
        <v>124</v>
      </c>
    </row>
    <row r="1398" spans="1:11" x14ac:dyDescent="0.25">
      <c r="A1398" t="s">
        <v>590</v>
      </c>
      <c r="B1398" t="s">
        <v>9</v>
      </c>
      <c r="C1398">
        <v>0</v>
      </c>
      <c r="D1398" s="1" t="s">
        <v>796</v>
      </c>
      <c r="F1398" t="s">
        <v>375</v>
      </c>
      <c r="G1398" t="s">
        <v>233</v>
      </c>
      <c r="H1398" t="s">
        <v>9</v>
      </c>
      <c r="I1398" t="str">
        <f t="shared" si="21"/>
        <v>over40-49Female</v>
      </c>
      <c r="J1398">
        <v>0.9</v>
      </c>
      <c r="K1398" t="s">
        <v>124</v>
      </c>
    </row>
    <row r="1399" spans="1:11" x14ac:dyDescent="0.25">
      <c r="A1399" t="s">
        <v>798</v>
      </c>
      <c r="B1399" t="s">
        <v>13</v>
      </c>
      <c r="C1399">
        <v>0</v>
      </c>
      <c r="D1399" s="1" t="s">
        <v>796</v>
      </c>
      <c r="F1399" t="s">
        <v>375</v>
      </c>
      <c r="G1399" t="s">
        <v>233</v>
      </c>
      <c r="H1399" t="s">
        <v>9</v>
      </c>
      <c r="I1399" t="str">
        <f t="shared" si="21"/>
        <v>over40-49Female</v>
      </c>
      <c r="J1399">
        <v>0.89</v>
      </c>
      <c r="K1399" t="s">
        <v>127</v>
      </c>
    </row>
    <row r="1400" spans="1:11" x14ac:dyDescent="0.25">
      <c r="A1400" t="s">
        <v>798</v>
      </c>
      <c r="B1400" t="s">
        <v>9</v>
      </c>
      <c r="C1400">
        <v>0</v>
      </c>
      <c r="D1400" s="1" t="s">
        <v>796</v>
      </c>
      <c r="F1400" t="s">
        <v>375</v>
      </c>
      <c r="G1400" t="s">
        <v>233</v>
      </c>
      <c r="H1400" t="s">
        <v>9</v>
      </c>
      <c r="I1400" t="str">
        <f t="shared" si="21"/>
        <v>over40-49Female</v>
      </c>
      <c r="J1400">
        <v>0.88</v>
      </c>
      <c r="K1400" t="s">
        <v>131</v>
      </c>
    </row>
    <row r="1401" spans="1:11" x14ac:dyDescent="0.25">
      <c r="A1401" t="s">
        <v>308</v>
      </c>
      <c r="B1401" t="s">
        <v>13</v>
      </c>
      <c r="C1401">
        <v>0</v>
      </c>
      <c r="D1401" s="1" t="s">
        <v>796</v>
      </c>
      <c r="F1401" t="s">
        <v>375</v>
      </c>
      <c r="G1401" t="s">
        <v>233</v>
      </c>
      <c r="H1401" t="s">
        <v>9</v>
      </c>
      <c r="I1401" t="str">
        <f t="shared" si="21"/>
        <v>over40-49Female</v>
      </c>
      <c r="J1401">
        <v>0.87</v>
      </c>
      <c r="K1401" t="s">
        <v>219</v>
      </c>
    </row>
    <row r="1402" spans="1:11" x14ac:dyDescent="0.25">
      <c r="A1402" t="s">
        <v>308</v>
      </c>
      <c r="B1402" t="s">
        <v>9</v>
      </c>
      <c r="C1402">
        <v>0</v>
      </c>
      <c r="D1402" s="1" t="s">
        <v>796</v>
      </c>
      <c r="F1402" t="s">
        <v>375</v>
      </c>
      <c r="G1402" t="s">
        <v>233</v>
      </c>
      <c r="H1402" t="s">
        <v>9</v>
      </c>
      <c r="I1402" t="str">
        <f t="shared" si="21"/>
        <v>over40-49Female</v>
      </c>
      <c r="J1402">
        <v>0.86</v>
      </c>
      <c r="K1402" t="s">
        <v>219</v>
      </c>
    </row>
    <row r="1403" spans="1:11" x14ac:dyDescent="0.25">
      <c r="D1403" s="1"/>
      <c r="F1403" t="s">
        <v>375</v>
      </c>
      <c r="G1403" t="s">
        <v>233</v>
      </c>
      <c r="H1403" t="s">
        <v>9</v>
      </c>
      <c r="I1403" t="str">
        <f t="shared" si="21"/>
        <v>over40-49Female</v>
      </c>
      <c r="J1403">
        <v>0.85</v>
      </c>
      <c r="K1403" t="s">
        <v>133</v>
      </c>
    </row>
    <row r="1404" spans="1:11" x14ac:dyDescent="0.25">
      <c r="D1404" s="1"/>
      <c r="F1404" t="s">
        <v>375</v>
      </c>
      <c r="G1404" t="s">
        <v>233</v>
      </c>
      <c r="H1404" t="s">
        <v>9</v>
      </c>
      <c r="I1404" t="str">
        <f t="shared" si="21"/>
        <v>over40-49Female</v>
      </c>
      <c r="J1404">
        <v>0.84</v>
      </c>
      <c r="K1404" t="s">
        <v>133</v>
      </c>
    </row>
    <row r="1405" spans="1:11" x14ac:dyDescent="0.25">
      <c r="F1405" t="s">
        <v>375</v>
      </c>
      <c r="G1405" t="s">
        <v>233</v>
      </c>
      <c r="H1405" t="s">
        <v>9</v>
      </c>
      <c r="I1405" t="str">
        <f t="shared" si="21"/>
        <v>over40-49Female</v>
      </c>
      <c r="J1405">
        <v>0.83</v>
      </c>
      <c r="K1405" t="s">
        <v>133</v>
      </c>
    </row>
    <row r="1406" spans="1:11" x14ac:dyDescent="0.25">
      <c r="F1406" t="s">
        <v>375</v>
      </c>
      <c r="G1406" t="s">
        <v>233</v>
      </c>
      <c r="H1406" t="s">
        <v>9</v>
      </c>
      <c r="I1406" t="str">
        <f t="shared" si="21"/>
        <v>over40-49Female</v>
      </c>
      <c r="J1406">
        <v>0.82</v>
      </c>
      <c r="K1406" t="s">
        <v>133</v>
      </c>
    </row>
    <row r="1407" spans="1:11" x14ac:dyDescent="0.25">
      <c r="F1407" t="s">
        <v>375</v>
      </c>
      <c r="G1407" t="s">
        <v>233</v>
      </c>
      <c r="H1407" t="s">
        <v>9</v>
      </c>
      <c r="I1407" t="str">
        <f t="shared" si="21"/>
        <v>over40-49Female</v>
      </c>
      <c r="J1407">
        <v>0.81</v>
      </c>
      <c r="K1407" t="s">
        <v>222</v>
      </c>
    </row>
    <row r="1408" spans="1:11" x14ac:dyDescent="0.25">
      <c r="F1408" t="s">
        <v>375</v>
      </c>
      <c r="G1408" t="s">
        <v>233</v>
      </c>
      <c r="H1408" t="s">
        <v>9</v>
      </c>
      <c r="I1408" t="str">
        <f t="shared" si="21"/>
        <v>over40-49Female</v>
      </c>
      <c r="J1408">
        <v>0.8</v>
      </c>
      <c r="K1408" t="s">
        <v>222</v>
      </c>
    </row>
    <row r="1409" spans="6:11" x14ac:dyDescent="0.25">
      <c r="F1409" t="s">
        <v>375</v>
      </c>
      <c r="G1409" t="s">
        <v>233</v>
      </c>
      <c r="H1409" t="s">
        <v>9</v>
      </c>
      <c r="I1409" t="str">
        <f t="shared" si="21"/>
        <v>over40-49Female</v>
      </c>
      <c r="J1409">
        <v>0.79</v>
      </c>
      <c r="K1409" t="s">
        <v>222</v>
      </c>
    </row>
    <row r="1410" spans="6:11" x14ac:dyDescent="0.25">
      <c r="F1410" t="s">
        <v>375</v>
      </c>
      <c r="G1410" t="s">
        <v>233</v>
      </c>
      <c r="H1410" t="s">
        <v>9</v>
      </c>
      <c r="I1410" t="str">
        <f t="shared" si="21"/>
        <v>over40-49Female</v>
      </c>
      <c r="J1410">
        <v>0.78</v>
      </c>
      <c r="K1410" t="s">
        <v>135</v>
      </c>
    </row>
    <row r="1411" spans="6:11" x14ac:dyDescent="0.25">
      <c r="F1411" t="s">
        <v>375</v>
      </c>
      <c r="G1411" t="s">
        <v>233</v>
      </c>
      <c r="H1411" t="s">
        <v>9</v>
      </c>
      <c r="I1411" t="str">
        <f t="shared" ref="I1411:I1474" si="22">_xlfn.CONCAT(F1411,G1411,H1411)</f>
        <v>over40-49Female</v>
      </c>
      <c r="J1411">
        <v>0.77</v>
      </c>
      <c r="K1411" t="s">
        <v>135</v>
      </c>
    </row>
    <row r="1412" spans="6:11" x14ac:dyDescent="0.25">
      <c r="F1412" t="s">
        <v>375</v>
      </c>
      <c r="G1412" t="s">
        <v>233</v>
      </c>
      <c r="H1412" t="s">
        <v>9</v>
      </c>
      <c r="I1412" t="str">
        <f t="shared" si="22"/>
        <v>over40-49Female</v>
      </c>
      <c r="J1412">
        <v>0.76</v>
      </c>
      <c r="K1412" t="s">
        <v>135</v>
      </c>
    </row>
    <row r="1413" spans="6:11" x14ac:dyDescent="0.25">
      <c r="F1413" t="s">
        <v>375</v>
      </c>
      <c r="G1413" t="s">
        <v>233</v>
      </c>
      <c r="H1413" t="s">
        <v>9</v>
      </c>
      <c r="I1413" t="str">
        <f t="shared" si="22"/>
        <v>over40-49Female</v>
      </c>
      <c r="J1413">
        <v>0.75</v>
      </c>
      <c r="K1413" t="s">
        <v>135</v>
      </c>
    </row>
    <row r="1414" spans="6:11" x14ac:dyDescent="0.25">
      <c r="F1414" t="s">
        <v>375</v>
      </c>
      <c r="G1414" t="s">
        <v>233</v>
      </c>
      <c r="H1414" t="s">
        <v>9</v>
      </c>
      <c r="I1414" t="str">
        <f t="shared" si="22"/>
        <v>over40-49Female</v>
      </c>
      <c r="J1414">
        <v>0.74</v>
      </c>
      <c r="K1414" t="s">
        <v>224</v>
      </c>
    </row>
    <row r="1415" spans="6:11" x14ac:dyDescent="0.25">
      <c r="F1415" t="s">
        <v>375</v>
      </c>
      <c r="G1415" t="s">
        <v>233</v>
      </c>
      <c r="H1415" t="s">
        <v>9</v>
      </c>
      <c r="I1415" t="str">
        <f t="shared" si="22"/>
        <v>over40-49Female</v>
      </c>
      <c r="J1415">
        <v>0.73</v>
      </c>
      <c r="K1415" t="s">
        <v>224</v>
      </c>
    </row>
    <row r="1416" spans="6:11" x14ac:dyDescent="0.25">
      <c r="F1416" t="s">
        <v>375</v>
      </c>
      <c r="G1416" t="s">
        <v>233</v>
      </c>
      <c r="H1416" t="s">
        <v>9</v>
      </c>
      <c r="I1416" t="str">
        <f t="shared" si="22"/>
        <v>over40-49Female</v>
      </c>
      <c r="J1416">
        <v>0.72</v>
      </c>
      <c r="K1416" t="s">
        <v>224</v>
      </c>
    </row>
    <row r="1417" spans="6:11" x14ac:dyDescent="0.25">
      <c r="F1417" t="s">
        <v>375</v>
      </c>
      <c r="G1417" t="s">
        <v>233</v>
      </c>
      <c r="H1417" t="s">
        <v>9</v>
      </c>
      <c r="I1417" t="str">
        <f t="shared" si="22"/>
        <v>over40-49Female</v>
      </c>
      <c r="J1417">
        <v>0.71</v>
      </c>
      <c r="K1417" t="s">
        <v>290</v>
      </c>
    </row>
    <row r="1418" spans="6:11" x14ac:dyDescent="0.25">
      <c r="F1418" t="s">
        <v>375</v>
      </c>
      <c r="G1418" t="s">
        <v>233</v>
      </c>
      <c r="H1418" t="s">
        <v>9</v>
      </c>
      <c r="I1418" t="str">
        <f t="shared" si="22"/>
        <v>over40-49Female</v>
      </c>
      <c r="J1418">
        <v>0.7</v>
      </c>
      <c r="K1418" t="s">
        <v>290</v>
      </c>
    </row>
    <row r="1419" spans="6:11" x14ac:dyDescent="0.25">
      <c r="F1419" t="s">
        <v>375</v>
      </c>
      <c r="G1419" t="s">
        <v>233</v>
      </c>
      <c r="H1419" t="s">
        <v>9</v>
      </c>
      <c r="I1419" t="str">
        <f t="shared" si="22"/>
        <v>over40-49Female</v>
      </c>
      <c r="J1419">
        <v>0.69</v>
      </c>
      <c r="K1419" t="s">
        <v>227</v>
      </c>
    </row>
    <row r="1420" spans="6:11" x14ac:dyDescent="0.25">
      <c r="F1420" t="s">
        <v>375</v>
      </c>
      <c r="G1420" t="s">
        <v>233</v>
      </c>
      <c r="H1420" t="s">
        <v>9</v>
      </c>
      <c r="I1420" t="str">
        <f t="shared" si="22"/>
        <v>over40-49Female</v>
      </c>
      <c r="J1420">
        <v>0.68</v>
      </c>
      <c r="K1420" t="s">
        <v>227</v>
      </c>
    </row>
    <row r="1421" spans="6:11" x14ac:dyDescent="0.25">
      <c r="F1421" t="s">
        <v>375</v>
      </c>
      <c r="G1421" t="s">
        <v>233</v>
      </c>
      <c r="H1421" t="s">
        <v>9</v>
      </c>
      <c r="I1421" t="str">
        <f t="shared" si="22"/>
        <v>over40-49Female</v>
      </c>
      <c r="J1421">
        <v>0.67</v>
      </c>
      <c r="K1421" t="s">
        <v>227</v>
      </c>
    </row>
    <row r="1422" spans="6:11" x14ac:dyDescent="0.25">
      <c r="F1422" t="s">
        <v>375</v>
      </c>
      <c r="G1422" t="s">
        <v>233</v>
      </c>
      <c r="H1422" t="s">
        <v>9</v>
      </c>
      <c r="I1422" t="str">
        <f t="shared" si="22"/>
        <v>over40-49Female</v>
      </c>
      <c r="J1422">
        <v>0.66</v>
      </c>
      <c r="K1422" t="s">
        <v>227</v>
      </c>
    </row>
    <row r="1423" spans="6:11" x14ac:dyDescent="0.25">
      <c r="F1423" t="s">
        <v>375</v>
      </c>
      <c r="G1423" t="s">
        <v>233</v>
      </c>
      <c r="H1423" t="s">
        <v>9</v>
      </c>
      <c r="I1423" t="str">
        <f t="shared" si="22"/>
        <v>over40-49Female</v>
      </c>
      <c r="J1423">
        <v>0.65</v>
      </c>
      <c r="K1423" t="s">
        <v>227</v>
      </c>
    </row>
    <row r="1424" spans="6:11" x14ac:dyDescent="0.25">
      <c r="F1424" t="s">
        <v>375</v>
      </c>
      <c r="G1424" t="s">
        <v>233</v>
      </c>
      <c r="H1424" t="s">
        <v>9</v>
      </c>
      <c r="I1424" t="str">
        <f t="shared" si="22"/>
        <v>over40-49Female</v>
      </c>
      <c r="J1424">
        <v>0.64</v>
      </c>
      <c r="K1424" t="s">
        <v>227</v>
      </c>
    </row>
    <row r="1425" spans="6:11" x14ac:dyDescent="0.25">
      <c r="F1425" t="s">
        <v>375</v>
      </c>
      <c r="G1425" t="s">
        <v>233</v>
      </c>
      <c r="H1425" t="s">
        <v>9</v>
      </c>
      <c r="I1425" t="str">
        <f t="shared" si="22"/>
        <v>over40-49Female</v>
      </c>
      <c r="J1425">
        <v>0.63</v>
      </c>
      <c r="K1425" t="s">
        <v>227</v>
      </c>
    </row>
    <row r="1426" spans="6:11" x14ac:dyDescent="0.25">
      <c r="F1426" t="s">
        <v>375</v>
      </c>
      <c r="G1426" t="s">
        <v>233</v>
      </c>
      <c r="H1426" t="s">
        <v>9</v>
      </c>
      <c r="I1426" t="str">
        <f t="shared" si="22"/>
        <v>over40-49Female</v>
      </c>
      <c r="J1426">
        <v>0.62</v>
      </c>
      <c r="K1426" t="s">
        <v>137</v>
      </c>
    </row>
    <row r="1427" spans="6:11" x14ac:dyDescent="0.25">
      <c r="F1427" t="s">
        <v>375</v>
      </c>
      <c r="G1427" t="s">
        <v>233</v>
      </c>
      <c r="H1427" t="s">
        <v>9</v>
      </c>
      <c r="I1427" t="str">
        <f t="shared" si="22"/>
        <v>over40-49Female</v>
      </c>
      <c r="J1427">
        <v>0.61</v>
      </c>
      <c r="K1427" t="s">
        <v>137</v>
      </c>
    </row>
    <row r="1428" spans="6:11" x14ac:dyDescent="0.25">
      <c r="F1428" t="s">
        <v>375</v>
      </c>
      <c r="G1428" t="s">
        <v>233</v>
      </c>
      <c r="H1428" t="s">
        <v>9</v>
      </c>
      <c r="I1428" t="str">
        <f t="shared" si="22"/>
        <v>over40-49Female</v>
      </c>
      <c r="J1428">
        <v>0.6</v>
      </c>
      <c r="K1428" t="s">
        <v>137</v>
      </c>
    </row>
    <row r="1429" spans="6:11" x14ac:dyDescent="0.25">
      <c r="F1429" t="s">
        <v>375</v>
      </c>
      <c r="G1429" t="s">
        <v>233</v>
      </c>
      <c r="H1429" t="s">
        <v>9</v>
      </c>
      <c r="I1429" t="str">
        <f t="shared" si="22"/>
        <v>over40-49Female</v>
      </c>
      <c r="J1429">
        <v>0.59</v>
      </c>
      <c r="K1429" t="s">
        <v>137</v>
      </c>
    </row>
    <row r="1430" spans="6:11" x14ac:dyDescent="0.25">
      <c r="F1430" t="s">
        <v>375</v>
      </c>
      <c r="G1430" t="s">
        <v>233</v>
      </c>
      <c r="H1430" t="s">
        <v>9</v>
      </c>
      <c r="I1430" t="str">
        <f t="shared" si="22"/>
        <v>over40-49Female</v>
      </c>
      <c r="J1430">
        <v>0.57999999999999996</v>
      </c>
      <c r="K1430" t="s">
        <v>229</v>
      </c>
    </row>
    <row r="1431" spans="6:11" x14ac:dyDescent="0.25">
      <c r="F1431" t="s">
        <v>375</v>
      </c>
      <c r="G1431" t="s">
        <v>233</v>
      </c>
      <c r="H1431" t="s">
        <v>9</v>
      </c>
      <c r="I1431" t="str">
        <f t="shared" si="22"/>
        <v>over40-49Female</v>
      </c>
      <c r="J1431">
        <v>0.56999999999999995</v>
      </c>
      <c r="K1431" t="s">
        <v>229</v>
      </c>
    </row>
    <row r="1432" spans="6:11" x14ac:dyDescent="0.25">
      <c r="F1432" t="s">
        <v>375</v>
      </c>
      <c r="G1432" t="s">
        <v>233</v>
      </c>
      <c r="H1432" t="s">
        <v>9</v>
      </c>
      <c r="I1432" t="str">
        <f t="shared" si="22"/>
        <v>over40-49Female</v>
      </c>
      <c r="J1432">
        <v>0.56000000000000005</v>
      </c>
      <c r="K1432" t="s">
        <v>229</v>
      </c>
    </row>
    <row r="1433" spans="6:11" x14ac:dyDescent="0.25">
      <c r="F1433" t="s">
        <v>375</v>
      </c>
      <c r="G1433" t="s">
        <v>233</v>
      </c>
      <c r="H1433" t="s">
        <v>9</v>
      </c>
      <c r="I1433" t="str">
        <f t="shared" si="22"/>
        <v>over40-49Female</v>
      </c>
      <c r="J1433">
        <v>0.55000000000000004</v>
      </c>
      <c r="K1433" t="s">
        <v>296</v>
      </c>
    </row>
    <row r="1434" spans="6:11" x14ac:dyDescent="0.25">
      <c r="F1434" t="s">
        <v>375</v>
      </c>
      <c r="G1434" t="s">
        <v>233</v>
      </c>
      <c r="H1434" t="s">
        <v>9</v>
      </c>
      <c r="I1434" t="str">
        <f t="shared" si="22"/>
        <v>over40-49Female</v>
      </c>
      <c r="J1434">
        <v>0.54</v>
      </c>
      <c r="K1434" t="s">
        <v>296</v>
      </c>
    </row>
    <row r="1435" spans="6:11" x14ac:dyDescent="0.25">
      <c r="F1435" t="s">
        <v>375</v>
      </c>
      <c r="G1435" t="s">
        <v>233</v>
      </c>
      <c r="H1435" t="s">
        <v>9</v>
      </c>
      <c r="I1435" t="str">
        <f t="shared" si="22"/>
        <v>over40-49Female</v>
      </c>
      <c r="J1435">
        <v>0.53</v>
      </c>
      <c r="K1435" t="s">
        <v>296</v>
      </c>
    </row>
    <row r="1436" spans="6:11" x14ac:dyDescent="0.25">
      <c r="F1436" t="s">
        <v>375</v>
      </c>
      <c r="G1436" t="s">
        <v>233</v>
      </c>
      <c r="H1436" t="s">
        <v>9</v>
      </c>
      <c r="I1436" t="str">
        <f t="shared" si="22"/>
        <v>over40-49Female</v>
      </c>
      <c r="J1436">
        <v>0.52</v>
      </c>
      <c r="K1436" t="s">
        <v>298</v>
      </c>
    </row>
    <row r="1437" spans="6:11" x14ac:dyDescent="0.25">
      <c r="F1437" t="s">
        <v>375</v>
      </c>
      <c r="G1437" t="s">
        <v>233</v>
      </c>
      <c r="H1437" t="s">
        <v>9</v>
      </c>
      <c r="I1437" t="str">
        <f t="shared" si="22"/>
        <v>over40-49Female</v>
      </c>
      <c r="J1437">
        <v>0.51</v>
      </c>
      <c r="K1437" t="s">
        <v>298</v>
      </c>
    </row>
    <row r="1438" spans="6:11" x14ac:dyDescent="0.25">
      <c r="F1438" t="s">
        <v>375</v>
      </c>
      <c r="G1438" t="s">
        <v>233</v>
      </c>
      <c r="H1438" t="s">
        <v>9</v>
      </c>
      <c r="I1438" t="str">
        <f t="shared" si="22"/>
        <v>over40-49Female</v>
      </c>
      <c r="J1438">
        <v>0.5</v>
      </c>
      <c r="K1438" t="s">
        <v>298</v>
      </c>
    </row>
    <row r="1439" spans="6:11" x14ac:dyDescent="0.25">
      <c r="F1439" t="s">
        <v>375</v>
      </c>
      <c r="G1439" t="s">
        <v>233</v>
      </c>
      <c r="H1439" t="s">
        <v>9</v>
      </c>
      <c r="I1439" t="str">
        <f t="shared" si="22"/>
        <v>over40-49Female</v>
      </c>
      <c r="J1439">
        <v>0.49</v>
      </c>
      <c r="K1439" t="s">
        <v>139</v>
      </c>
    </row>
    <row r="1440" spans="6:11" x14ac:dyDescent="0.25">
      <c r="F1440" t="s">
        <v>375</v>
      </c>
      <c r="G1440" t="s">
        <v>233</v>
      </c>
      <c r="H1440" t="s">
        <v>9</v>
      </c>
      <c r="I1440" t="str">
        <f t="shared" si="22"/>
        <v>over40-49Female</v>
      </c>
      <c r="J1440">
        <v>0.48</v>
      </c>
      <c r="K1440" t="s">
        <v>139</v>
      </c>
    </row>
    <row r="1441" spans="6:11" x14ac:dyDescent="0.25">
      <c r="F1441" t="s">
        <v>375</v>
      </c>
      <c r="G1441" t="s">
        <v>233</v>
      </c>
      <c r="H1441" t="s">
        <v>9</v>
      </c>
      <c r="I1441" t="str">
        <f t="shared" si="22"/>
        <v>over40-49Female</v>
      </c>
      <c r="J1441">
        <v>0.47</v>
      </c>
      <c r="K1441" t="s">
        <v>355</v>
      </c>
    </row>
    <row r="1442" spans="6:11" x14ac:dyDescent="0.25">
      <c r="F1442" t="s">
        <v>375</v>
      </c>
      <c r="G1442" t="s">
        <v>233</v>
      </c>
      <c r="H1442" t="s">
        <v>9</v>
      </c>
      <c r="I1442" t="str">
        <f t="shared" si="22"/>
        <v>over40-49Female</v>
      </c>
      <c r="J1442">
        <v>0.46</v>
      </c>
      <c r="K1442" t="s">
        <v>355</v>
      </c>
    </row>
    <row r="1443" spans="6:11" x14ac:dyDescent="0.25">
      <c r="F1443" t="s">
        <v>375</v>
      </c>
      <c r="G1443" t="s">
        <v>233</v>
      </c>
      <c r="H1443" t="s">
        <v>9</v>
      </c>
      <c r="I1443" t="str">
        <f t="shared" si="22"/>
        <v>over40-49Female</v>
      </c>
      <c r="J1443">
        <v>0.45</v>
      </c>
      <c r="K1443" t="s">
        <v>355</v>
      </c>
    </row>
    <row r="1444" spans="6:11" x14ac:dyDescent="0.25">
      <c r="F1444" t="s">
        <v>375</v>
      </c>
      <c r="G1444" t="s">
        <v>233</v>
      </c>
      <c r="H1444" t="s">
        <v>9</v>
      </c>
      <c r="I1444" t="str">
        <f t="shared" si="22"/>
        <v>over40-49Female</v>
      </c>
      <c r="J1444">
        <v>0.44</v>
      </c>
      <c r="K1444" t="s">
        <v>355</v>
      </c>
    </row>
    <row r="1445" spans="6:11" x14ac:dyDescent="0.25">
      <c r="F1445" t="s">
        <v>375</v>
      </c>
      <c r="G1445" t="s">
        <v>233</v>
      </c>
      <c r="H1445" t="s">
        <v>9</v>
      </c>
      <c r="I1445" t="str">
        <f t="shared" si="22"/>
        <v>over40-49Female</v>
      </c>
      <c r="J1445">
        <v>0.43</v>
      </c>
      <c r="K1445" t="s">
        <v>355</v>
      </c>
    </row>
    <row r="1446" spans="6:11" x14ac:dyDescent="0.25">
      <c r="F1446" t="s">
        <v>375</v>
      </c>
      <c r="G1446" t="s">
        <v>233</v>
      </c>
      <c r="H1446" t="s">
        <v>9</v>
      </c>
      <c r="I1446" t="str">
        <f t="shared" si="22"/>
        <v>over40-49Female</v>
      </c>
      <c r="J1446">
        <v>0.42</v>
      </c>
      <c r="K1446" t="s">
        <v>355</v>
      </c>
    </row>
    <row r="1447" spans="6:11" x14ac:dyDescent="0.25">
      <c r="F1447" t="s">
        <v>375</v>
      </c>
      <c r="G1447" t="s">
        <v>233</v>
      </c>
      <c r="H1447" t="s">
        <v>9</v>
      </c>
      <c r="I1447" t="str">
        <f t="shared" si="22"/>
        <v>over40-49Female</v>
      </c>
      <c r="J1447">
        <v>0.41</v>
      </c>
      <c r="K1447" t="s">
        <v>530</v>
      </c>
    </row>
    <row r="1448" spans="6:11" x14ac:dyDescent="0.25">
      <c r="F1448" t="s">
        <v>375</v>
      </c>
      <c r="G1448" t="s">
        <v>233</v>
      </c>
      <c r="H1448" t="s">
        <v>9</v>
      </c>
      <c r="I1448" t="str">
        <f t="shared" si="22"/>
        <v>over40-49Female</v>
      </c>
      <c r="J1448">
        <v>0.4</v>
      </c>
      <c r="K1448" t="s">
        <v>530</v>
      </c>
    </row>
    <row r="1449" spans="6:11" x14ac:dyDescent="0.25">
      <c r="F1449" t="s">
        <v>375</v>
      </c>
      <c r="G1449" t="s">
        <v>233</v>
      </c>
      <c r="H1449" t="s">
        <v>9</v>
      </c>
      <c r="I1449" t="str">
        <f t="shared" si="22"/>
        <v>over40-49Female</v>
      </c>
      <c r="J1449">
        <v>0.39</v>
      </c>
      <c r="K1449" t="s">
        <v>301</v>
      </c>
    </row>
    <row r="1450" spans="6:11" x14ac:dyDescent="0.25">
      <c r="F1450" t="s">
        <v>375</v>
      </c>
      <c r="G1450" t="s">
        <v>233</v>
      </c>
      <c r="H1450" t="s">
        <v>9</v>
      </c>
      <c r="I1450" t="str">
        <f t="shared" si="22"/>
        <v>over40-49Female</v>
      </c>
      <c r="J1450">
        <v>0.38</v>
      </c>
      <c r="K1450" t="s">
        <v>301</v>
      </c>
    </row>
    <row r="1451" spans="6:11" x14ac:dyDescent="0.25">
      <c r="F1451" t="s">
        <v>375</v>
      </c>
      <c r="G1451" t="s">
        <v>233</v>
      </c>
      <c r="H1451" t="s">
        <v>9</v>
      </c>
      <c r="I1451" t="str">
        <f t="shared" si="22"/>
        <v>over40-49Female</v>
      </c>
      <c r="J1451">
        <v>0.37</v>
      </c>
      <c r="K1451" t="s">
        <v>301</v>
      </c>
    </row>
    <row r="1452" spans="6:11" x14ac:dyDescent="0.25">
      <c r="F1452" t="s">
        <v>375</v>
      </c>
      <c r="G1452" t="s">
        <v>233</v>
      </c>
      <c r="H1452" t="s">
        <v>9</v>
      </c>
      <c r="I1452" t="str">
        <f t="shared" si="22"/>
        <v>over40-49Female</v>
      </c>
      <c r="J1452">
        <v>0.36</v>
      </c>
      <c r="K1452" t="s">
        <v>357</v>
      </c>
    </row>
    <row r="1453" spans="6:11" x14ac:dyDescent="0.25">
      <c r="F1453" t="s">
        <v>375</v>
      </c>
      <c r="G1453" t="s">
        <v>233</v>
      </c>
      <c r="H1453" t="s">
        <v>9</v>
      </c>
      <c r="I1453" t="str">
        <f t="shared" si="22"/>
        <v>over40-49Female</v>
      </c>
      <c r="J1453">
        <v>0.35</v>
      </c>
      <c r="K1453" t="s">
        <v>357</v>
      </c>
    </row>
    <row r="1454" spans="6:11" x14ac:dyDescent="0.25">
      <c r="F1454" t="s">
        <v>375</v>
      </c>
      <c r="G1454" t="s">
        <v>233</v>
      </c>
      <c r="H1454" t="s">
        <v>9</v>
      </c>
      <c r="I1454" t="str">
        <f t="shared" si="22"/>
        <v>over40-49Female</v>
      </c>
      <c r="J1454">
        <v>0.34</v>
      </c>
      <c r="K1454" t="s">
        <v>357</v>
      </c>
    </row>
    <row r="1455" spans="6:11" x14ac:dyDescent="0.25">
      <c r="F1455" t="s">
        <v>375</v>
      </c>
      <c r="G1455" t="s">
        <v>233</v>
      </c>
      <c r="H1455" t="s">
        <v>9</v>
      </c>
      <c r="I1455" t="str">
        <f t="shared" si="22"/>
        <v>over40-49Female</v>
      </c>
      <c r="J1455">
        <v>0.33</v>
      </c>
      <c r="K1455" t="s">
        <v>357</v>
      </c>
    </row>
    <row r="1456" spans="6:11" x14ac:dyDescent="0.25">
      <c r="F1456" t="s">
        <v>375</v>
      </c>
      <c r="G1456" t="s">
        <v>233</v>
      </c>
      <c r="H1456" t="s">
        <v>9</v>
      </c>
      <c r="I1456" t="str">
        <f t="shared" si="22"/>
        <v>over40-49Female</v>
      </c>
      <c r="J1456">
        <v>0.32</v>
      </c>
      <c r="K1456" t="s">
        <v>358</v>
      </c>
    </row>
    <row r="1457" spans="6:11" x14ac:dyDescent="0.25">
      <c r="F1457" t="s">
        <v>375</v>
      </c>
      <c r="G1457" t="s">
        <v>233</v>
      </c>
      <c r="H1457" t="s">
        <v>9</v>
      </c>
      <c r="I1457" t="str">
        <f t="shared" si="22"/>
        <v>over40-49Female</v>
      </c>
      <c r="J1457">
        <v>0.31</v>
      </c>
      <c r="K1457" t="s">
        <v>358</v>
      </c>
    </row>
    <row r="1458" spans="6:11" x14ac:dyDescent="0.25">
      <c r="F1458" t="s">
        <v>375</v>
      </c>
      <c r="G1458" t="s">
        <v>233</v>
      </c>
      <c r="H1458" t="s">
        <v>9</v>
      </c>
      <c r="I1458" t="str">
        <f t="shared" si="22"/>
        <v>over40-49Female</v>
      </c>
      <c r="J1458">
        <v>0.3</v>
      </c>
      <c r="K1458" t="s">
        <v>358</v>
      </c>
    </row>
    <row r="1459" spans="6:11" x14ac:dyDescent="0.25">
      <c r="F1459" t="s">
        <v>375</v>
      </c>
      <c r="G1459" t="s">
        <v>233</v>
      </c>
      <c r="H1459" t="s">
        <v>9</v>
      </c>
      <c r="I1459" t="str">
        <f t="shared" si="22"/>
        <v>over40-49Female</v>
      </c>
      <c r="J1459">
        <v>0.28999999999999998</v>
      </c>
      <c r="K1459" t="s">
        <v>358</v>
      </c>
    </row>
    <row r="1460" spans="6:11" x14ac:dyDescent="0.25">
      <c r="F1460" t="s">
        <v>375</v>
      </c>
      <c r="G1460" t="s">
        <v>233</v>
      </c>
      <c r="H1460" t="s">
        <v>9</v>
      </c>
      <c r="I1460" t="str">
        <f t="shared" si="22"/>
        <v>over40-49Female</v>
      </c>
      <c r="J1460">
        <v>0.28000000000000003</v>
      </c>
      <c r="K1460" t="s">
        <v>303</v>
      </c>
    </row>
    <row r="1461" spans="6:11" x14ac:dyDescent="0.25">
      <c r="F1461" t="s">
        <v>375</v>
      </c>
      <c r="G1461" t="s">
        <v>233</v>
      </c>
      <c r="H1461" t="s">
        <v>9</v>
      </c>
      <c r="I1461" t="str">
        <f t="shared" si="22"/>
        <v>over40-49Female</v>
      </c>
      <c r="J1461">
        <v>0.27</v>
      </c>
      <c r="K1461" t="s">
        <v>303</v>
      </c>
    </row>
    <row r="1462" spans="6:11" x14ac:dyDescent="0.25">
      <c r="F1462" t="s">
        <v>375</v>
      </c>
      <c r="G1462" t="s">
        <v>233</v>
      </c>
      <c r="H1462" t="s">
        <v>9</v>
      </c>
      <c r="I1462" t="str">
        <f t="shared" si="22"/>
        <v>over40-49Female</v>
      </c>
      <c r="J1462">
        <v>0.26</v>
      </c>
      <c r="K1462" t="s">
        <v>303</v>
      </c>
    </row>
    <row r="1463" spans="6:11" x14ac:dyDescent="0.25">
      <c r="F1463" t="s">
        <v>375</v>
      </c>
      <c r="G1463" t="s">
        <v>233</v>
      </c>
      <c r="H1463" t="s">
        <v>9</v>
      </c>
      <c r="I1463" t="str">
        <f t="shared" si="22"/>
        <v>over40-49Female</v>
      </c>
      <c r="J1463">
        <v>0.25</v>
      </c>
      <c r="K1463" t="s">
        <v>359</v>
      </c>
    </row>
    <row r="1464" spans="6:11" x14ac:dyDescent="0.25">
      <c r="F1464" t="s">
        <v>375</v>
      </c>
      <c r="G1464" t="s">
        <v>233</v>
      </c>
      <c r="H1464" t="s">
        <v>9</v>
      </c>
      <c r="I1464" t="str">
        <f t="shared" si="22"/>
        <v>over40-49Female</v>
      </c>
      <c r="J1464">
        <v>0.24</v>
      </c>
      <c r="K1464" t="s">
        <v>359</v>
      </c>
    </row>
    <row r="1465" spans="6:11" x14ac:dyDescent="0.25">
      <c r="F1465" t="s">
        <v>375</v>
      </c>
      <c r="G1465" t="s">
        <v>233</v>
      </c>
      <c r="H1465" t="s">
        <v>9</v>
      </c>
      <c r="I1465" t="str">
        <f t="shared" si="22"/>
        <v>over40-49Female</v>
      </c>
      <c r="J1465">
        <v>0.23</v>
      </c>
      <c r="K1465" t="s">
        <v>633</v>
      </c>
    </row>
    <row r="1466" spans="6:11" x14ac:dyDescent="0.25">
      <c r="F1466" t="s">
        <v>375</v>
      </c>
      <c r="G1466" t="s">
        <v>233</v>
      </c>
      <c r="H1466" t="s">
        <v>9</v>
      </c>
      <c r="I1466" t="str">
        <f t="shared" si="22"/>
        <v>over40-49Female</v>
      </c>
      <c r="J1466">
        <v>0.22</v>
      </c>
      <c r="K1466" t="s">
        <v>633</v>
      </c>
    </row>
    <row r="1467" spans="6:11" x14ac:dyDescent="0.25">
      <c r="F1467" t="s">
        <v>375</v>
      </c>
      <c r="G1467" t="s">
        <v>233</v>
      </c>
      <c r="H1467" t="s">
        <v>9</v>
      </c>
      <c r="I1467" t="str">
        <f t="shared" si="22"/>
        <v>over40-49Female</v>
      </c>
      <c r="J1467">
        <v>0.21</v>
      </c>
      <c r="K1467" t="s">
        <v>361</v>
      </c>
    </row>
    <row r="1468" spans="6:11" x14ac:dyDescent="0.25">
      <c r="F1468" t="s">
        <v>375</v>
      </c>
      <c r="G1468" t="s">
        <v>233</v>
      </c>
      <c r="H1468" t="s">
        <v>9</v>
      </c>
      <c r="I1468" t="str">
        <f t="shared" si="22"/>
        <v>over40-49Female</v>
      </c>
      <c r="J1468">
        <v>0.2</v>
      </c>
      <c r="K1468" t="s">
        <v>361</v>
      </c>
    </row>
    <row r="1469" spans="6:11" x14ac:dyDescent="0.25">
      <c r="F1469" t="s">
        <v>375</v>
      </c>
      <c r="G1469" t="s">
        <v>233</v>
      </c>
      <c r="H1469" t="s">
        <v>9</v>
      </c>
      <c r="I1469" t="str">
        <f t="shared" si="22"/>
        <v>over40-49Female</v>
      </c>
      <c r="J1469">
        <v>0.19</v>
      </c>
      <c r="K1469" t="s">
        <v>361</v>
      </c>
    </row>
    <row r="1470" spans="6:11" x14ac:dyDescent="0.25">
      <c r="F1470" t="s">
        <v>375</v>
      </c>
      <c r="G1470" t="s">
        <v>233</v>
      </c>
      <c r="H1470" t="s">
        <v>9</v>
      </c>
      <c r="I1470" t="str">
        <f t="shared" si="22"/>
        <v>over40-49Female</v>
      </c>
      <c r="J1470">
        <v>0.18</v>
      </c>
      <c r="K1470" t="s">
        <v>361</v>
      </c>
    </row>
    <row r="1471" spans="6:11" x14ac:dyDescent="0.25">
      <c r="F1471" t="s">
        <v>375</v>
      </c>
      <c r="G1471" t="s">
        <v>233</v>
      </c>
      <c r="H1471" t="s">
        <v>9</v>
      </c>
      <c r="I1471" t="str">
        <f t="shared" si="22"/>
        <v>over40-49Female</v>
      </c>
      <c r="J1471">
        <v>0.17</v>
      </c>
      <c r="K1471" t="s">
        <v>363</v>
      </c>
    </row>
    <row r="1472" spans="6:11" x14ac:dyDescent="0.25">
      <c r="F1472" t="s">
        <v>375</v>
      </c>
      <c r="G1472" t="s">
        <v>233</v>
      </c>
      <c r="H1472" t="s">
        <v>9</v>
      </c>
      <c r="I1472" t="str">
        <f t="shared" si="22"/>
        <v>over40-49Female</v>
      </c>
      <c r="J1472">
        <v>0.16</v>
      </c>
      <c r="K1472" t="s">
        <v>305</v>
      </c>
    </row>
    <row r="1473" spans="6:11" x14ac:dyDescent="0.25">
      <c r="F1473" t="s">
        <v>375</v>
      </c>
      <c r="G1473" t="s">
        <v>233</v>
      </c>
      <c r="H1473" t="s">
        <v>9</v>
      </c>
      <c r="I1473" t="str">
        <f t="shared" si="22"/>
        <v>over40-49Female</v>
      </c>
      <c r="J1473">
        <v>0.15</v>
      </c>
      <c r="K1473" t="s">
        <v>305</v>
      </c>
    </row>
    <row r="1474" spans="6:11" x14ac:dyDescent="0.25">
      <c r="F1474" t="s">
        <v>375</v>
      </c>
      <c r="G1474" t="s">
        <v>233</v>
      </c>
      <c r="H1474" t="s">
        <v>9</v>
      </c>
      <c r="I1474" t="str">
        <f t="shared" si="22"/>
        <v>over40-49Female</v>
      </c>
      <c r="J1474">
        <v>0.14000000000000001</v>
      </c>
      <c r="K1474" t="s">
        <v>305</v>
      </c>
    </row>
    <row r="1475" spans="6:11" x14ac:dyDescent="0.25">
      <c r="F1475" t="s">
        <v>375</v>
      </c>
      <c r="G1475" t="s">
        <v>233</v>
      </c>
      <c r="H1475" t="s">
        <v>9</v>
      </c>
      <c r="I1475" t="str">
        <f t="shared" ref="I1475:I1538" si="23">_xlfn.CONCAT(F1475,G1475,H1475)</f>
        <v>over40-49Female</v>
      </c>
      <c r="J1475">
        <v>0.13</v>
      </c>
      <c r="K1475" t="s">
        <v>364</v>
      </c>
    </row>
    <row r="1476" spans="6:11" x14ac:dyDescent="0.25">
      <c r="F1476" t="s">
        <v>375</v>
      </c>
      <c r="G1476" t="s">
        <v>233</v>
      </c>
      <c r="H1476" t="s">
        <v>9</v>
      </c>
      <c r="I1476" t="str">
        <f t="shared" si="23"/>
        <v>over40-49Female</v>
      </c>
      <c r="J1476">
        <v>0.12</v>
      </c>
      <c r="K1476" t="s">
        <v>364</v>
      </c>
    </row>
    <row r="1477" spans="6:11" x14ac:dyDescent="0.25">
      <c r="F1477" t="s">
        <v>375</v>
      </c>
      <c r="G1477" t="s">
        <v>233</v>
      </c>
      <c r="H1477" t="s">
        <v>9</v>
      </c>
      <c r="I1477" t="str">
        <f t="shared" si="23"/>
        <v>over40-49Female</v>
      </c>
      <c r="J1477">
        <v>0.11</v>
      </c>
      <c r="K1477" t="s">
        <v>641</v>
      </c>
    </row>
    <row r="1478" spans="6:11" x14ac:dyDescent="0.25">
      <c r="F1478" t="s">
        <v>375</v>
      </c>
      <c r="G1478" t="s">
        <v>233</v>
      </c>
      <c r="H1478" t="s">
        <v>9</v>
      </c>
      <c r="I1478" t="str">
        <f t="shared" si="23"/>
        <v>over40-49Female</v>
      </c>
      <c r="J1478">
        <v>0.1</v>
      </c>
      <c r="K1478" t="s">
        <v>641</v>
      </c>
    </row>
    <row r="1479" spans="6:11" x14ac:dyDescent="0.25">
      <c r="F1479" t="s">
        <v>375</v>
      </c>
      <c r="G1479" t="s">
        <v>233</v>
      </c>
      <c r="H1479" t="s">
        <v>9</v>
      </c>
      <c r="I1479" t="str">
        <f t="shared" si="23"/>
        <v>over40-49Female</v>
      </c>
      <c r="J1479">
        <v>0.09</v>
      </c>
      <c r="K1479" t="s">
        <v>365</v>
      </c>
    </row>
    <row r="1480" spans="6:11" x14ac:dyDescent="0.25">
      <c r="F1480" t="s">
        <v>375</v>
      </c>
      <c r="G1480" t="s">
        <v>233</v>
      </c>
      <c r="H1480" t="s">
        <v>9</v>
      </c>
      <c r="I1480" t="str">
        <f t="shared" si="23"/>
        <v>over40-49Female</v>
      </c>
      <c r="J1480">
        <v>0.08</v>
      </c>
      <c r="K1480" t="s">
        <v>365</v>
      </c>
    </row>
    <row r="1481" spans="6:11" x14ac:dyDescent="0.25">
      <c r="F1481" t="s">
        <v>375</v>
      </c>
      <c r="G1481" t="s">
        <v>233</v>
      </c>
      <c r="H1481" t="s">
        <v>9</v>
      </c>
      <c r="I1481" t="str">
        <f t="shared" si="23"/>
        <v>over40-49Female</v>
      </c>
      <c r="J1481">
        <v>7.0000000000000007E-2</v>
      </c>
      <c r="K1481" t="s">
        <v>643</v>
      </c>
    </row>
    <row r="1482" spans="6:11" x14ac:dyDescent="0.25">
      <c r="F1482" t="s">
        <v>375</v>
      </c>
      <c r="G1482" t="s">
        <v>233</v>
      </c>
      <c r="H1482" t="s">
        <v>9</v>
      </c>
      <c r="I1482" t="str">
        <f t="shared" si="23"/>
        <v>over40-49Female</v>
      </c>
      <c r="J1482">
        <v>0.06</v>
      </c>
      <c r="K1482" t="s">
        <v>367</v>
      </c>
    </row>
    <row r="1483" spans="6:11" x14ac:dyDescent="0.25">
      <c r="F1483" t="s">
        <v>375</v>
      </c>
      <c r="G1483" t="s">
        <v>233</v>
      </c>
      <c r="H1483" t="s">
        <v>9</v>
      </c>
      <c r="I1483" t="str">
        <f t="shared" si="23"/>
        <v>over40-49Female</v>
      </c>
      <c r="J1483">
        <v>0.05</v>
      </c>
      <c r="K1483" t="s">
        <v>367</v>
      </c>
    </row>
    <row r="1484" spans="6:11" x14ac:dyDescent="0.25">
      <c r="F1484" t="s">
        <v>375</v>
      </c>
      <c r="G1484" t="s">
        <v>233</v>
      </c>
      <c r="H1484" t="s">
        <v>9</v>
      </c>
      <c r="I1484" t="str">
        <f t="shared" si="23"/>
        <v>over40-49Female</v>
      </c>
      <c r="J1484">
        <v>0.04</v>
      </c>
      <c r="K1484" t="s">
        <v>585</v>
      </c>
    </row>
    <row r="1485" spans="6:11" x14ac:dyDescent="0.25">
      <c r="F1485" t="s">
        <v>375</v>
      </c>
      <c r="G1485" t="s">
        <v>233</v>
      </c>
      <c r="H1485" t="s">
        <v>9</v>
      </c>
      <c r="I1485" t="str">
        <f t="shared" si="23"/>
        <v>over40-49Female</v>
      </c>
      <c r="J1485">
        <v>0.03</v>
      </c>
      <c r="K1485" t="s">
        <v>307</v>
      </c>
    </row>
    <row r="1486" spans="6:11" x14ac:dyDescent="0.25">
      <c r="F1486" t="s">
        <v>375</v>
      </c>
      <c r="G1486" t="s">
        <v>233</v>
      </c>
      <c r="H1486" t="s">
        <v>9</v>
      </c>
      <c r="I1486" t="str">
        <f t="shared" si="23"/>
        <v>over40-49Female</v>
      </c>
      <c r="J1486">
        <v>0.02</v>
      </c>
      <c r="K1486" t="s">
        <v>369</v>
      </c>
    </row>
    <row r="1487" spans="6:11" x14ac:dyDescent="0.25">
      <c r="F1487" t="s">
        <v>375</v>
      </c>
      <c r="G1487" t="s">
        <v>233</v>
      </c>
      <c r="H1487" t="s">
        <v>9</v>
      </c>
      <c r="I1487" t="str">
        <f t="shared" si="23"/>
        <v>over40-49Female</v>
      </c>
      <c r="J1487">
        <v>0.01</v>
      </c>
      <c r="K1487" t="s">
        <v>799</v>
      </c>
    </row>
    <row r="1488" spans="6:11" x14ac:dyDescent="0.25">
      <c r="F1488" t="s">
        <v>375</v>
      </c>
      <c r="G1488" t="s">
        <v>308</v>
      </c>
      <c r="H1488" t="s">
        <v>9</v>
      </c>
      <c r="I1488" t="str">
        <f t="shared" si="23"/>
        <v>over50+Female</v>
      </c>
      <c r="J1488">
        <v>0.99</v>
      </c>
      <c r="K1488" t="s">
        <v>131</v>
      </c>
    </row>
    <row r="1489" spans="6:11" x14ac:dyDescent="0.25">
      <c r="F1489" t="s">
        <v>375</v>
      </c>
      <c r="G1489" t="s">
        <v>308</v>
      </c>
      <c r="H1489" t="s">
        <v>9</v>
      </c>
      <c r="I1489" t="str">
        <f t="shared" si="23"/>
        <v>over50+Female</v>
      </c>
      <c r="J1489">
        <v>0.98</v>
      </c>
      <c r="K1489" t="s">
        <v>131</v>
      </c>
    </row>
    <row r="1490" spans="6:11" x14ac:dyDescent="0.25">
      <c r="F1490" t="s">
        <v>375</v>
      </c>
      <c r="G1490" t="s">
        <v>308</v>
      </c>
      <c r="H1490" t="s">
        <v>9</v>
      </c>
      <c r="I1490" t="str">
        <f t="shared" si="23"/>
        <v>over50+Female</v>
      </c>
      <c r="J1490">
        <v>0.97</v>
      </c>
      <c r="K1490" t="s">
        <v>133</v>
      </c>
    </row>
    <row r="1491" spans="6:11" x14ac:dyDescent="0.25">
      <c r="F1491" t="s">
        <v>375</v>
      </c>
      <c r="G1491" t="s">
        <v>308</v>
      </c>
      <c r="H1491" t="s">
        <v>9</v>
      </c>
      <c r="I1491" t="str">
        <f t="shared" si="23"/>
        <v>over50+Female</v>
      </c>
      <c r="J1491">
        <v>0.96</v>
      </c>
      <c r="K1491" t="s">
        <v>222</v>
      </c>
    </row>
    <row r="1492" spans="6:11" x14ac:dyDescent="0.25">
      <c r="F1492" t="s">
        <v>375</v>
      </c>
      <c r="G1492" t="s">
        <v>308</v>
      </c>
      <c r="H1492" t="s">
        <v>9</v>
      </c>
      <c r="I1492" t="str">
        <f t="shared" si="23"/>
        <v>over50+Female</v>
      </c>
      <c r="J1492">
        <v>0.95</v>
      </c>
      <c r="K1492" t="s">
        <v>222</v>
      </c>
    </row>
    <row r="1493" spans="6:11" x14ac:dyDescent="0.25">
      <c r="F1493" t="s">
        <v>375</v>
      </c>
      <c r="G1493" t="s">
        <v>308</v>
      </c>
      <c r="H1493" t="s">
        <v>9</v>
      </c>
      <c r="I1493" t="str">
        <f t="shared" si="23"/>
        <v>over50+Female</v>
      </c>
      <c r="J1493">
        <v>0.94</v>
      </c>
      <c r="K1493" t="s">
        <v>135</v>
      </c>
    </row>
    <row r="1494" spans="6:11" x14ac:dyDescent="0.25">
      <c r="F1494" t="s">
        <v>375</v>
      </c>
      <c r="G1494" t="s">
        <v>308</v>
      </c>
      <c r="H1494" t="s">
        <v>9</v>
      </c>
      <c r="I1494" t="str">
        <f t="shared" si="23"/>
        <v>over50+Female</v>
      </c>
      <c r="J1494">
        <v>0.93</v>
      </c>
      <c r="K1494" t="s">
        <v>290</v>
      </c>
    </row>
    <row r="1495" spans="6:11" x14ac:dyDescent="0.25">
      <c r="F1495" t="s">
        <v>375</v>
      </c>
      <c r="G1495" t="s">
        <v>308</v>
      </c>
      <c r="H1495" t="s">
        <v>9</v>
      </c>
      <c r="I1495" t="str">
        <f t="shared" si="23"/>
        <v>over50+Female</v>
      </c>
      <c r="J1495">
        <v>0.92</v>
      </c>
      <c r="K1495" t="s">
        <v>227</v>
      </c>
    </row>
    <row r="1496" spans="6:11" x14ac:dyDescent="0.25">
      <c r="F1496" t="s">
        <v>375</v>
      </c>
      <c r="G1496" t="s">
        <v>308</v>
      </c>
      <c r="H1496" t="s">
        <v>9</v>
      </c>
      <c r="I1496" t="str">
        <f t="shared" si="23"/>
        <v>over50+Female</v>
      </c>
      <c r="J1496">
        <v>0.91</v>
      </c>
      <c r="K1496" t="s">
        <v>137</v>
      </c>
    </row>
    <row r="1497" spans="6:11" x14ac:dyDescent="0.25">
      <c r="F1497" t="s">
        <v>375</v>
      </c>
      <c r="G1497" t="s">
        <v>308</v>
      </c>
      <c r="H1497" t="s">
        <v>9</v>
      </c>
      <c r="I1497" t="str">
        <f t="shared" si="23"/>
        <v>over50+Female</v>
      </c>
      <c r="J1497">
        <v>0.9</v>
      </c>
      <c r="K1497" t="s">
        <v>229</v>
      </c>
    </row>
    <row r="1498" spans="6:11" x14ac:dyDescent="0.25">
      <c r="F1498" t="s">
        <v>375</v>
      </c>
      <c r="G1498" t="s">
        <v>308</v>
      </c>
      <c r="H1498" t="s">
        <v>9</v>
      </c>
      <c r="I1498" t="str">
        <f t="shared" si="23"/>
        <v>over50+Female</v>
      </c>
      <c r="J1498">
        <v>0.89</v>
      </c>
      <c r="K1498" t="s">
        <v>229</v>
      </c>
    </row>
    <row r="1499" spans="6:11" x14ac:dyDescent="0.25">
      <c r="F1499" t="s">
        <v>375</v>
      </c>
      <c r="G1499" t="s">
        <v>308</v>
      </c>
      <c r="H1499" t="s">
        <v>9</v>
      </c>
      <c r="I1499" t="str">
        <f t="shared" si="23"/>
        <v>over50+Female</v>
      </c>
      <c r="J1499">
        <v>0.88</v>
      </c>
      <c r="K1499" t="s">
        <v>229</v>
      </c>
    </row>
    <row r="1500" spans="6:11" x14ac:dyDescent="0.25">
      <c r="F1500" t="s">
        <v>375</v>
      </c>
      <c r="G1500" t="s">
        <v>308</v>
      </c>
      <c r="H1500" t="s">
        <v>9</v>
      </c>
      <c r="I1500" t="str">
        <f t="shared" si="23"/>
        <v>over50+Female</v>
      </c>
      <c r="J1500">
        <v>0.87</v>
      </c>
      <c r="K1500" t="s">
        <v>296</v>
      </c>
    </row>
    <row r="1501" spans="6:11" x14ac:dyDescent="0.25">
      <c r="F1501" t="s">
        <v>375</v>
      </c>
      <c r="G1501" t="s">
        <v>308</v>
      </c>
      <c r="H1501" t="s">
        <v>9</v>
      </c>
      <c r="I1501" t="str">
        <f t="shared" si="23"/>
        <v>over50+Female</v>
      </c>
      <c r="J1501">
        <v>0.86</v>
      </c>
      <c r="K1501" t="s">
        <v>296</v>
      </c>
    </row>
    <row r="1502" spans="6:11" x14ac:dyDescent="0.25">
      <c r="F1502" t="s">
        <v>375</v>
      </c>
      <c r="G1502" t="s">
        <v>308</v>
      </c>
      <c r="H1502" t="s">
        <v>9</v>
      </c>
      <c r="I1502" t="str">
        <f t="shared" si="23"/>
        <v>over50+Female</v>
      </c>
      <c r="J1502">
        <v>0.85</v>
      </c>
      <c r="K1502" t="s">
        <v>298</v>
      </c>
    </row>
    <row r="1503" spans="6:11" x14ac:dyDescent="0.25">
      <c r="F1503" t="s">
        <v>375</v>
      </c>
      <c r="G1503" t="s">
        <v>308</v>
      </c>
      <c r="H1503" t="s">
        <v>9</v>
      </c>
      <c r="I1503" t="str">
        <f t="shared" si="23"/>
        <v>over50+Female</v>
      </c>
      <c r="J1503">
        <v>0.84</v>
      </c>
      <c r="K1503" t="s">
        <v>298</v>
      </c>
    </row>
    <row r="1504" spans="6:11" x14ac:dyDescent="0.25">
      <c r="F1504" t="s">
        <v>375</v>
      </c>
      <c r="G1504" t="s">
        <v>308</v>
      </c>
      <c r="H1504" t="s">
        <v>9</v>
      </c>
      <c r="I1504" t="str">
        <f t="shared" si="23"/>
        <v>over50+Female</v>
      </c>
      <c r="J1504">
        <v>0.83</v>
      </c>
      <c r="K1504" t="s">
        <v>298</v>
      </c>
    </row>
    <row r="1505" spans="6:11" x14ac:dyDescent="0.25">
      <c r="F1505" t="s">
        <v>375</v>
      </c>
      <c r="G1505" t="s">
        <v>308</v>
      </c>
      <c r="H1505" t="s">
        <v>9</v>
      </c>
      <c r="I1505" t="str">
        <f t="shared" si="23"/>
        <v>over50+Female</v>
      </c>
      <c r="J1505">
        <v>0.82</v>
      </c>
      <c r="K1505" t="s">
        <v>139</v>
      </c>
    </row>
    <row r="1506" spans="6:11" x14ac:dyDescent="0.25">
      <c r="F1506" t="s">
        <v>375</v>
      </c>
      <c r="G1506" t="s">
        <v>308</v>
      </c>
      <c r="H1506" t="s">
        <v>9</v>
      </c>
      <c r="I1506" t="str">
        <f t="shared" si="23"/>
        <v>over50+Female</v>
      </c>
      <c r="J1506">
        <v>0.81</v>
      </c>
      <c r="K1506" t="s">
        <v>139</v>
      </c>
    </row>
    <row r="1507" spans="6:11" x14ac:dyDescent="0.25">
      <c r="F1507" t="s">
        <v>375</v>
      </c>
      <c r="G1507" t="s">
        <v>308</v>
      </c>
      <c r="H1507" t="s">
        <v>9</v>
      </c>
      <c r="I1507" t="str">
        <f t="shared" si="23"/>
        <v>over50+Female</v>
      </c>
      <c r="J1507">
        <v>0.8</v>
      </c>
      <c r="K1507" t="s">
        <v>139</v>
      </c>
    </row>
    <row r="1508" spans="6:11" x14ac:dyDescent="0.25">
      <c r="F1508" t="s">
        <v>375</v>
      </c>
      <c r="G1508" t="s">
        <v>308</v>
      </c>
      <c r="H1508" t="s">
        <v>9</v>
      </c>
      <c r="I1508" t="str">
        <f t="shared" si="23"/>
        <v>over50+Female</v>
      </c>
      <c r="J1508">
        <v>0.79</v>
      </c>
      <c r="K1508" t="s">
        <v>139</v>
      </c>
    </row>
    <row r="1509" spans="6:11" x14ac:dyDescent="0.25">
      <c r="F1509" t="s">
        <v>375</v>
      </c>
      <c r="G1509" t="s">
        <v>308</v>
      </c>
      <c r="H1509" t="s">
        <v>9</v>
      </c>
      <c r="I1509" t="str">
        <f t="shared" si="23"/>
        <v>over50+Female</v>
      </c>
      <c r="J1509">
        <v>0.78</v>
      </c>
      <c r="K1509" t="s">
        <v>139</v>
      </c>
    </row>
    <row r="1510" spans="6:11" x14ac:dyDescent="0.25">
      <c r="F1510" t="s">
        <v>375</v>
      </c>
      <c r="G1510" t="s">
        <v>308</v>
      </c>
      <c r="H1510" t="s">
        <v>9</v>
      </c>
      <c r="I1510" t="str">
        <f t="shared" si="23"/>
        <v>over50+Female</v>
      </c>
      <c r="J1510">
        <v>0.77</v>
      </c>
      <c r="K1510" t="s">
        <v>139</v>
      </c>
    </row>
    <row r="1511" spans="6:11" x14ac:dyDescent="0.25">
      <c r="F1511" t="s">
        <v>375</v>
      </c>
      <c r="G1511" t="s">
        <v>308</v>
      </c>
      <c r="H1511" t="s">
        <v>9</v>
      </c>
      <c r="I1511" t="str">
        <f t="shared" si="23"/>
        <v>over50+Female</v>
      </c>
      <c r="J1511">
        <v>0.76</v>
      </c>
      <c r="K1511" t="s">
        <v>355</v>
      </c>
    </row>
    <row r="1512" spans="6:11" x14ac:dyDescent="0.25">
      <c r="F1512" t="s">
        <v>375</v>
      </c>
      <c r="G1512" t="s">
        <v>308</v>
      </c>
      <c r="H1512" t="s">
        <v>9</v>
      </c>
      <c r="I1512" t="str">
        <f t="shared" si="23"/>
        <v>over50+Female</v>
      </c>
      <c r="J1512">
        <v>0.75</v>
      </c>
      <c r="K1512" t="s">
        <v>355</v>
      </c>
    </row>
    <row r="1513" spans="6:11" x14ac:dyDescent="0.25">
      <c r="F1513" t="s">
        <v>375</v>
      </c>
      <c r="G1513" t="s">
        <v>308</v>
      </c>
      <c r="H1513" t="s">
        <v>9</v>
      </c>
      <c r="I1513" t="str">
        <f t="shared" si="23"/>
        <v>over50+Female</v>
      </c>
      <c r="J1513">
        <v>0.74</v>
      </c>
      <c r="K1513" t="s">
        <v>355</v>
      </c>
    </row>
    <row r="1514" spans="6:11" x14ac:dyDescent="0.25">
      <c r="F1514" t="s">
        <v>375</v>
      </c>
      <c r="G1514" t="s">
        <v>308</v>
      </c>
      <c r="H1514" t="s">
        <v>9</v>
      </c>
      <c r="I1514" t="str">
        <f t="shared" si="23"/>
        <v>over50+Female</v>
      </c>
      <c r="J1514">
        <v>0.73</v>
      </c>
      <c r="K1514" t="s">
        <v>355</v>
      </c>
    </row>
    <row r="1515" spans="6:11" x14ac:dyDescent="0.25">
      <c r="F1515" t="s">
        <v>375</v>
      </c>
      <c r="G1515" t="s">
        <v>308</v>
      </c>
      <c r="H1515" t="s">
        <v>9</v>
      </c>
      <c r="I1515" t="str">
        <f t="shared" si="23"/>
        <v>over50+Female</v>
      </c>
      <c r="J1515">
        <v>0.72</v>
      </c>
      <c r="K1515" t="s">
        <v>530</v>
      </c>
    </row>
    <row r="1516" spans="6:11" x14ac:dyDescent="0.25">
      <c r="F1516" t="s">
        <v>375</v>
      </c>
      <c r="G1516" t="s">
        <v>308</v>
      </c>
      <c r="H1516" t="s">
        <v>9</v>
      </c>
      <c r="I1516" t="str">
        <f t="shared" si="23"/>
        <v>over50+Female</v>
      </c>
      <c r="J1516">
        <v>0.71</v>
      </c>
      <c r="K1516" t="s">
        <v>301</v>
      </c>
    </row>
    <row r="1517" spans="6:11" x14ac:dyDescent="0.25">
      <c r="F1517" t="s">
        <v>375</v>
      </c>
      <c r="G1517" t="s">
        <v>308</v>
      </c>
      <c r="H1517" t="s">
        <v>9</v>
      </c>
      <c r="I1517" t="str">
        <f t="shared" si="23"/>
        <v>over50+Female</v>
      </c>
      <c r="J1517">
        <v>0.7</v>
      </c>
      <c r="K1517" t="s">
        <v>301</v>
      </c>
    </row>
    <row r="1518" spans="6:11" x14ac:dyDescent="0.25">
      <c r="F1518" t="s">
        <v>375</v>
      </c>
      <c r="G1518" t="s">
        <v>308</v>
      </c>
      <c r="H1518" t="s">
        <v>9</v>
      </c>
      <c r="I1518" t="str">
        <f t="shared" si="23"/>
        <v>over50+Female</v>
      </c>
      <c r="J1518">
        <v>0.69</v>
      </c>
      <c r="K1518" t="s">
        <v>301</v>
      </c>
    </row>
    <row r="1519" spans="6:11" x14ac:dyDescent="0.25">
      <c r="F1519" t="s">
        <v>375</v>
      </c>
      <c r="G1519" t="s">
        <v>308</v>
      </c>
      <c r="H1519" t="s">
        <v>9</v>
      </c>
      <c r="I1519" t="str">
        <f t="shared" si="23"/>
        <v>over50+Female</v>
      </c>
      <c r="J1519">
        <v>0.68</v>
      </c>
      <c r="K1519" t="s">
        <v>357</v>
      </c>
    </row>
    <row r="1520" spans="6:11" x14ac:dyDescent="0.25">
      <c r="F1520" t="s">
        <v>375</v>
      </c>
      <c r="G1520" t="s">
        <v>308</v>
      </c>
      <c r="H1520" t="s">
        <v>9</v>
      </c>
      <c r="I1520" t="str">
        <f t="shared" si="23"/>
        <v>over50+Female</v>
      </c>
      <c r="J1520">
        <v>0.67</v>
      </c>
      <c r="K1520" t="s">
        <v>357</v>
      </c>
    </row>
    <row r="1521" spans="6:11" x14ac:dyDescent="0.25">
      <c r="F1521" t="s">
        <v>375</v>
      </c>
      <c r="G1521" t="s">
        <v>308</v>
      </c>
      <c r="H1521" t="s">
        <v>9</v>
      </c>
      <c r="I1521" t="str">
        <f t="shared" si="23"/>
        <v>over50+Female</v>
      </c>
      <c r="J1521">
        <v>0.66</v>
      </c>
      <c r="K1521" t="s">
        <v>357</v>
      </c>
    </row>
    <row r="1522" spans="6:11" x14ac:dyDescent="0.25">
      <c r="F1522" t="s">
        <v>375</v>
      </c>
      <c r="G1522" t="s">
        <v>308</v>
      </c>
      <c r="H1522" t="s">
        <v>9</v>
      </c>
      <c r="I1522" t="str">
        <f t="shared" si="23"/>
        <v>over50+Female</v>
      </c>
      <c r="J1522">
        <v>0.65</v>
      </c>
      <c r="K1522" t="s">
        <v>358</v>
      </c>
    </row>
    <row r="1523" spans="6:11" x14ac:dyDescent="0.25">
      <c r="F1523" t="s">
        <v>375</v>
      </c>
      <c r="G1523" t="s">
        <v>308</v>
      </c>
      <c r="H1523" t="s">
        <v>9</v>
      </c>
      <c r="I1523" t="str">
        <f t="shared" si="23"/>
        <v>over50+Female</v>
      </c>
      <c r="J1523">
        <v>0.64</v>
      </c>
      <c r="K1523" t="s">
        <v>358</v>
      </c>
    </row>
    <row r="1524" spans="6:11" x14ac:dyDescent="0.25">
      <c r="F1524" t="s">
        <v>375</v>
      </c>
      <c r="G1524" t="s">
        <v>308</v>
      </c>
      <c r="H1524" t="s">
        <v>9</v>
      </c>
      <c r="I1524" t="str">
        <f t="shared" si="23"/>
        <v>over50+Female</v>
      </c>
      <c r="J1524">
        <v>0.63</v>
      </c>
      <c r="K1524" t="s">
        <v>358</v>
      </c>
    </row>
    <row r="1525" spans="6:11" x14ac:dyDescent="0.25">
      <c r="F1525" t="s">
        <v>375</v>
      </c>
      <c r="G1525" t="s">
        <v>308</v>
      </c>
      <c r="H1525" t="s">
        <v>9</v>
      </c>
      <c r="I1525" t="str">
        <f t="shared" si="23"/>
        <v>over50+Female</v>
      </c>
      <c r="J1525">
        <v>0.62</v>
      </c>
      <c r="K1525" t="s">
        <v>358</v>
      </c>
    </row>
    <row r="1526" spans="6:11" x14ac:dyDescent="0.25">
      <c r="F1526" t="s">
        <v>375</v>
      </c>
      <c r="G1526" t="s">
        <v>308</v>
      </c>
      <c r="H1526" t="s">
        <v>9</v>
      </c>
      <c r="I1526" t="str">
        <f t="shared" si="23"/>
        <v>over50+Female</v>
      </c>
      <c r="J1526">
        <v>0.61</v>
      </c>
      <c r="K1526" t="s">
        <v>358</v>
      </c>
    </row>
    <row r="1527" spans="6:11" x14ac:dyDescent="0.25">
      <c r="F1527" t="s">
        <v>375</v>
      </c>
      <c r="G1527" t="s">
        <v>308</v>
      </c>
      <c r="H1527" t="s">
        <v>9</v>
      </c>
      <c r="I1527" t="str">
        <f t="shared" si="23"/>
        <v>over50+Female</v>
      </c>
      <c r="J1527">
        <v>0.6</v>
      </c>
      <c r="K1527" t="s">
        <v>358</v>
      </c>
    </row>
    <row r="1528" spans="6:11" x14ac:dyDescent="0.25">
      <c r="F1528" t="s">
        <v>375</v>
      </c>
      <c r="G1528" t="s">
        <v>308</v>
      </c>
      <c r="H1528" t="s">
        <v>9</v>
      </c>
      <c r="I1528" t="str">
        <f t="shared" si="23"/>
        <v>over50+Female</v>
      </c>
      <c r="J1528">
        <v>0.59</v>
      </c>
      <c r="K1528" t="s">
        <v>358</v>
      </c>
    </row>
    <row r="1529" spans="6:11" x14ac:dyDescent="0.25">
      <c r="F1529" t="s">
        <v>375</v>
      </c>
      <c r="G1529" t="s">
        <v>308</v>
      </c>
      <c r="H1529" t="s">
        <v>9</v>
      </c>
      <c r="I1529" t="str">
        <f t="shared" si="23"/>
        <v>over50+Female</v>
      </c>
      <c r="J1529">
        <v>0.57999999999999996</v>
      </c>
      <c r="K1529" t="s">
        <v>358</v>
      </c>
    </row>
    <row r="1530" spans="6:11" x14ac:dyDescent="0.25">
      <c r="F1530" t="s">
        <v>375</v>
      </c>
      <c r="G1530" t="s">
        <v>308</v>
      </c>
      <c r="H1530" t="s">
        <v>9</v>
      </c>
      <c r="I1530" t="str">
        <f t="shared" si="23"/>
        <v>over50+Female</v>
      </c>
      <c r="J1530">
        <v>0.56999999999999995</v>
      </c>
      <c r="K1530" t="s">
        <v>303</v>
      </c>
    </row>
    <row r="1531" spans="6:11" x14ac:dyDescent="0.25">
      <c r="F1531" t="s">
        <v>375</v>
      </c>
      <c r="G1531" t="s">
        <v>308</v>
      </c>
      <c r="H1531" t="s">
        <v>9</v>
      </c>
      <c r="I1531" t="str">
        <f t="shared" si="23"/>
        <v>over50+Female</v>
      </c>
      <c r="J1531">
        <v>0.56000000000000005</v>
      </c>
      <c r="K1531" t="s">
        <v>303</v>
      </c>
    </row>
    <row r="1532" spans="6:11" x14ac:dyDescent="0.25">
      <c r="F1532" t="s">
        <v>375</v>
      </c>
      <c r="G1532" t="s">
        <v>308</v>
      </c>
      <c r="H1532" t="s">
        <v>9</v>
      </c>
      <c r="I1532" t="str">
        <f t="shared" si="23"/>
        <v>over50+Female</v>
      </c>
      <c r="J1532">
        <v>0.55000000000000004</v>
      </c>
      <c r="K1532" t="s">
        <v>303</v>
      </c>
    </row>
    <row r="1533" spans="6:11" x14ac:dyDescent="0.25">
      <c r="F1533" t="s">
        <v>375</v>
      </c>
      <c r="G1533" t="s">
        <v>308</v>
      </c>
      <c r="H1533" t="s">
        <v>9</v>
      </c>
      <c r="I1533" t="str">
        <f t="shared" si="23"/>
        <v>over50+Female</v>
      </c>
      <c r="J1533">
        <v>0.54</v>
      </c>
      <c r="K1533" t="s">
        <v>303</v>
      </c>
    </row>
    <row r="1534" spans="6:11" x14ac:dyDescent="0.25">
      <c r="F1534" t="s">
        <v>375</v>
      </c>
      <c r="G1534" t="s">
        <v>308</v>
      </c>
      <c r="H1534" t="s">
        <v>9</v>
      </c>
      <c r="I1534" t="str">
        <f t="shared" si="23"/>
        <v>over50+Female</v>
      </c>
      <c r="J1534">
        <v>0.53</v>
      </c>
      <c r="K1534" t="s">
        <v>359</v>
      </c>
    </row>
    <row r="1535" spans="6:11" x14ac:dyDescent="0.25">
      <c r="F1535" t="s">
        <v>375</v>
      </c>
      <c r="G1535" t="s">
        <v>308</v>
      </c>
      <c r="H1535" t="s">
        <v>9</v>
      </c>
      <c r="I1535" t="str">
        <f t="shared" si="23"/>
        <v>over50+Female</v>
      </c>
      <c r="J1535">
        <v>0.52</v>
      </c>
      <c r="K1535" t="s">
        <v>359</v>
      </c>
    </row>
    <row r="1536" spans="6:11" x14ac:dyDescent="0.25">
      <c r="F1536" t="s">
        <v>375</v>
      </c>
      <c r="G1536" t="s">
        <v>308</v>
      </c>
      <c r="H1536" t="s">
        <v>9</v>
      </c>
      <c r="I1536" t="str">
        <f t="shared" si="23"/>
        <v>over50+Female</v>
      </c>
      <c r="J1536">
        <v>0.51</v>
      </c>
      <c r="K1536" t="s">
        <v>359</v>
      </c>
    </row>
    <row r="1537" spans="6:11" x14ac:dyDescent="0.25">
      <c r="F1537" t="s">
        <v>375</v>
      </c>
      <c r="G1537" t="s">
        <v>308</v>
      </c>
      <c r="H1537" t="s">
        <v>9</v>
      </c>
      <c r="I1537" t="str">
        <f t="shared" si="23"/>
        <v>over50+Female</v>
      </c>
      <c r="J1537">
        <v>0.5</v>
      </c>
      <c r="K1537" t="s">
        <v>359</v>
      </c>
    </row>
    <row r="1538" spans="6:11" x14ac:dyDescent="0.25">
      <c r="F1538" t="s">
        <v>375</v>
      </c>
      <c r="G1538" t="s">
        <v>308</v>
      </c>
      <c r="H1538" t="s">
        <v>9</v>
      </c>
      <c r="I1538" t="str">
        <f t="shared" si="23"/>
        <v>over50+Female</v>
      </c>
      <c r="J1538">
        <v>0.49</v>
      </c>
      <c r="K1538" t="s">
        <v>359</v>
      </c>
    </row>
    <row r="1539" spans="6:11" x14ac:dyDescent="0.25">
      <c r="F1539" t="s">
        <v>375</v>
      </c>
      <c r="G1539" t="s">
        <v>308</v>
      </c>
      <c r="H1539" t="s">
        <v>9</v>
      </c>
      <c r="I1539" t="str">
        <f t="shared" ref="I1539:I1602" si="24">_xlfn.CONCAT(F1539,G1539,H1539)</f>
        <v>over50+Female</v>
      </c>
      <c r="J1539">
        <v>0.48</v>
      </c>
      <c r="K1539" t="s">
        <v>633</v>
      </c>
    </row>
    <row r="1540" spans="6:11" x14ac:dyDescent="0.25">
      <c r="F1540" t="s">
        <v>375</v>
      </c>
      <c r="G1540" t="s">
        <v>308</v>
      </c>
      <c r="H1540" t="s">
        <v>9</v>
      </c>
      <c r="I1540" t="str">
        <f t="shared" si="24"/>
        <v>over50+Female</v>
      </c>
      <c r="J1540">
        <v>0.47</v>
      </c>
      <c r="K1540" t="s">
        <v>633</v>
      </c>
    </row>
    <row r="1541" spans="6:11" x14ac:dyDescent="0.25">
      <c r="F1541" t="s">
        <v>375</v>
      </c>
      <c r="G1541" t="s">
        <v>308</v>
      </c>
      <c r="H1541" t="s">
        <v>9</v>
      </c>
      <c r="I1541" t="str">
        <f t="shared" si="24"/>
        <v>over50+Female</v>
      </c>
      <c r="J1541">
        <v>0.46</v>
      </c>
      <c r="K1541" t="s">
        <v>633</v>
      </c>
    </row>
    <row r="1542" spans="6:11" x14ac:dyDescent="0.25">
      <c r="F1542" t="s">
        <v>375</v>
      </c>
      <c r="G1542" t="s">
        <v>308</v>
      </c>
      <c r="H1542" t="s">
        <v>9</v>
      </c>
      <c r="I1542" t="str">
        <f t="shared" si="24"/>
        <v>over50+Female</v>
      </c>
      <c r="J1542">
        <v>0.45</v>
      </c>
      <c r="K1542" t="s">
        <v>633</v>
      </c>
    </row>
    <row r="1543" spans="6:11" x14ac:dyDescent="0.25">
      <c r="F1543" t="s">
        <v>375</v>
      </c>
      <c r="G1543" t="s">
        <v>308</v>
      </c>
      <c r="H1543" t="s">
        <v>9</v>
      </c>
      <c r="I1543" t="str">
        <f t="shared" si="24"/>
        <v>over50+Female</v>
      </c>
      <c r="J1543">
        <v>0.44</v>
      </c>
      <c r="K1543" t="s">
        <v>361</v>
      </c>
    </row>
    <row r="1544" spans="6:11" x14ac:dyDescent="0.25">
      <c r="F1544" t="s">
        <v>375</v>
      </c>
      <c r="G1544" t="s">
        <v>308</v>
      </c>
      <c r="H1544" t="s">
        <v>9</v>
      </c>
      <c r="I1544" t="str">
        <f t="shared" si="24"/>
        <v>over50+Female</v>
      </c>
      <c r="J1544">
        <v>0.43</v>
      </c>
      <c r="K1544" t="s">
        <v>361</v>
      </c>
    </row>
    <row r="1545" spans="6:11" x14ac:dyDescent="0.25">
      <c r="F1545" t="s">
        <v>375</v>
      </c>
      <c r="G1545" t="s">
        <v>308</v>
      </c>
      <c r="H1545" t="s">
        <v>9</v>
      </c>
      <c r="I1545" t="str">
        <f t="shared" si="24"/>
        <v>over50+Female</v>
      </c>
      <c r="J1545">
        <v>0.42</v>
      </c>
      <c r="K1545" t="s">
        <v>361</v>
      </c>
    </row>
    <row r="1546" spans="6:11" x14ac:dyDescent="0.25">
      <c r="F1546" t="s">
        <v>375</v>
      </c>
      <c r="G1546" t="s">
        <v>308</v>
      </c>
      <c r="H1546" t="s">
        <v>9</v>
      </c>
      <c r="I1546" t="str">
        <f t="shared" si="24"/>
        <v>over50+Female</v>
      </c>
      <c r="J1546">
        <v>0.41</v>
      </c>
      <c r="K1546" t="s">
        <v>363</v>
      </c>
    </row>
    <row r="1547" spans="6:11" x14ac:dyDescent="0.25">
      <c r="F1547" t="s">
        <v>375</v>
      </c>
      <c r="G1547" t="s">
        <v>308</v>
      </c>
      <c r="H1547" t="s">
        <v>9</v>
      </c>
      <c r="I1547" t="str">
        <f t="shared" si="24"/>
        <v>over50+Female</v>
      </c>
      <c r="J1547">
        <v>0.4</v>
      </c>
      <c r="K1547" t="s">
        <v>363</v>
      </c>
    </row>
    <row r="1548" spans="6:11" x14ac:dyDescent="0.25">
      <c r="F1548" t="s">
        <v>375</v>
      </c>
      <c r="G1548" t="s">
        <v>308</v>
      </c>
      <c r="H1548" t="s">
        <v>9</v>
      </c>
      <c r="I1548" t="str">
        <f t="shared" si="24"/>
        <v>over50+Female</v>
      </c>
      <c r="J1548">
        <v>0.39</v>
      </c>
      <c r="K1548" t="s">
        <v>305</v>
      </c>
    </row>
    <row r="1549" spans="6:11" x14ac:dyDescent="0.25">
      <c r="F1549" t="s">
        <v>375</v>
      </c>
      <c r="G1549" t="s">
        <v>308</v>
      </c>
      <c r="H1549" t="s">
        <v>9</v>
      </c>
      <c r="I1549" t="str">
        <f t="shared" si="24"/>
        <v>over50+Female</v>
      </c>
      <c r="J1549">
        <v>0.38</v>
      </c>
      <c r="K1549" t="s">
        <v>364</v>
      </c>
    </row>
    <row r="1550" spans="6:11" x14ac:dyDescent="0.25">
      <c r="F1550" t="s">
        <v>375</v>
      </c>
      <c r="G1550" t="s">
        <v>308</v>
      </c>
      <c r="H1550" t="s">
        <v>9</v>
      </c>
      <c r="I1550" t="str">
        <f t="shared" si="24"/>
        <v>over50+Female</v>
      </c>
      <c r="J1550">
        <v>0.37</v>
      </c>
      <c r="K1550" t="s">
        <v>641</v>
      </c>
    </row>
    <row r="1551" spans="6:11" x14ac:dyDescent="0.25">
      <c r="F1551" t="s">
        <v>375</v>
      </c>
      <c r="G1551" t="s">
        <v>308</v>
      </c>
      <c r="H1551" t="s">
        <v>9</v>
      </c>
      <c r="I1551" t="str">
        <f t="shared" si="24"/>
        <v>over50+Female</v>
      </c>
      <c r="J1551">
        <v>0.36</v>
      </c>
      <c r="K1551" t="s">
        <v>365</v>
      </c>
    </row>
    <row r="1552" spans="6:11" x14ac:dyDescent="0.25">
      <c r="F1552" t="s">
        <v>375</v>
      </c>
      <c r="G1552" t="s">
        <v>308</v>
      </c>
      <c r="H1552" t="s">
        <v>9</v>
      </c>
      <c r="I1552" t="str">
        <f t="shared" si="24"/>
        <v>over50+Female</v>
      </c>
      <c r="J1552">
        <v>0.35</v>
      </c>
      <c r="K1552" t="s">
        <v>365</v>
      </c>
    </row>
    <row r="1553" spans="6:11" x14ac:dyDescent="0.25">
      <c r="F1553" t="s">
        <v>375</v>
      </c>
      <c r="G1553" t="s">
        <v>308</v>
      </c>
      <c r="H1553" t="s">
        <v>9</v>
      </c>
      <c r="I1553" t="str">
        <f t="shared" si="24"/>
        <v>over50+Female</v>
      </c>
      <c r="J1553">
        <v>0.34</v>
      </c>
      <c r="K1553" t="s">
        <v>365</v>
      </c>
    </row>
    <row r="1554" spans="6:11" x14ac:dyDescent="0.25">
      <c r="F1554" t="s">
        <v>375</v>
      </c>
      <c r="G1554" t="s">
        <v>308</v>
      </c>
      <c r="H1554" t="s">
        <v>9</v>
      </c>
      <c r="I1554" t="str">
        <f t="shared" si="24"/>
        <v>over50+Female</v>
      </c>
      <c r="J1554">
        <v>0.33</v>
      </c>
      <c r="K1554" t="s">
        <v>643</v>
      </c>
    </row>
    <row r="1555" spans="6:11" x14ac:dyDescent="0.25">
      <c r="F1555" t="s">
        <v>375</v>
      </c>
      <c r="G1555" t="s">
        <v>308</v>
      </c>
      <c r="H1555" t="s">
        <v>9</v>
      </c>
      <c r="I1555" t="str">
        <f t="shared" si="24"/>
        <v>over50+Female</v>
      </c>
      <c r="J1555">
        <v>0.32</v>
      </c>
      <c r="K1555" t="s">
        <v>643</v>
      </c>
    </row>
    <row r="1556" spans="6:11" x14ac:dyDescent="0.25">
      <c r="F1556" t="s">
        <v>375</v>
      </c>
      <c r="G1556" t="s">
        <v>308</v>
      </c>
      <c r="H1556" t="s">
        <v>9</v>
      </c>
      <c r="I1556" t="str">
        <f t="shared" si="24"/>
        <v>over50+Female</v>
      </c>
      <c r="J1556">
        <v>0.31</v>
      </c>
      <c r="K1556" t="s">
        <v>643</v>
      </c>
    </row>
    <row r="1557" spans="6:11" x14ac:dyDescent="0.25">
      <c r="F1557" t="s">
        <v>375</v>
      </c>
      <c r="G1557" t="s">
        <v>308</v>
      </c>
      <c r="H1557" t="s">
        <v>9</v>
      </c>
      <c r="I1557" t="str">
        <f t="shared" si="24"/>
        <v>over50+Female</v>
      </c>
      <c r="J1557">
        <v>0.3</v>
      </c>
      <c r="K1557" t="s">
        <v>643</v>
      </c>
    </row>
    <row r="1558" spans="6:11" x14ac:dyDescent="0.25">
      <c r="F1558" t="s">
        <v>375</v>
      </c>
      <c r="G1558" t="s">
        <v>308</v>
      </c>
      <c r="H1558" t="s">
        <v>9</v>
      </c>
      <c r="I1558" t="str">
        <f t="shared" si="24"/>
        <v>over50+Female</v>
      </c>
      <c r="J1558">
        <v>0.28999999999999998</v>
      </c>
      <c r="K1558" t="s">
        <v>643</v>
      </c>
    </row>
    <row r="1559" spans="6:11" x14ac:dyDescent="0.25">
      <c r="F1559" t="s">
        <v>375</v>
      </c>
      <c r="G1559" t="s">
        <v>308</v>
      </c>
      <c r="H1559" t="s">
        <v>9</v>
      </c>
      <c r="I1559" t="str">
        <f t="shared" si="24"/>
        <v>over50+Female</v>
      </c>
      <c r="J1559">
        <v>0.28000000000000003</v>
      </c>
      <c r="K1559" t="s">
        <v>707</v>
      </c>
    </row>
    <row r="1560" spans="6:11" x14ac:dyDescent="0.25">
      <c r="F1560" t="s">
        <v>375</v>
      </c>
      <c r="G1560" t="s">
        <v>308</v>
      </c>
      <c r="H1560" t="s">
        <v>9</v>
      </c>
      <c r="I1560" t="str">
        <f t="shared" si="24"/>
        <v>over50+Female</v>
      </c>
      <c r="J1560">
        <v>0.27</v>
      </c>
      <c r="K1560" t="s">
        <v>367</v>
      </c>
    </row>
    <row r="1561" spans="6:11" x14ac:dyDescent="0.25">
      <c r="F1561" t="s">
        <v>375</v>
      </c>
      <c r="G1561" t="s">
        <v>308</v>
      </c>
      <c r="H1561" t="s">
        <v>9</v>
      </c>
      <c r="I1561" t="str">
        <f t="shared" si="24"/>
        <v>over50+Female</v>
      </c>
      <c r="J1561">
        <v>0.26</v>
      </c>
      <c r="K1561" t="s">
        <v>367</v>
      </c>
    </row>
    <row r="1562" spans="6:11" x14ac:dyDescent="0.25">
      <c r="F1562" t="s">
        <v>375</v>
      </c>
      <c r="G1562" t="s">
        <v>308</v>
      </c>
      <c r="H1562" t="s">
        <v>9</v>
      </c>
      <c r="I1562" t="str">
        <f t="shared" si="24"/>
        <v>over50+Female</v>
      </c>
      <c r="J1562">
        <v>0.25</v>
      </c>
      <c r="K1562" t="s">
        <v>367</v>
      </c>
    </row>
    <row r="1563" spans="6:11" x14ac:dyDescent="0.25">
      <c r="F1563" t="s">
        <v>375</v>
      </c>
      <c r="G1563" t="s">
        <v>308</v>
      </c>
      <c r="H1563" t="s">
        <v>9</v>
      </c>
      <c r="I1563" t="str">
        <f t="shared" si="24"/>
        <v>over50+Female</v>
      </c>
      <c r="J1563">
        <v>0.24</v>
      </c>
      <c r="K1563" t="s">
        <v>585</v>
      </c>
    </row>
    <row r="1564" spans="6:11" x14ac:dyDescent="0.25">
      <c r="F1564" t="s">
        <v>375</v>
      </c>
      <c r="G1564" t="s">
        <v>308</v>
      </c>
      <c r="H1564" t="s">
        <v>9</v>
      </c>
      <c r="I1564" t="str">
        <f t="shared" si="24"/>
        <v>over50+Female</v>
      </c>
      <c r="J1564">
        <v>0.23</v>
      </c>
      <c r="K1564" t="s">
        <v>307</v>
      </c>
    </row>
    <row r="1565" spans="6:11" x14ac:dyDescent="0.25">
      <c r="F1565" t="s">
        <v>375</v>
      </c>
      <c r="G1565" t="s">
        <v>308</v>
      </c>
      <c r="H1565" t="s">
        <v>9</v>
      </c>
      <c r="I1565" t="str">
        <f t="shared" si="24"/>
        <v>over50+Female</v>
      </c>
      <c r="J1565">
        <v>0.22</v>
      </c>
      <c r="K1565" t="s">
        <v>587</v>
      </c>
    </row>
    <row r="1566" spans="6:11" x14ac:dyDescent="0.25">
      <c r="F1566" t="s">
        <v>375</v>
      </c>
      <c r="G1566" t="s">
        <v>308</v>
      </c>
      <c r="H1566" t="s">
        <v>9</v>
      </c>
      <c r="I1566" t="str">
        <f t="shared" si="24"/>
        <v>over50+Female</v>
      </c>
      <c r="J1566">
        <v>0.21</v>
      </c>
      <c r="K1566" t="s">
        <v>369</v>
      </c>
    </row>
    <row r="1567" spans="6:11" x14ac:dyDescent="0.25">
      <c r="F1567" t="s">
        <v>375</v>
      </c>
      <c r="G1567" t="s">
        <v>308</v>
      </c>
      <c r="H1567" t="s">
        <v>9</v>
      </c>
      <c r="I1567" t="str">
        <f t="shared" si="24"/>
        <v>over50+Female</v>
      </c>
      <c r="J1567">
        <v>0.2</v>
      </c>
      <c r="K1567" t="s">
        <v>717</v>
      </c>
    </row>
    <row r="1568" spans="6:11" x14ac:dyDescent="0.25">
      <c r="F1568" t="s">
        <v>375</v>
      </c>
      <c r="G1568" t="s">
        <v>308</v>
      </c>
      <c r="H1568" t="s">
        <v>9</v>
      </c>
      <c r="I1568" t="str">
        <f t="shared" si="24"/>
        <v>over50+Female</v>
      </c>
      <c r="J1568">
        <v>0.19</v>
      </c>
      <c r="K1568" t="s">
        <v>673</v>
      </c>
    </row>
    <row r="1569" spans="6:11" x14ac:dyDescent="0.25">
      <c r="F1569" t="s">
        <v>375</v>
      </c>
      <c r="G1569" t="s">
        <v>308</v>
      </c>
      <c r="H1569" t="s">
        <v>9</v>
      </c>
      <c r="I1569" t="str">
        <f t="shared" si="24"/>
        <v>over50+Female</v>
      </c>
      <c r="J1569">
        <v>0.18</v>
      </c>
      <c r="K1569" t="s">
        <v>673</v>
      </c>
    </row>
    <row r="1570" spans="6:11" x14ac:dyDescent="0.25">
      <c r="F1570" t="s">
        <v>375</v>
      </c>
      <c r="G1570" t="s">
        <v>308</v>
      </c>
      <c r="H1570" t="s">
        <v>9</v>
      </c>
      <c r="I1570" t="str">
        <f t="shared" si="24"/>
        <v>over50+Female</v>
      </c>
      <c r="J1570">
        <v>0.17</v>
      </c>
      <c r="K1570" t="s">
        <v>800</v>
      </c>
    </row>
    <row r="1571" spans="6:11" x14ac:dyDescent="0.25">
      <c r="F1571" t="s">
        <v>375</v>
      </c>
      <c r="G1571" t="s">
        <v>308</v>
      </c>
      <c r="H1571" t="s">
        <v>9</v>
      </c>
      <c r="I1571" t="str">
        <f t="shared" si="24"/>
        <v>over50+Female</v>
      </c>
      <c r="J1571">
        <v>0.16</v>
      </c>
      <c r="K1571" t="s">
        <v>800</v>
      </c>
    </row>
    <row r="1572" spans="6:11" x14ac:dyDescent="0.25">
      <c r="F1572" t="s">
        <v>375</v>
      </c>
      <c r="G1572" t="s">
        <v>308</v>
      </c>
      <c r="H1572" t="s">
        <v>9</v>
      </c>
      <c r="I1572" t="str">
        <f t="shared" si="24"/>
        <v>over50+Female</v>
      </c>
      <c r="J1572">
        <v>0.15</v>
      </c>
      <c r="K1572" t="s">
        <v>800</v>
      </c>
    </row>
    <row r="1573" spans="6:11" x14ac:dyDescent="0.25">
      <c r="F1573" t="s">
        <v>375</v>
      </c>
      <c r="G1573" t="s">
        <v>308</v>
      </c>
      <c r="H1573" t="s">
        <v>9</v>
      </c>
      <c r="I1573" t="str">
        <f t="shared" si="24"/>
        <v>over50+Female</v>
      </c>
      <c r="J1573">
        <v>0.14000000000000001</v>
      </c>
      <c r="K1573" t="s">
        <v>720</v>
      </c>
    </row>
    <row r="1574" spans="6:11" x14ac:dyDescent="0.25">
      <c r="F1574" t="s">
        <v>375</v>
      </c>
      <c r="G1574" t="s">
        <v>308</v>
      </c>
      <c r="H1574" t="s">
        <v>9</v>
      </c>
      <c r="I1574" t="str">
        <f t="shared" si="24"/>
        <v>over50+Female</v>
      </c>
      <c r="J1574">
        <v>0.13</v>
      </c>
      <c r="K1574" t="s">
        <v>675</v>
      </c>
    </row>
    <row r="1575" spans="6:11" x14ac:dyDescent="0.25">
      <c r="F1575" t="s">
        <v>375</v>
      </c>
      <c r="G1575" t="s">
        <v>308</v>
      </c>
      <c r="H1575" t="s">
        <v>9</v>
      </c>
      <c r="I1575" t="str">
        <f t="shared" si="24"/>
        <v>over50+Female</v>
      </c>
      <c r="J1575">
        <v>0.12</v>
      </c>
      <c r="K1575" t="s">
        <v>799</v>
      </c>
    </row>
    <row r="1576" spans="6:11" x14ac:dyDescent="0.25">
      <c r="F1576" t="s">
        <v>375</v>
      </c>
      <c r="G1576" t="s">
        <v>308</v>
      </c>
      <c r="H1576" t="s">
        <v>9</v>
      </c>
      <c r="I1576" t="str">
        <f t="shared" si="24"/>
        <v>over50+Female</v>
      </c>
      <c r="J1576">
        <v>0.11</v>
      </c>
      <c r="K1576" t="s">
        <v>799</v>
      </c>
    </row>
    <row r="1577" spans="6:11" x14ac:dyDescent="0.25">
      <c r="F1577" t="s">
        <v>375</v>
      </c>
      <c r="G1577" t="s">
        <v>308</v>
      </c>
      <c r="H1577" t="s">
        <v>9</v>
      </c>
      <c r="I1577" t="str">
        <f t="shared" si="24"/>
        <v>over50+Female</v>
      </c>
      <c r="J1577">
        <v>0.1</v>
      </c>
      <c r="K1577" t="s">
        <v>372</v>
      </c>
    </row>
    <row r="1578" spans="6:11" x14ac:dyDescent="0.25">
      <c r="F1578" t="s">
        <v>375</v>
      </c>
      <c r="G1578" t="s">
        <v>308</v>
      </c>
      <c r="H1578" t="s">
        <v>9</v>
      </c>
      <c r="I1578" t="str">
        <f t="shared" si="24"/>
        <v>over50+Female</v>
      </c>
      <c r="J1578">
        <v>0.09</v>
      </c>
      <c r="K1578" t="s">
        <v>722</v>
      </c>
    </row>
    <row r="1579" spans="6:11" x14ac:dyDescent="0.25">
      <c r="F1579" t="s">
        <v>375</v>
      </c>
      <c r="G1579" t="s">
        <v>308</v>
      </c>
      <c r="H1579" t="s">
        <v>9</v>
      </c>
      <c r="I1579" t="str">
        <f t="shared" si="24"/>
        <v>over50+Female</v>
      </c>
      <c r="J1579">
        <v>0.08</v>
      </c>
      <c r="K1579" t="s">
        <v>801</v>
      </c>
    </row>
    <row r="1580" spans="6:11" x14ac:dyDescent="0.25">
      <c r="F1580" t="s">
        <v>375</v>
      </c>
      <c r="G1580" t="s">
        <v>308</v>
      </c>
      <c r="H1580" t="s">
        <v>9</v>
      </c>
      <c r="I1580" t="str">
        <f t="shared" si="24"/>
        <v>over50+Female</v>
      </c>
      <c r="J1580">
        <v>7.0000000000000007E-2</v>
      </c>
      <c r="K1580" t="s">
        <v>740</v>
      </c>
    </row>
    <row r="1581" spans="6:11" x14ac:dyDescent="0.25">
      <c r="F1581" t="s">
        <v>375</v>
      </c>
      <c r="G1581" t="s">
        <v>308</v>
      </c>
      <c r="H1581" t="s">
        <v>9</v>
      </c>
      <c r="I1581" t="str">
        <f t="shared" si="24"/>
        <v>over50+Female</v>
      </c>
      <c r="J1581">
        <v>0.06</v>
      </c>
      <c r="K1581" t="s">
        <v>741</v>
      </c>
    </row>
    <row r="1582" spans="6:11" x14ac:dyDescent="0.25">
      <c r="F1582" t="s">
        <v>375</v>
      </c>
      <c r="G1582" t="s">
        <v>308</v>
      </c>
      <c r="H1582" t="s">
        <v>9</v>
      </c>
      <c r="I1582" t="str">
        <f t="shared" si="24"/>
        <v>over50+Female</v>
      </c>
      <c r="J1582">
        <v>0.05</v>
      </c>
      <c r="K1582" t="s">
        <v>802</v>
      </c>
    </row>
    <row r="1583" spans="6:11" x14ac:dyDescent="0.25">
      <c r="F1583" t="s">
        <v>375</v>
      </c>
      <c r="G1583" t="s">
        <v>308</v>
      </c>
      <c r="H1583" t="s">
        <v>9</v>
      </c>
      <c r="I1583" t="str">
        <f t="shared" si="24"/>
        <v>over50+Female</v>
      </c>
      <c r="J1583">
        <v>0.04</v>
      </c>
      <c r="K1583" t="s">
        <v>802</v>
      </c>
    </row>
    <row r="1584" spans="6:11" x14ac:dyDescent="0.25">
      <c r="F1584" t="s">
        <v>375</v>
      </c>
      <c r="G1584" t="s">
        <v>308</v>
      </c>
      <c r="H1584" t="s">
        <v>9</v>
      </c>
      <c r="I1584" t="str">
        <f t="shared" si="24"/>
        <v>over50+Female</v>
      </c>
      <c r="J1584">
        <v>0.03</v>
      </c>
      <c r="K1584" t="s">
        <v>803</v>
      </c>
    </row>
    <row r="1585" spans="6:11" x14ac:dyDescent="0.25">
      <c r="F1585" t="s">
        <v>375</v>
      </c>
      <c r="G1585" t="s">
        <v>308</v>
      </c>
      <c r="H1585" t="s">
        <v>9</v>
      </c>
      <c r="I1585" t="str">
        <f t="shared" si="24"/>
        <v>over50+Female</v>
      </c>
      <c r="J1585">
        <v>0.02</v>
      </c>
      <c r="K1585" t="s">
        <v>804</v>
      </c>
    </row>
    <row r="1586" spans="6:11" x14ac:dyDescent="0.25">
      <c r="F1586" t="s">
        <v>375</v>
      </c>
      <c r="G1586" t="s">
        <v>308</v>
      </c>
      <c r="H1586" t="s">
        <v>9</v>
      </c>
      <c r="I1586" t="str">
        <f t="shared" si="24"/>
        <v>over50+Female</v>
      </c>
      <c r="J1586">
        <v>0.01</v>
      </c>
      <c r="K1586" t="s">
        <v>804</v>
      </c>
    </row>
    <row r="1587" spans="6:11" x14ac:dyDescent="0.25">
      <c r="F1587" t="s">
        <v>375</v>
      </c>
      <c r="G1587" t="s">
        <v>12</v>
      </c>
      <c r="H1587" t="s">
        <v>13</v>
      </c>
      <c r="I1587" t="str">
        <f t="shared" si="24"/>
        <v>over20-29Male</v>
      </c>
      <c r="J1587">
        <v>0</v>
      </c>
      <c r="K1587" t="s">
        <v>796</v>
      </c>
    </row>
    <row r="1588" spans="6:11" x14ac:dyDescent="0.25">
      <c r="F1588" t="s">
        <v>375</v>
      </c>
      <c r="G1588" t="s">
        <v>12</v>
      </c>
      <c r="H1588" t="s">
        <v>9</v>
      </c>
      <c r="I1588" t="str">
        <f t="shared" si="24"/>
        <v>over20-29Female</v>
      </c>
      <c r="J1588">
        <v>0</v>
      </c>
      <c r="K1588" t="s">
        <v>796</v>
      </c>
    </row>
    <row r="1589" spans="6:11" x14ac:dyDescent="0.25">
      <c r="F1589" t="s">
        <v>375</v>
      </c>
      <c r="G1589" t="s">
        <v>141</v>
      </c>
      <c r="H1589" t="s">
        <v>13</v>
      </c>
      <c r="I1589" t="str">
        <f t="shared" si="24"/>
        <v>over30-39Male</v>
      </c>
      <c r="J1589">
        <v>0</v>
      </c>
      <c r="K1589" t="s">
        <v>796</v>
      </c>
    </row>
    <row r="1590" spans="6:11" x14ac:dyDescent="0.25">
      <c r="F1590" t="s">
        <v>375</v>
      </c>
      <c r="G1590" t="s">
        <v>141</v>
      </c>
      <c r="H1590" t="s">
        <v>9</v>
      </c>
      <c r="I1590" t="str">
        <f t="shared" si="24"/>
        <v>over30-39Female</v>
      </c>
      <c r="J1590">
        <v>0</v>
      </c>
      <c r="K1590" t="s">
        <v>796</v>
      </c>
    </row>
    <row r="1591" spans="6:11" x14ac:dyDescent="0.25">
      <c r="F1591" t="s">
        <v>375</v>
      </c>
      <c r="G1591" t="s">
        <v>233</v>
      </c>
      <c r="H1591" t="s">
        <v>13</v>
      </c>
      <c r="I1591" t="str">
        <f t="shared" si="24"/>
        <v>over40-49Male</v>
      </c>
      <c r="J1591">
        <v>0</v>
      </c>
      <c r="K1591" t="s">
        <v>796</v>
      </c>
    </row>
    <row r="1592" spans="6:11" x14ac:dyDescent="0.25">
      <c r="F1592" t="s">
        <v>375</v>
      </c>
      <c r="G1592" t="s">
        <v>233</v>
      </c>
      <c r="H1592" t="s">
        <v>9</v>
      </c>
      <c r="I1592" t="str">
        <f t="shared" si="24"/>
        <v>over40-49Female</v>
      </c>
      <c r="J1592">
        <v>0</v>
      </c>
      <c r="K1592" t="s">
        <v>796</v>
      </c>
    </row>
    <row r="1593" spans="6:11" x14ac:dyDescent="0.25">
      <c r="F1593" t="s">
        <v>375</v>
      </c>
      <c r="G1593" t="s">
        <v>308</v>
      </c>
      <c r="H1593" t="s">
        <v>13</v>
      </c>
      <c r="I1593" t="str">
        <f t="shared" si="24"/>
        <v>over50+Male</v>
      </c>
      <c r="J1593">
        <v>0</v>
      </c>
      <c r="K1593" t="s">
        <v>796</v>
      </c>
    </row>
    <row r="1594" spans="6:11" x14ac:dyDescent="0.25">
      <c r="F1594" t="s">
        <v>375</v>
      </c>
      <c r="G1594" t="s">
        <v>308</v>
      </c>
      <c r="H1594" t="s">
        <v>9</v>
      </c>
      <c r="I1594" t="str">
        <f t="shared" si="24"/>
        <v>over50+Female</v>
      </c>
      <c r="J1594">
        <v>0</v>
      </c>
      <c r="K1594" t="s">
        <v>796</v>
      </c>
    </row>
    <row r="1595" spans="6:11" x14ac:dyDescent="0.25">
      <c r="F1595" t="s">
        <v>11</v>
      </c>
      <c r="G1595" t="s">
        <v>12</v>
      </c>
      <c r="H1595" t="s">
        <v>13</v>
      </c>
      <c r="I1595" t="str">
        <f t="shared" si="24"/>
        <v>under20-29Male</v>
      </c>
      <c r="J1595">
        <v>0</v>
      </c>
      <c r="K1595" t="s">
        <v>796</v>
      </c>
    </row>
    <row r="1596" spans="6:11" x14ac:dyDescent="0.25">
      <c r="F1596" t="s">
        <v>11</v>
      </c>
      <c r="G1596" t="s">
        <v>12</v>
      </c>
      <c r="H1596" t="s">
        <v>9</v>
      </c>
      <c r="I1596" t="str">
        <f t="shared" si="24"/>
        <v>under20-29Female</v>
      </c>
      <c r="J1596">
        <v>0</v>
      </c>
      <c r="K1596" t="s">
        <v>796</v>
      </c>
    </row>
    <row r="1597" spans="6:11" x14ac:dyDescent="0.25">
      <c r="F1597" t="s">
        <v>11</v>
      </c>
      <c r="G1597" t="s">
        <v>141</v>
      </c>
      <c r="H1597" t="s">
        <v>13</v>
      </c>
      <c r="I1597" t="str">
        <f t="shared" si="24"/>
        <v>under30-39Male</v>
      </c>
      <c r="J1597">
        <v>0</v>
      </c>
      <c r="K1597" t="s">
        <v>796</v>
      </c>
    </row>
    <row r="1598" spans="6:11" x14ac:dyDescent="0.25">
      <c r="F1598" t="s">
        <v>11</v>
      </c>
      <c r="G1598" t="s">
        <v>141</v>
      </c>
      <c r="H1598" t="s">
        <v>9</v>
      </c>
      <c r="I1598" t="str">
        <f t="shared" si="24"/>
        <v>under30-39Female</v>
      </c>
      <c r="J1598">
        <v>0</v>
      </c>
      <c r="K1598" t="s">
        <v>796</v>
      </c>
    </row>
    <row r="1599" spans="6:11" x14ac:dyDescent="0.25">
      <c r="F1599" t="s">
        <v>11</v>
      </c>
      <c r="G1599" t="s">
        <v>233</v>
      </c>
      <c r="H1599" t="s">
        <v>13</v>
      </c>
      <c r="I1599" t="str">
        <f t="shared" si="24"/>
        <v>under40-49Male</v>
      </c>
      <c r="J1599">
        <v>0</v>
      </c>
      <c r="K1599" t="s">
        <v>796</v>
      </c>
    </row>
    <row r="1600" spans="6:11" x14ac:dyDescent="0.25">
      <c r="F1600" t="s">
        <v>11</v>
      </c>
      <c r="G1600" t="s">
        <v>233</v>
      </c>
      <c r="H1600" t="s">
        <v>9</v>
      </c>
      <c r="I1600" t="str">
        <f t="shared" si="24"/>
        <v>under40-49Female</v>
      </c>
      <c r="J1600">
        <v>0</v>
      </c>
      <c r="K1600" t="s">
        <v>796</v>
      </c>
    </row>
    <row r="1601" spans="6:11" x14ac:dyDescent="0.25">
      <c r="F1601" t="s">
        <v>11</v>
      </c>
      <c r="G1601" t="s">
        <v>308</v>
      </c>
      <c r="H1601" t="s">
        <v>13</v>
      </c>
      <c r="I1601" t="str">
        <f t="shared" si="24"/>
        <v>under50+Male</v>
      </c>
      <c r="J1601">
        <v>0</v>
      </c>
      <c r="K1601" t="s">
        <v>796</v>
      </c>
    </row>
    <row r="1602" spans="6:11" x14ac:dyDescent="0.25">
      <c r="F1602" t="s">
        <v>11</v>
      </c>
      <c r="G1602" t="s">
        <v>308</v>
      </c>
      <c r="H1602" t="s">
        <v>9</v>
      </c>
      <c r="I1602" t="str">
        <f t="shared" si="24"/>
        <v>under50+Female</v>
      </c>
      <c r="J1602">
        <v>0</v>
      </c>
      <c r="K1602" t="s">
        <v>796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Testing Calculator</vt:lpstr>
      <vt:lpstr>Data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Jansens, Shelby A.</dc:creator>
  <cp:lastModifiedBy>Jansens, Shelby A.</cp:lastModifiedBy>
  <dcterms:created xsi:type="dcterms:W3CDTF">2026-09-03T18:28:00Z</dcterms:created>
  <dcterms:modified xsi:type="dcterms:W3CDTF">2026-09-03T18:33:57Z</dcterms:modified>
</cp:coreProperties>
</file>