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 cons\Q4\KFN\"/>
    </mc:Choice>
  </mc:AlternateContent>
  <xr:revisionPtr revIDLastSave="0" documentId="13_ncr:1_{E9D4FF99-78F0-462D-8414-F12B75BE6D45}" xr6:coauthVersionLast="47" xr6:coauthVersionMax="47" xr10:uidLastSave="{00000000-0000-0000-0000-000000000000}"/>
  <bookViews>
    <workbookView xWindow="-120" yWindow="-120" windowWidth="29040" windowHeight="1584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38" i="6"/>
  <c r="C36" i="6"/>
  <c r="C39" i="6"/>
  <c r="C23" i="6"/>
  <c r="C12" i="6"/>
  <c r="C19" i="5" l="1"/>
  <c r="C28" i="5"/>
  <c r="D25" i="5"/>
  <c r="C25" i="5"/>
  <c r="H15" i="5"/>
  <c r="G15" i="5"/>
  <c r="H14" i="5"/>
  <c r="G14" i="5"/>
  <c r="D15" i="5"/>
  <c r="C15" i="5"/>
  <c r="G64" i="4"/>
  <c r="G68" i="4"/>
  <c r="G66" i="4"/>
  <c r="G59" i="4"/>
  <c r="G45" i="4"/>
  <c r="G29" i="4"/>
  <c r="C75" i="4" l="1"/>
  <c r="C73" i="4" l="1"/>
  <c r="C69" i="4"/>
  <c r="C26" i="4"/>
  <c r="C19" i="4"/>
  <c r="C14" i="4"/>
  <c r="D26" i="4"/>
  <c r="I18" i="7" l="1"/>
  <c r="H13" i="7" l="1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D17" i="7" s="1"/>
  <c r="C14" i="7"/>
  <c r="H219" i="2" s="1"/>
  <c r="M13" i="7"/>
  <c r="H438" i="2" s="1"/>
  <c r="J13" i="7"/>
  <c r="H372" i="2" s="1"/>
  <c r="I13" i="7"/>
  <c r="H350" i="2" s="1"/>
  <c r="G13" i="7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78" i="2"/>
  <c r="C103" i="2"/>
  <c r="C104" i="2"/>
  <c r="C124" i="2"/>
  <c r="C129" i="2"/>
  <c r="C168" i="2"/>
  <c r="C169" i="2"/>
  <c r="C172" i="2"/>
  <c r="C61" i="2"/>
  <c r="C37" i="2"/>
  <c r="C20" i="2"/>
  <c r="C19" i="2"/>
  <c r="C1332" i="2"/>
  <c r="C1302" i="2"/>
  <c r="C1300" i="2"/>
  <c r="C1288" i="2"/>
  <c r="C1277" i="2"/>
  <c r="C1245" i="2"/>
  <c r="C1237" i="2"/>
  <c r="C1235" i="2"/>
  <c r="C1216" i="2"/>
  <c r="C1191" i="2"/>
  <c r="C1180" i="2"/>
  <c r="C1173" i="2"/>
  <c r="C1163" i="2"/>
  <c r="C1145" i="2"/>
  <c r="C1142" i="2"/>
  <c r="C1134" i="2"/>
  <c r="C1131" i="2"/>
  <c r="C1107" i="2"/>
  <c r="C1106" i="2"/>
  <c r="C1105" i="2"/>
  <c r="C1093" i="2"/>
  <c r="C1078" i="2"/>
  <c r="C1070" i="2"/>
  <c r="C1069" i="2"/>
  <c r="C1057" i="2"/>
  <c r="C1042" i="2"/>
  <c r="C1041" i="2"/>
  <c r="C1030" i="2"/>
  <c r="C1027" i="2"/>
  <c r="C1006" i="2"/>
  <c r="C1005" i="2"/>
  <c r="C1003" i="2"/>
  <c r="C991" i="2"/>
  <c r="C977" i="2"/>
  <c r="C966" i="2"/>
  <c r="C965" i="2"/>
  <c r="C955" i="2"/>
  <c r="C941" i="2"/>
  <c r="C939" i="2"/>
  <c r="C929" i="2"/>
  <c r="C926" i="2"/>
  <c r="C901" i="2"/>
  <c r="C900" i="2"/>
  <c r="C898" i="2"/>
  <c r="C888" i="2"/>
  <c r="C874" i="2"/>
  <c r="C864" i="2"/>
  <c r="C862" i="2"/>
  <c r="C850" i="2"/>
  <c r="C836" i="2"/>
  <c r="C834" i="2"/>
  <c r="C826" i="2"/>
  <c r="C821" i="2"/>
  <c r="C802" i="2"/>
  <c r="C800" i="2"/>
  <c r="C799" i="2"/>
  <c r="C787" i="2"/>
  <c r="C774" i="2"/>
  <c r="C771" i="2"/>
  <c r="C763" i="2"/>
  <c r="C761" i="2"/>
  <c r="C750" i="2"/>
  <c r="C748" i="2"/>
  <c r="C738" i="2"/>
  <c r="C737" i="2"/>
  <c r="C715" i="2"/>
  <c r="C709" i="2"/>
  <c r="C684" i="2"/>
  <c r="C665" i="2"/>
  <c r="C659" i="2"/>
  <c r="C654" i="2"/>
  <c r="C635" i="2"/>
  <c r="C610" i="2"/>
  <c r="C604" i="2"/>
  <c r="C582" i="2"/>
  <c r="C579" i="2"/>
  <c r="C555" i="2"/>
  <c r="C550" i="2"/>
  <c r="C529" i="2"/>
  <c r="C523" i="2"/>
  <c r="C507" i="2"/>
  <c r="C501" i="2"/>
  <c r="C476" i="2"/>
  <c r="C450" i="2"/>
  <c r="C448" i="2"/>
  <c r="C445" i="2"/>
  <c r="C420" i="2"/>
  <c r="C401" i="2"/>
  <c r="C389" i="2"/>
  <c r="C384" i="2"/>
  <c r="C376" i="2"/>
  <c r="C372" i="2"/>
  <c r="C355" i="2"/>
  <c r="C351" i="2"/>
  <c r="C347" i="2"/>
  <c r="C334" i="2"/>
  <c r="C330" i="2"/>
  <c r="C314" i="2"/>
  <c r="C309" i="2"/>
  <c r="C305" i="2"/>
  <c r="C297" i="2"/>
  <c r="C289" i="2"/>
  <c r="C284" i="2"/>
  <c r="C274" i="2"/>
  <c r="C272" i="2"/>
  <c r="C269" i="2"/>
  <c r="C256" i="2"/>
  <c r="C252" i="2"/>
  <c r="C248" i="2"/>
  <c r="C235" i="2"/>
  <c r="C233" i="2"/>
  <c r="C229" i="2"/>
  <c r="C213" i="2"/>
  <c r="C208" i="2"/>
  <c r="C206" i="2"/>
  <c r="C204" i="2"/>
  <c r="C191" i="2"/>
  <c r="C185" i="2"/>
  <c r="C739" i="2"/>
  <c r="C736" i="2"/>
  <c r="C735" i="2"/>
  <c r="C728" i="2"/>
  <c r="C721" i="2"/>
  <c r="C717" i="2"/>
  <c r="C716" i="2"/>
  <c r="C706" i="2"/>
  <c r="C703" i="2"/>
  <c r="C700" i="2"/>
  <c r="C689" i="2"/>
  <c r="C688" i="2"/>
  <c r="C686" i="2"/>
  <c r="C678" i="2"/>
  <c r="C672" i="2"/>
  <c r="C669" i="2"/>
  <c r="C663" i="2"/>
  <c r="C661" i="2"/>
  <c r="C656" i="2"/>
  <c r="C647" i="2"/>
  <c r="C644" i="2"/>
  <c r="C642" i="2"/>
  <c r="C641" i="2"/>
  <c r="C634" i="2"/>
  <c r="C631" i="2"/>
  <c r="C628" i="2"/>
  <c r="C627" i="2"/>
  <c r="C625" i="2"/>
  <c r="C620" i="2"/>
  <c r="C616" i="2"/>
  <c r="C612" i="2"/>
  <c r="C611" i="2"/>
  <c r="C608" i="2"/>
  <c r="C605" i="2"/>
  <c r="C602" i="2"/>
  <c r="C597" i="2"/>
  <c r="C594" i="2"/>
  <c r="C592" i="2"/>
  <c r="C589" i="2"/>
  <c r="C586" i="2"/>
  <c r="C581" i="2"/>
  <c r="C578" i="2"/>
  <c r="C576" i="2"/>
  <c r="C573" i="2"/>
  <c r="C570" i="2"/>
  <c r="C567" i="2"/>
  <c r="C565" i="2"/>
  <c r="C564" i="2"/>
  <c r="C559" i="2"/>
  <c r="C556" i="2"/>
  <c r="C552" i="2"/>
  <c r="C551" i="2"/>
  <c r="C549" i="2"/>
  <c r="C546" i="2"/>
  <c r="C542" i="2"/>
  <c r="C538" i="2"/>
  <c r="C536" i="2"/>
  <c r="C535" i="2"/>
  <c r="C532" i="2"/>
  <c r="C528" i="2"/>
  <c r="C525" i="2"/>
  <c r="C524" i="2"/>
  <c r="C521" i="2"/>
  <c r="C517" i="2"/>
  <c r="C514" i="2"/>
  <c r="C511" i="2"/>
  <c r="C509" i="2"/>
  <c r="C508" i="2"/>
  <c r="C505" i="2"/>
  <c r="C500" i="2"/>
  <c r="C497" i="2"/>
  <c r="C495" i="2"/>
  <c r="C494" i="2"/>
  <c r="C491" i="2"/>
  <c r="C487" i="2"/>
  <c r="C483" i="2"/>
  <c r="C481" i="2"/>
  <c r="C480" i="2"/>
  <c r="C477" i="2"/>
  <c r="C474" i="2"/>
  <c r="C471" i="2"/>
  <c r="C469" i="2"/>
  <c r="C467" i="2"/>
  <c r="C462" i="2"/>
  <c r="C458" i="2"/>
  <c r="C455" i="2"/>
  <c r="C454" i="2"/>
  <c r="C452" i="2"/>
  <c r="C449" i="2"/>
  <c r="C444" i="2"/>
  <c r="C441" i="2"/>
  <c r="C439" i="2"/>
  <c r="C438" i="2"/>
  <c r="C434" i="2"/>
  <c r="C431" i="2"/>
  <c r="C428" i="2"/>
  <c r="C425" i="2"/>
  <c r="C424" i="2"/>
  <c r="C421" i="2"/>
  <c r="C418" i="2"/>
  <c r="C415" i="2"/>
  <c r="C413" i="2"/>
  <c r="C411" i="2"/>
  <c r="C407" i="2"/>
  <c r="C404" i="2"/>
  <c r="C400" i="2"/>
  <c r="C399" i="2"/>
  <c r="C397" i="2"/>
  <c r="C394" i="2"/>
  <c r="C391" i="2"/>
  <c r="C386" i="2"/>
  <c r="C385" i="2"/>
  <c r="C383" i="2"/>
  <c r="C379" i="2"/>
  <c r="C375" i="2"/>
  <c r="C371" i="2"/>
  <c r="C369" i="2"/>
  <c r="C365" i="2"/>
  <c r="C361" i="2"/>
  <c r="C358" i="2"/>
  <c r="C354" i="2"/>
  <c r="C352" i="2"/>
  <c r="C350" i="2"/>
  <c r="C346" i="2"/>
  <c r="C340" i="2"/>
  <c r="C337" i="2"/>
  <c r="C335" i="2"/>
  <c r="C333" i="2"/>
  <c r="C329" i="2"/>
  <c r="C325" i="2"/>
  <c r="C319" i="2"/>
  <c r="C317" i="2"/>
  <c r="C315" i="2"/>
  <c r="C311" i="2"/>
  <c r="C308" i="2"/>
  <c r="C304" i="2"/>
  <c r="C302" i="2"/>
  <c r="C300" i="2"/>
  <c r="C294" i="2"/>
  <c r="C290" i="2"/>
  <c r="C286" i="2"/>
  <c r="C285" i="2"/>
  <c r="C283" i="2"/>
  <c r="C279" i="2"/>
  <c r="C275" i="2"/>
  <c r="C271" i="2"/>
  <c r="C268" i="2"/>
  <c r="C267" i="2"/>
  <c r="C263" i="2"/>
  <c r="C259" i="2"/>
  <c r="C255" i="2"/>
  <c r="C253" i="2"/>
  <c r="C251" i="2"/>
  <c r="C247" i="2"/>
  <c r="C243" i="2"/>
  <c r="C240" i="2"/>
  <c r="C238" i="2"/>
  <c r="C236" i="2"/>
  <c r="C232" i="2"/>
  <c r="C228" i="2"/>
  <c r="C224" i="2"/>
  <c r="C223" i="2"/>
  <c r="C221" i="2"/>
  <c r="C216" i="2"/>
  <c r="C212" i="2"/>
  <c r="C209" i="2"/>
  <c r="C207" i="2"/>
  <c r="C205" i="2"/>
  <c r="C201" i="2"/>
  <c r="C197" i="2"/>
  <c r="C194" i="2"/>
  <c r="C192" i="2"/>
  <c r="C190" i="2"/>
  <c r="C186" i="2"/>
  <c r="C182" i="2"/>
  <c r="F17" i="7"/>
  <c r="H862" i="2"/>
  <c r="H772" i="2"/>
  <c r="H1193" i="2"/>
  <c r="H1195" i="2"/>
  <c r="E12" i="14"/>
  <c r="D12" i="14" s="1"/>
  <c r="H1300" i="2"/>
  <c r="H988" i="2"/>
  <c r="H1002" i="2"/>
  <c r="H1001" i="2"/>
  <c r="H552" i="2"/>
  <c r="H642" i="2"/>
  <c r="H1294" i="2"/>
  <c r="H700" i="2"/>
  <c r="H240" i="2"/>
  <c r="L14" i="7"/>
  <c r="H417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82" i="2" l="1"/>
  <c r="L26" i="7"/>
  <c r="H429" i="2" s="1"/>
  <c r="H306" i="2"/>
  <c r="G17" i="7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4" i="2"/>
  <c r="C600" i="2"/>
  <c r="C614" i="2"/>
  <c r="C630" i="2"/>
  <c r="C646" i="2"/>
  <c r="C671" i="2"/>
  <c r="C691" i="2"/>
  <c r="C719" i="2"/>
  <c r="C183" i="2"/>
  <c r="C211" i="2"/>
  <c r="C250" i="2"/>
  <c r="C276" i="2"/>
  <c r="C312" i="2"/>
  <c r="C353" i="2"/>
  <c r="C395" i="2"/>
  <c r="C473" i="2"/>
  <c r="C534" i="2"/>
  <c r="C607" i="2"/>
  <c r="C681" i="2"/>
  <c r="C740" i="2"/>
  <c r="C773" i="2"/>
  <c r="C812" i="2"/>
  <c r="C837" i="2"/>
  <c r="C876" i="2"/>
  <c r="C913" i="2"/>
  <c r="C942" i="2"/>
  <c r="C978" i="2"/>
  <c r="C1014" i="2"/>
  <c r="C1043" i="2"/>
  <c r="C1081" i="2"/>
  <c r="C1118" i="2"/>
  <c r="C1147" i="2"/>
  <c r="C1194" i="2"/>
  <c r="C1256" i="2"/>
  <c r="C1310" i="2"/>
  <c r="C40" i="2"/>
  <c r="C151" i="2"/>
  <c r="C102" i="2"/>
  <c r="D46" i="4"/>
  <c r="C814" i="2"/>
  <c r="C848" i="2"/>
  <c r="C877" i="2"/>
  <c r="C914" i="2"/>
  <c r="C950" i="2"/>
  <c r="C979" i="2"/>
  <c r="C1017" i="2"/>
  <c r="C1054" i="2"/>
  <c r="C1083" i="2"/>
  <c r="C1119" i="2"/>
  <c r="C1155" i="2"/>
  <c r="C1203" i="2"/>
  <c r="C1259" i="2"/>
  <c r="C1321" i="2"/>
  <c r="C41" i="2"/>
  <c r="C148" i="2"/>
  <c r="C82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7" i="2"/>
  <c r="C603" i="2"/>
  <c r="C619" i="2"/>
  <c r="C633" i="2"/>
  <c r="C653" i="2"/>
  <c r="C675" i="2"/>
  <c r="C702" i="2"/>
  <c r="C722" i="2"/>
  <c r="C187" i="2"/>
  <c r="C227" i="2"/>
  <c r="C254" i="2"/>
  <c r="C287" i="2"/>
  <c r="C326" i="2"/>
  <c r="C364" i="2"/>
  <c r="C417" i="2"/>
  <c r="C479" i="2"/>
  <c r="C553" i="2"/>
  <c r="C632" i="2"/>
  <c r="C687" i="2"/>
  <c r="C749" i="2"/>
  <c r="C786" i="2"/>
  <c r="C815" i="2"/>
  <c r="C849" i="2"/>
  <c r="C885" i="2"/>
  <c r="C915" i="2"/>
  <c r="C953" i="2"/>
  <c r="C990" i="2"/>
  <c r="C1019" i="2"/>
  <c r="C1055" i="2"/>
  <c r="C1091" i="2"/>
  <c r="C1121" i="2"/>
  <c r="C1157" i="2"/>
  <c r="C1213" i="2"/>
  <c r="C1267" i="2"/>
  <c r="C1324" i="2"/>
  <c r="C59" i="2"/>
  <c r="C147" i="2"/>
  <c r="C80" i="2"/>
  <c r="D31" i="7"/>
  <c r="H258" i="2" s="1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91" i="2"/>
  <c r="C606" i="2"/>
  <c r="C622" i="2"/>
  <c r="C639" i="2"/>
  <c r="C660" i="2"/>
  <c r="C685" i="2"/>
  <c r="C705" i="2"/>
  <c r="C731" i="2"/>
  <c r="C195" i="2"/>
  <c r="C231" i="2"/>
  <c r="C264" i="2"/>
  <c r="C293" i="2"/>
  <c r="C332" i="2"/>
  <c r="C374" i="2"/>
  <c r="C423" i="2"/>
  <c r="C504" i="2"/>
  <c r="C577" i="2"/>
  <c r="C638" i="2"/>
  <c r="C712" i="2"/>
  <c r="C758" i="2"/>
  <c r="C788" i="2"/>
  <c r="C824" i="2"/>
  <c r="C861" i="2"/>
  <c r="C890" i="2"/>
  <c r="C927" i="2"/>
  <c r="C963" i="2"/>
  <c r="C993" i="2"/>
  <c r="C1029" i="2"/>
  <c r="C1067" i="2"/>
  <c r="C1094" i="2"/>
  <c r="C1133" i="2"/>
  <c r="C1171" i="2"/>
  <c r="C1224" i="2"/>
  <c r="C1280" i="2"/>
  <c r="C16" i="2"/>
  <c r="C63" i="2"/>
  <c r="C127" i="2"/>
  <c r="L19" i="7"/>
  <c r="H422" i="2" s="1"/>
  <c r="L18" i="7"/>
  <c r="H421" i="2" s="1"/>
  <c r="I17" i="7"/>
  <c r="B38" i="7"/>
  <c r="H241" i="2"/>
  <c r="L23" i="7"/>
  <c r="H426" i="2" s="1"/>
  <c r="B50" i="5"/>
  <c r="H290" i="2"/>
  <c r="D31" i="5"/>
  <c r="D36" i="5" s="1"/>
  <c r="G31" i="5"/>
  <c r="H170" i="2" s="1"/>
  <c r="H161" i="2"/>
  <c r="D15" i="12"/>
  <c r="C31" i="5"/>
  <c r="G33" i="5" s="1"/>
  <c r="H171" i="2" s="1"/>
  <c r="D44" i="6"/>
  <c r="D46" i="6" s="1"/>
  <c r="G71" i="4"/>
  <c r="G56" i="4"/>
  <c r="G34" i="4"/>
  <c r="H93" i="2" s="1"/>
  <c r="H58" i="2"/>
  <c r="C10" i="14"/>
  <c r="M17" i="7"/>
  <c r="H37" i="4"/>
  <c r="H95" i="4" s="1"/>
  <c r="J17" i="7"/>
  <c r="H376" i="2" s="1"/>
  <c r="L13" i="7"/>
  <c r="H416" i="2" s="1"/>
  <c r="H244" i="2"/>
  <c r="H79" i="2"/>
  <c r="H218" i="2"/>
  <c r="C17" i="7"/>
  <c r="H222" i="2" s="1"/>
  <c r="H57" i="2"/>
  <c r="C94" i="4"/>
  <c r="H71" i="2" s="1"/>
  <c r="H18" i="2"/>
  <c r="D56" i="4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90" i="2" l="1"/>
  <c r="H310" i="2"/>
  <c r="G31" i="7"/>
  <c r="D34" i="7"/>
  <c r="H261" i="2" s="1"/>
  <c r="D95" i="4"/>
  <c r="G36" i="5"/>
  <c r="H174" i="2" s="1"/>
  <c r="H354" i="2"/>
  <c r="I31" i="7"/>
  <c r="H143" i="2"/>
  <c r="C36" i="5"/>
  <c r="C33" i="5"/>
  <c r="H144" i="2" s="1"/>
  <c r="G79" i="4"/>
  <c r="D5" i="12" s="1"/>
  <c r="H120" i="2"/>
  <c r="H107" i="2"/>
  <c r="M31" i="7"/>
  <c r="H442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G95" i="4"/>
  <c r="H125" i="2" s="1"/>
  <c r="D10" i="12"/>
  <c r="I34" i="7"/>
  <c r="H371" i="2" s="1"/>
  <c r="H368" i="2"/>
  <c r="E9" i="14"/>
  <c r="D9" i="14" s="1"/>
  <c r="H213" i="2"/>
  <c r="H147" i="2"/>
  <c r="C37" i="5"/>
  <c r="G37" i="5"/>
  <c r="D8" i="12"/>
  <c r="C42" i="5"/>
  <c r="H124" i="2"/>
  <c r="D12" i="12"/>
  <c r="D13" i="12"/>
  <c r="D11" i="12"/>
  <c r="D19" i="12"/>
  <c r="H456" i="2"/>
  <c r="M34" i="7"/>
  <c r="H459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C45" i="5"/>
  <c r="H156" i="2" s="1"/>
  <c r="H153" i="2"/>
  <c r="H175" i="2"/>
  <c r="G42" i="5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H45" i="5"/>
  <c r="D22" i="12"/>
  <c r="D23" i="12"/>
  <c r="D24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<sst xmlns="http://schemas.openxmlformats.org/spreadsheetml/2006/main" count="3899" uniqueCount="914">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</sst>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9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3" fontId="2" fillId="0" borderId="0" xfId="6" applyNumberFormat="1" applyFont="1" applyAlignment="1">
      <alignment vertical="top" wrapText="1"/>
    </xf>
    <xf numFmtId="3" fontId="38" fillId="14" borderId="0" xfId="0" applyNumberFormat="1" applyFont="1" applyFill="1" applyAlignment="1">
      <alignment horizontal="right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E16" sqref="E1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46072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Диана Петкова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46072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6705EF9E-4CC2-41CC-B22D-A193F39F334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="80" zoomScaleNormal="85" zoomScaleSheetLayoutView="80" workbookViewId="0">
      <selection activeCell="B104" sqref="B104:E104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СИРМА ГРУП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200101236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59361</v>
      </c>
      <c r="H12" s="95">
        <v>59361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11394</v>
      </c>
      <c r="D13" s="95">
        <v>11097</v>
      </c>
      <c r="E13" s="56" t="s">
        <v>43</v>
      </c>
      <c r="F13" s="59" t="s">
        <v>44</v>
      </c>
      <c r="G13" s="96">
        <v>59361</v>
      </c>
      <c r="H13" s="95">
        <v>59361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f>409+761</f>
        <v>1170</v>
      </c>
      <c r="D14" s="95">
        <v>1237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296</v>
      </c>
      <c r="D15" s="95">
        <v>304</v>
      </c>
      <c r="E15" s="99" t="s">
        <v>51</v>
      </c>
      <c r="F15" s="59" t="s">
        <v>52</v>
      </c>
      <c r="G15" s="96">
        <v>-1569</v>
      </c>
      <c r="H15" s="95">
        <v>-1689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383</v>
      </c>
      <c r="D16" s="95">
        <v>232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216</v>
      </c>
      <c r="D17" s="95">
        <v>278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97</v>
      </c>
      <c r="D18" s="95">
        <v>12</v>
      </c>
      <c r="E18" s="222" t="s">
        <v>63</v>
      </c>
      <c r="F18" s="221" t="s">
        <v>64</v>
      </c>
      <c r="G18" s="311">
        <f>G12+G15+G16+G17</f>
        <v>57792</v>
      </c>
      <c r="H18" s="312">
        <f>H12+H15+H16+H17</f>
        <v>57672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f>1971+377</f>
        <v>2348</v>
      </c>
      <c r="D19" s="95">
        <v>1296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15904</v>
      </c>
      <c r="D20" s="300">
        <f>SUM(D12:D19)</f>
        <v>14456</v>
      </c>
      <c r="E20" s="56" t="s">
        <v>70</v>
      </c>
      <c r="F20" s="59" t="s">
        <v>71</v>
      </c>
      <c r="G20" s="95">
        <v>6343</v>
      </c>
      <c r="H20" s="95">
        <v>6478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3616</v>
      </c>
      <c r="H22" s="298">
        <f>SUM(H23:H25)</f>
        <v>3117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3524</v>
      </c>
      <c r="H23" s="95">
        <v>3199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11136</v>
      </c>
      <c r="D24" s="95">
        <v>7118</v>
      </c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1153</v>
      </c>
      <c r="D25" s="95">
        <v>817</v>
      </c>
      <c r="E25" s="56" t="s">
        <v>89</v>
      </c>
      <c r="F25" s="59" t="s">
        <v>90</v>
      </c>
      <c r="G25" s="96">
        <v>92</v>
      </c>
      <c r="H25" s="95">
        <v>-82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>
        <f>1935+2934</f>
        <v>4869</v>
      </c>
      <c r="D26" s="95">
        <f>3195+5752</f>
        <v>8947</v>
      </c>
      <c r="E26" s="225" t="s">
        <v>93</v>
      </c>
      <c r="F26" s="60" t="s">
        <v>94</v>
      </c>
      <c r="G26" s="299">
        <f>G20+G21+G22</f>
        <v>9959</v>
      </c>
      <c r="H26" s="300">
        <f>H20+H21+H22</f>
        <v>9595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5053</v>
      </c>
      <c r="D27" s="95">
        <v>4928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22211</v>
      </c>
      <c r="D28" s="300">
        <f>SUM(D24:D27)</f>
        <v>21810</v>
      </c>
      <c r="E28" s="101" t="s">
        <v>100</v>
      </c>
      <c r="F28" s="59" t="s">
        <v>101</v>
      </c>
      <c r="G28" s="297">
        <f>SUM(G29:G31)</f>
        <v>10124</v>
      </c>
      <c r="H28" s="298">
        <f>SUM(H29:H31)</f>
        <v>12976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12210-2086</f>
        <v>10124</v>
      </c>
      <c r="H29" s="95">
        <v>12976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38883</v>
      </c>
      <c r="D31" s="95">
        <v>39478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2086</v>
      </c>
      <c r="H32" s="95">
        <v>511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38883</v>
      </c>
      <c r="D33" s="300">
        <f>D31+D32</f>
        <v>39478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12210</v>
      </c>
      <c r="H34" s="300">
        <f>H28+H32+H33</f>
        <v>13487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79961</v>
      </c>
      <c r="H37" s="302">
        <f>H26+H18+H34</f>
        <v>80754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3563</v>
      </c>
      <c r="H40" s="285">
        <v>3833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164</v>
      </c>
      <c r="H44" s="95">
        <v>245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f>7339+804</f>
        <v>8143</v>
      </c>
      <c r="H45" s="95">
        <v>6700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1560</v>
      </c>
      <c r="H49" s="95">
        <v>741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9867</v>
      </c>
      <c r="H50" s="298">
        <f>SUM(H44:H49)</f>
        <v>7686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359</v>
      </c>
      <c r="H54" s="95">
        <v>326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591</v>
      </c>
      <c r="D55" s="220">
        <v>820</v>
      </c>
      <c r="E55" s="56" t="s">
        <v>186</v>
      </c>
      <c r="F55" s="60" t="s">
        <v>187</v>
      </c>
      <c r="G55" s="96">
        <v>481</v>
      </c>
      <c r="H55" s="95">
        <v>518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77589</v>
      </c>
      <c r="D56" s="304">
        <f>D20+D21+D22+D28+D33+D46+D52+D54+D55</f>
        <v>76564</v>
      </c>
      <c r="E56" s="64" t="s">
        <v>190</v>
      </c>
      <c r="F56" s="63" t="s">
        <v>191</v>
      </c>
      <c r="G56" s="301">
        <f>G50+G52+G53+G54+G55</f>
        <v>10707</v>
      </c>
      <c r="H56" s="302">
        <f>H50+H52+H53+H54+H55</f>
        <v>8530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134</v>
      </c>
      <c r="D59" s="95">
        <v>399</v>
      </c>
      <c r="E59" s="100" t="s">
        <v>197</v>
      </c>
      <c r="F59" s="227" t="s">
        <v>198</v>
      </c>
      <c r="G59" s="96">
        <f>1412+793</f>
        <v>2205</v>
      </c>
      <c r="H59" s="95">
        <v>647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3355</v>
      </c>
      <c r="D61" s="95">
        <v>1268</v>
      </c>
      <c r="E61" s="99" t="s">
        <v>205</v>
      </c>
      <c r="F61" s="59" t="s">
        <v>206</v>
      </c>
      <c r="G61" s="297">
        <f>SUM(G62:G68)</f>
        <v>22028</v>
      </c>
      <c r="H61" s="298">
        <f>SUM(H62:H68)</f>
        <v>23253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2013</v>
      </c>
      <c r="H62" s="95">
        <v>1473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f>10824</f>
        <v>10824</v>
      </c>
      <c r="H64" s="95">
        <v>15296</v>
      </c>
      <c r="M64" s="62"/>
    </row>
    <row r="65" spans="1:13">
      <c r="A65" s="223" t="s">
        <v>68</v>
      </c>
      <c r="B65" s="61" t="s">
        <v>219</v>
      </c>
      <c r="C65" s="299">
        <f>SUM(C59:C64)</f>
        <v>3489</v>
      </c>
      <c r="D65" s="300">
        <f>SUM(D59:D64)</f>
        <v>1667</v>
      </c>
      <c r="E65" s="56" t="s">
        <v>220</v>
      </c>
      <c r="F65" s="59" t="s">
        <v>221</v>
      </c>
      <c r="G65" s="96">
        <v>4572</v>
      </c>
      <c r="H65" s="95">
        <v>2359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2535+55</f>
        <v>2590</v>
      </c>
      <c r="H66" s="95">
        <v>3228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888</v>
      </c>
      <c r="H67" s="95">
        <v>871</v>
      </c>
    </row>
    <row r="68" spans="1:13">
      <c r="A68" s="56" t="s">
        <v>227</v>
      </c>
      <c r="B68" s="58" t="s">
        <v>228</v>
      </c>
      <c r="C68" s="96">
        <v>325</v>
      </c>
      <c r="D68" s="95">
        <v>473</v>
      </c>
      <c r="E68" s="56" t="s">
        <v>229</v>
      </c>
      <c r="F68" s="59" t="s">
        <v>230</v>
      </c>
      <c r="G68" s="96">
        <f>93+1048</f>
        <v>1141</v>
      </c>
      <c r="H68" s="95">
        <v>26</v>
      </c>
    </row>
    <row r="69" spans="1:13">
      <c r="A69" s="56" t="s">
        <v>231</v>
      </c>
      <c r="B69" s="58" t="s">
        <v>232</v>
      </c>
      <c r="C69" s="96">
        <f>21195</f>
        <v>21195</v>
      </c>
      <c r="D69" s="95">
        <v>22655</v>
      </c>
      <c r="E69" s="100" t="s">
        <v>95</v>
      </c>
      <c r="F69" s="59" t="s">
        <v>233</v>
      </c>
      <c r="G69" s="96">
        <v>30</v>
      </c>
      <c r="H69" s="95"/>
    </row>
    <row r="70" spans="1:13">
      <c r="A70" s="56" t="s">
        <v>234</v>
      </c>
      <c r="B70" s="58" t="s">
        <v>235</v>
      </c>
      <c r="C70" s="96">
        <v>708</v>
      </c>
      <c r="D70" s="95">
        <v>366</v>
      </c>
      <c r="E70" s="56" t="s">
        <v>236</v>
      </c>
      <c r="F70" s="59" t="s">
        <v>237</v>
      </c>
      <c r="G70" s="96">
        <v>1748</v>
      </c>
      <c r="H70" s="95">
        <v>1399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26011</v>
      </c>
      <c r="H71" s="300">
        <f>H59+H60+H61+H69+H70</f>
        <v>25299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20+304</f>
        <v>324</v>
      </c>
      <c r="D73" s="95">
        <v>231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975</f>
        <v>975</v>
      </c>
      <c r="D75" s="95">
        <v>829</v>
      </c>
      <c r="E75" s="226" t="s">
        <v>178</v>
      </c>
      <c r="F75" s="60" t="s">
        <v>251</v>
      </c>
      <c r="G75" s="219"/>
      <c r="H75" s="220">
        <v>77</v>
      </c>
    </row>
    <row r="76" spans="1:13">
      <c r="A76" s="223" t="s">
        <v>93</v>
      </c>
      <c r="B76" s="61" t="s">
        <v>252</v>
      </c>
      <c r="C76" s="299">
        <f>SUM(C68:C75)</f>
        <v>23527</v>
      </c>
      <c r="D76" s="300">
        <f>SUM(D68:D75)</f>
        <v>24554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30</v>
      </c>
      <c r="H77" s="220">
        <v>30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313</v>
      </c>
      <c r="E79" s="104" t="s">
        <v>258</v>
      </c>
      <c r="F79" s="63" t="s">
        <v>259</v>
      </c>
      <c r="G79" s="301">
        <f>G71+G73+G75+G77</f>
        <v>26041</v>
      </c>
      <c r="H79" s="302">
        <f>H71+H73+H75+H77</f>
        <v>25406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>
        <v>313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313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19</v>
      </c>
      <c r="D88" s="95">
        <v>29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13298</v>
      </c>
      <c r="D89" s="95">
        <v>15169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13317</v>
      </c>
      <c r="D92" s="300">
        <f>SUM(D88:D91)</f>
        <v>15198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2350</v>
      </c>
      <c r="D93" s="220">
        <v>227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42683</v>
      </c>
      <c r="D94" s="304">
        <f>D65+D76+D85+D92+D93</f>
        <v>41959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120272</v>
      </c>
      <c r="D95" s="306">
        <f>D94+D56</f>
        <v>118523</v>
      </c>
      <c r="E95" s="126" t="s">
        <v>288</v>
      </c>
      <c r="F95" s="230" t="s">
        <v>289</v>
      </c>
      <c r="G95" s="305">
        <f>G37+G40+G56+G79</f>
        <v>120272</v>
      </c>
      <c r="H95" s="306">
        <f>H37+H40+H56+H79</f>
        <v>118523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417"/>
      <c r="D97" s="80"/>
      <c r="E97" s="278"/>
      <c r="M97" s="62"/>
    </row>
    <row r="98" spans="1:13">
      <c r="A98" s="379" t="s">
        <v>5</v>
      </c>
      <c r="B98" s="401">
        <f>pdeReportingDate</f>
        <v>46072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Диана Петкова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Normal="70" zoomScaleSheetLayoutView="100" workbookViewId="0">
      <selection activeCell="D44" sqref="D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СИРМА ГРУП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200101236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965</v>
      </c>
      <c r="D12" s="211">
        <v>970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20188</v>
      </c>
      <c r="D13" s="211">
        <v>14167</v>
      </c>
      <c r="E13" s="93" t="s">
        <v>305</v>
      </c>
      <c r="F13" s="137" t="s">
        <v>306</v>
      </c>
      <c r="G13" s="210">
        <v>47589</v>
      </c>
      <c r="H13" s="211">
        <v>36782</v>
      </c>
    </row>
    <row r="14" spans="1:9">
      <c r="A14" s="93" t="s">
        <v>307</v>
      </c>
      <c r="B14" s="91" t="s">
        <v>308</v>
      </c>
      <c r="C14" s="210">
        <v>4629</v>
      </c>
      <c r="D14" s="211">
        <v>4205</v>
      </c>
      <c r="E14" s="93" t="s">
        <v>309</v>
      </c>
      <c r="F14" s="137" t="s">
        <v>310</v>
      </c>
      <c r="G14" s="210">
        <f>129419-G13</f>
        <v>81830</v>
      </c>
      <c r="H14" s="211">
        <f>98925-H13</f>
        <v>62143</v>
      </c>
    </row>
    <row r="15" spans="1:9">
      <c r="A15" s="93" t="s">
        <v>311</v>
      </c>
      <c r="B15" s="91" t="s">
        <v>312</v>
      </c>
      <c r="C15" s="210">
        <f>50838-2745</f>
        <v>48093</v>
      </c>
      <c r="D15" s="211">
        <f>41644-2492</f>
        <v>39152</v>
      </c>
      <c r="E15" s="93" t="s">
        <v>95</v>
      </c>
      <c r="F15" s="137" t="s">
        <v>313</v>
      </c>
      <c r="G15" s="210">
        <f>577+318+21</f>
        <v>916</v>
      </c>
      <c r="H15" s="211">
        <f>307+735+3</f>
        <v>1045</v>
      </c>
    </row>
    <row r="16" spans="1:9">
      <c r="A16" s="93" t="s">
        <v>314</v>
      </c>
      <c r="B16" s="91" t="s">
        <v>315</v>
      </c>
      <c r="C16" s="210">
        <v>5075</v>
      </c>
      <c r="D16" s="211">
        <v>4876</v>
      </c>
      <c r="E16" s="133" t="s">
        <v>68</v>
      </c>
      <c r="F16" s="159" t="s">
        <v>316</v>
      </c>
      <c r="G16" s="326">
        <f>SUM(G12:G15)</f>
        <v>130335</v>
      </c>
      <c r="H16" s="327">
        <f>SUM(H12:H15)</f>
        <v>99970</v>
      </c>
    </row>
    <row r="17" spans="1:8" ht="31.5">
      <c r="A17" s="93" t="s">
        <v>317</v>
      </c>
      <c r="B17" s="91" t="s">
        <v>318</v>
      </c>
      <c r="C17" s="210">
        <v>42311</v>
      </c>
      <c r="D17" s="211">
        <v>33173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50</v>
      </c>
      <c r="H18" s="336">
        <v>40</v>
      </c>
    </row>
    <row r="19" spans="1:8">
      <c r="A19" s="93" t="s">
        <v>323</v>
      </c>
      <c r="B19" s="91" t="s">
        <v>324</v>
      </c>
      <c r="C19" s="210">
        <f>3194+30</f>
        <v>3224</v>
      </c>
      <c r="D19" s="211">
        <v>1970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124485</v>
      </c>
      <c r="D22" s="327">
        <f>SUM(D12:D18)+D19</f>
        <v>98513</v>
      </c>
      <c r="E22" s="93" t="s">
        <v>333</v>
      </c>
      <c r="F22" s="134" t="s">
        <v>334</v>
      </c>
      <c r="G22" s="210">
        <v>18</v>
      </c>
      <c r="H22" s="211">
        <v>18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6</v>
      </c>
      <c r="H24" s="211">
        <v>105</v>
      </c>
    </row>
    <row r="25" spans="1:8" ht="31.5">
      <c r="A25" s="93" t="s">
        <v>340</v>
      </c>
      <c r="B25" s="134" t="s">
        <v>341</v>
      </c>
      <c r="C25" s="210">
        <f>227+22+7</f>
        <v>256</v>
      </c>
      <c r="D25" s="211">
        <f>32+26+5</f>
        <v>63</v>
      </c>
      <c r="E25" s="93" t="s">
        <v>342</v>
      </c>
      <c r="F25" s="134" t="s">
        <v>343</v>
      </c>
      <c r="G25" s="210"/>
      <c r="H25" s="211">
        <v>163</v>
      </c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714</v>
      </c>
      <c r="D27" s="211"/>
      <c r="E27" s="133" t="s">
        <v>120</v>
      </c>
      <c r="F27" s="135" t="s">
        <v>350</v>
      </c>
      <c r="G27" s="326">
        <f>SUM(G22:G26)</f>
        <v>24</v>
      </c>
      <c r="H27" s="327">
        <f>SUM(H22:H26)</f>
        <v>286</v>
      </c>
    </row>
    <row r="28" spans="1:8">
      <c r="A28" s="93" t="s">
        <v>95</v>
      </c>
      <c r="B28" s="134" t="s">
        <v>351</v>
      </c>
      <c r="C28" s="210">
        <f>181+565</f>
        <v>746</v>
      </c>
      <c r="D28" s="211">
        <v>239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1716</v>
      </c>
      <c r="D29" s="327">
        <f>SUM(D25:D28)</f>
        <v>302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126201</v>
      </c>
      <c r="D31" s="149">
        <f>D29+D22</f>
        <v>98815</v>
      </c>
      <c r="E31" s="146" t="s">
        <v>355</v>
      </c>
      <c r="F31" s="161" t="s">
        <v>356</v>
      </c>
      <c r="G31" s="148">
        <f>G16+G18+G27</f>
        <v>130409</v>
      </c>
      <c r="H31" s="149">
        <f>H16+H18+H27</f>
        <v>100296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4208</v>
      </c>
      <c r="D33" s="140">
        <f>IF((H31-D31)&gt;0,H31-D31,0)</f>
        <v>1481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126201</v>
      </c>
      <c r="D36" s="333">
        <f>D31-D34+D35</f>
        <v>98815</v>
      </c>
      <c r="E36" s="157" t="s">
        <v>371</v>
      </c>
      <c r="F36" s="151" t="s">
        <v>372</v>
      </c>
      <c r="G36" s="162">
        <f>G35-G34+G31</f>
        <v>130409</v>
      </c>
      <c r="H36" s="163">
        <f>H35-H34+H31</f>
        <v>100296</v>
      </c>
    </row>
    <row r="37" spans="1:8">
      <c r="A37" s="156" t="s">
        <v>373</v>
      </c>
      <c r="B37" s="128" t="s">
        <v>374</v>
      </c>
      <c r="C37" s="148">
        <f>IF((G36-C36)&gt;0,G36-C36,0)</f>
        <v>4208</v>
      </c>
      <c r="D37" s="149">
        <f>IF((H36-D36)&gt;0,H36-D36,0)</f>
        <v>1481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678</v>
      </c>
      <c r="D38" s="327">
        <f>D39+D40+D41</f>
        <v>367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416</v>
      </c>
      <c r="D39" s="211">
        <v>216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262</v>
      </c>
      <c r="D40" s="211">
        <v>151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3530</v>
      </c>
      <c r="D42" s="140">
        <f>+IF((H36-D36-D38)&gt;0,H36-D36-D38,0)</f>
        <v>1114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1444</v>
      </c>
      <c r="D43" s="211">
        <v>603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2086</v>
      </c>
      <c r="D44" s="163">
        <f>IF(H42=0,IF(D42-D43&gt;0,D42-D43+H43,0),IF(H42-H43&lt;0,H43-H42+D42,0))</f>
        <v>511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130409</v>
      </c>
      <c r="D45" s="329">
        <f>D36+D38+D42</f>
        <v>100296</v>
      </c>
      <c r="E45" s="165" t="s">
        <v>398</v>
      </c>
      <c r="F45" s="167" t="s">
        <v>399</v>
      </c>
      <c r="G45" s="328">
        <f>G42+G36</f>
        <v>130409</v>
      </c>
      <c r="H45" s="329">
        <f>H42+H36</f>
        <v>100296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46072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Диана Петкова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1" zoomScaleNormal="100" zoomScaleSheetLayoutView="80" workbookViewId="0">
      <selection activeCell="H39" sqref="H39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СИРМА ГРУП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200101236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148684</v>
      </c>
      <c r="D11" s="95">
        <v>105642</v>
      </c>
    </row>
    <row r="12" spans="1:13">
      <c r="A12" s="172" t="s">
        <v>406</v>
      </c>
      <c r="B12" s="83" t="s">
        <v>407</v>
      </c>
      <c r="C12" s="96">
        <f>+-88123-C15</f>
        <v>-87849</v>
      </c>
      <c r="D12" s="95">
        <v>-54082</v>
      </c>
      <c r="E12" s="84"/>
      <c r="F12" s="84"/>
      <c r="G12" s="418"/>
      <c r="H12" s="418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-51158</v>
      </c>
      <c r="D14" s="95">
        <v>-43495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-274</v>
      </c>
      <c r="D15" s="95">
        <v>-277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-457</v>
      </c>
      <c r="D16" s="95">
        <v>-298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-403</v>
      </c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-628</v>
      </c>
      <c r="D20" s="95">
        <v>-957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7915</v>
      </c>
      <c r="D21" s="350">
        <f>SUM(D11:D20)</f>
        <v>6533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+-1279-3740</f>
        <v>-5019</v>
      </c>
      <c r="D23" s="95">
        <v>-3137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68</v>
      </c>
      <c r="D24" s="95">
        <v>2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>
        <v>-70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30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>
        <v>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-3608</v>
      </c>
      <c r="D28" s="95">
        <v>-9358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>
        <v>4</v>
      </c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+-403+2</f>
        <v>-401</v>
      </c>
      <c r="D32" s="95">
        <v>2822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-8960</v>
      </c>
      <c r="D33" s="350">
        <f>SUM(D23:D32)</f>
        <v>-9701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>
        <f>+-415+400</f>
        <v>-15</v>
      </c>
      <c r="D36" s="95">
        <v>-740</v>
      </c>
    </row>
    <row r="37" spans="1:13">
      <c r="A37" s="172" t="s">
        <v>453</v>
      </c>
      <c r="B37" s="83" t="s">
        <v>454</v>
      </c>
      <c r="C37" s="96">
        <v>2758</v>
      </c>
      <c r="D37" s="95">
        <v>7965</v>
      </c>
    </row>
    <row r="38" spans="1:13">
      <c r="A38" s="172" t="s">
        <v>455</v>
      </c>
      <c r="B38" s="83" t="s">
        <v>456</v>
      </c>
      <c r="C38" s="96">
        <f>+-316-219</f>
        <v>-535</v>
      </c>
      <c r="D38" s="95">
        <v>-2266</v>
      </c>
    </row>
    <row r="39" spans="1:13">
      <c r="A39" s="172" t="s">
        <v>457</v>
      </c>
      <c r="B39" s="83" t="s">
        <v>458</v>
      </c>
      <c r="C39" s="96">
        <f>+-745-21</f>
        <v>-766</v>
      </c>
      <c r="D39" s="95">
        <v>-585</v>
      </c>
    </row>
    <row r="40" spans="1:13" ht="31.5">
      <c r="A40" s="172" t="s">
        <v>459</v>
      </c>
      <c r="B40" s="83" t="s">
        <v>460</v>
      </c>
      <c r="C40" s="96"/>
      <c r="D40" s="95">
        <v>-32</v>
      </c>
    </row>
    <row r="41" spans="1:13">
      <c r="A41" s="172" t="s">
        <v>461</v>
      </c>
      <c r="B41" s="83" t="s">
        <v>462</v>
      </c>
      <c r="C41" s="96">
        <v>-2295</v>
      </c>
      <c r="D41" s="95">
        <v>-1580</v>
      </c>
    </row>
    <row r="42" spans="1:13">
      <c r="A42" s="172" t="s">
        <v>463</v>
      </c>
      <c r="B42" s="83" t="s">
        <v>464</v>
      </c>
      <c r="C42" s="96">
        <v>17</v>
      </c>
      <c r="D42" s="95">
        <v>910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-836</v>
      </c>
      <c r="D43" s="352">
        <f>SUM(D35:D42)</f>
        <v>3672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-1881</v>
      </c>
      <c r="D44" s="201">
        <f>D43+D33+D21</f>
        <v>504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15198</v>
      </c>
      <c r="D45" s="203">
        <v>14694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13317</v>
      </c>
      <c r="D46" s="205">
        <f>D45+D44</f>
        <v>15198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13317</v>
      </c>
      <c r="D47" s="192">
        <v>7938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>
        <v>1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46072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Диана Петкова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2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F33" sqref="F33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СИРМА ГРУП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200101236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57672</v>
      </c>
      <c r="D13" s="286">
        <f>'1-Баланс'!H20</f>
        <v>6478</v>
      </c>
      <c r="E13" s="286">
        <f>'1-Баланс'!H21</f>
        <v>0</v>
      </c>
      <c r="F13" s="286">
        <f>'1-Баланс'!H23</f>
        <v>3199</v>
      </c>
      <c r="G13" s="286">
        <f>'1-Баланс'!H24</f>
        <v>0</v>
      </c>
      <c r="H13" s="287">
        <f>+'1-Баланс'!H25</f>
        <v>-82</v>
      </c>
      <c r="I13" s="286">
        <f>'1-Баланс'!H29+'1-Баланс'!H32</f>
        <v>13487</v>
      </c>
      <c r="J13" s="286">
        <f>'1-Баланс'!H30+'1-Баланс'!H33</f>
        <v>0</v>
      </c>
      <c r="K13" s="287"/>
      <c r="L13" s="286">
        <f>SUM(C13:K13)</f>
        <v>80754</v>
      </c>
      <c r="M13" s="288">
        <f>'1-Баланс'!H40</f>
        <v>3833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57672</v>
      </c>
      <c r="D17" s="286">
        <f t="shared" ref="D17:M17" si="2">D13+D14</f>
        <v>6478</v>
      </c>
      <c r="E17" s="286">
        <f t="shared" si="2"/>
        <v>0</v>
      </c>
      <c r="F17" s="286">
        <f t="shared" si="2"/>
        <v>3199</v>
      </c>
      <c r="G17" s="286">
        <f t="shared" si="2"/>
        <v>0</v>
      </c>
      <c r="H17" s="286">
        <f t="shared" si="2"/>
        <v>-82</v>
      </c>
      <c r="I17" s="286">
        <f t="shared" si="2"/>
        <v>13487</v>
      </c>
      <c r="J17" s="286">
        <f t="shared" si="2"/>
        <v>0</v>
      </c>
      <c r="K17" s="286">
        <f t="shared" si="2"/>
        <v>0</v>
      </c>
      <c r="L17" s="286">
        <f t="shared" si="1"/>
        <v>80754</v>
      </c>
      <c r="M17" s="288">
        <f t="shared" si="2"/>
        <v>3833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2086</v>
      </c>
      <c r="J18" s="286">
        <f>+'1-Баланс'!G33</f>
        <v>0</v>
      </c>
      <c r="K18" s="287"/>
      <c r="L18" s="286">
        <f t="shared" si="1"/>
        <v>2086</v>
      </c>
      <c r="M18" s="334">
        <v>1444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325</v>
      </c>
      <c r="G19" s="76">
        <f t="shared" si="3"/>
        <v>0</v>
      </c>
      <c r="H19" s="76">
        <f t="shared" si="3"/>
        <v>0</v>
      </c>
      <c r="I19" s="76">
        <f t="shared" si="3"/>
        <v>-1484</v>
      </c>
      <c r="J19" s="76">
        <f>J20+J21</f>
        <v>0</v>
      </c>
      <c r="K19" s="76">
        <f t="shared" si="3"/>
        <v>0</v>
      </c>
      <c r="L19" s="286">
        <f t="shared" si="1"/>
        <v>-1159</v>
      </c>
      <c r="M19" s="209">
        <f>M20+M21</f>
        <v>-575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-1159</v>
      </c>
      <c r="J20" s="210"/>
      <c r="K20" s="210"/>
      <c r="L20" s="286">
        <f>SUM(C20:K20)</f>
        <v>-1159</v>
      </c>
      <c r="M20" s="211">
        <v>-575</v>
      </c>
    </row>
    <row r="21" spans="1:14">
      <c r="A21" s="258" t="s">
        <v>515</v>
      </c>
      <c r="B21" s="259" t="s">
        <v>516</v>
      </c>
      <c r="C21" s="210"/>
      <c r="D21" s="210"/>
      <c r="E21" s="210"/>
      <c r="F21" s="210">
        <v>325</v>
      </c>
      <c r="G21" s="210"/>
      <c r="H21" s="210"/>
      <c r="I21" s="210">
        <v>-325</v>
      </c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>
        <v>120</v>
      </c>
      <c r="D30" s="210">
        <v>-135</v>
      </c>
      <c r="E30" s="210"/>
      <c r="F30" s="210"/>
      <c r="G30" s="210"/>
      <c r="H30" s="210">
        <v>174</v>
      </c>
      <c r="I30" s="210">
        <v>-1879</v>
      </c>
      <c r="J30" s="210"/>
      <c r="K30" s="210"/>
      <c r="L30" s="286">
        <f t="shared" si="1"/>
        <v>-1720</v>
      </c>
      <c r="M30" s="211">
        <v>-1139</v>
      </c>
    </row>
    <row r="31" spans="1:14">
      <c r="A31" s="254" t="s">
        <v>533</v>
      </c>
      <c r="B31" s="255" t="s">
        <v>534</v>
      </c>
      <c r="C31" s="286">
        <f>C19+C22+C23+C26+C30+C29+C17+C18</f>
        <v>57792</v>
      </c>
      <c r="D31" s="286">
        <f t="shared" ref="D31:M31" si="6">D19+D22+D23+D26+D30+D29+D17+D18</f>
        <v>6343</v>
      </c>
      <c r="E31" s="286">
        <f t="shared" si="6"/>
        <v>0</v>
      </c>
      <c r="F31" s="286">
        <f t="shared" si="6"/>
        <v>3524</v>
      </c>
      <c r="G31" s="286">
        <f t="shared" si="6"/>
        <v>0</v>
      </c>
      <c r="H31" s="286">
        <f t="shared" si="6"/>
        <v>92</v>
      </c>
      <c r="I31" s="286">
        <f t="shared" si="6"/>
        <v>12210</v>
      </c>
      <c r="J31" s="286">
        <f t="shared" si="6"/>
        <v>0</v>
      </c>
      <c r="K31" s="286">
        <f t="shared" si="6"/>
        <v>0</v>
      </c>
      <c r="L31" s="286">
        <f t="shared" si="1"/>
        <v>79961</v>
      </c>
      <c r="M31" s="288">
        <f t="shared" si="6"/>
        <v>3563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57792</v>
      </c>
      <c r="D34" s="289">
        <f t="shared" si="7"/>
        <v>6343</v>
      </c>
      <c r="E34" s="289">
        <f t="shared" si="7"/>
        <v>0</v>
      </c>
      <c r="F34" s="289">
        <f t="shared" si="7"/>
        <v>3524</v>
      </c>
      <c r="G34" s="289">
        <f t="shared" si="7"/>
        <v>0</v>
      </c>
      <c r="H34" s="289">
        <f t="shared" si="7"/>
        <v>92</v>
      </c>
      <c r="I34" s="289">
        <f t="shared" si="7"/>
        <v>12210</v>
      </c>
      <c r="J34" s="289">
        <f t="shared" si="7"/>
        <v>0</v>
      </c>
      <c r="K34" s="289">
        <f t="shared" si="7"/>
        <v>0</v>
      </c>
      <c r="L34" s="289">
        <f t="shared" si="1"/>
        <v>79961</v>
      </c>
      <c r="M34" s="290">
        <f>M31+M32+M33</f>
        <v>3563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46072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Диана Петкова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120272</v>
      </c>
      <c r="D6" s="389">
        <f t="shared" ref="D6:D15" si="0">C6-E6</f>
        <v>0</v>
      </c>
      <c r="E6" s="363">
        <f>'1-Баланс'!G95</f>
        <v>120272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79961</v>
      </c>
      <c r="D7" s="389">
        <f t="shared" si="0"/>
        <v>22169</v>
      </c>
      <c r="E7" s="363">
        <f>'1-Баланс'!G18</f>
        <v>57792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2086</v>
      </c>
      <c r="D8" s="389">
        <f t="shared" si="0"/>
        <v>0</v>
      </c>
      <c r="E8" s="363">
        <f>ABS('2-Отчет за доходите'!C44)-ABS('2-Отчет за доходите'!G44)</f>
        <v>2086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15198</v>
      </c>
      <c r="D9" s="389">
        <f t="shared" si="0"/>
        <v>0</v>
      </c>
      <c r="E9" s="363">
        <f>'3-Отчет за паричния поток'!C45</f>
        <v>15198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13317</v>
      </c>
      <c r="D10" s="389">
        <f t="shared" si="0"/>
        <v>0</v>
      </c>
      <c r="E10" s="363">
        <f>'3-Отчет за паричния поток'!C46</f>
        <v>13317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79961</v>
      </c>
      <c r="D11" s="389">
        <f t="shared" si="0"/>
        <v>0</v>
      </c>
      <c r="E11" s="363">
        <f>'4-Отчет за собствения капитал'!L34</f>
        <v>79961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1.6004910423140371E-2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2.6087717762409174E-2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5.6764994013279634E-2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1.7344020220832777E-2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1.0333436343610589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1.6390691601705003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1.4148458200529934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0.51138589147882185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0.51138589147882185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3.1327516584943758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1.0836686843155514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0.11809017514448317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0.45957404234564347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0.30554077424504456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4464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5.5827215767686747E-2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6.9726782660705935E-2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4.0413504893874412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Сирма Груп Холдинг АД</v>
      </c>
      <c r="B3" s="391" t="str">
        <f t="shared" ref="B3:B34" si="1">pdeBulstat</f>
        <v>200101236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Сирма Груп Холдинг АД</v>
      </c>
      <c r="B4" s="391" t="str">
        <f t="shared" si="1"/>
        <v>200101236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11394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Сирма Груп Холдинг АД</v>
      </c>
      <c r="B5" s="391" t="str">
        <f t="shared" si="1"/>
        <v>200101236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1170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Сирма Груп Холдинг АД</v>
      </c>
      <c r="B6" s="391" t="str">
        <f t="shared" si="1"/>
        <v>200101236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296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Сирма Груп Холдинг АД</v>
      </c>
      <c r="B7" s="391" t="str">
        <f t="shared" si="1"/>
        <v>200101236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383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Сирма Груп Холдинг АД</v>
      </c>
      <c r="B8" s="391" t="str">
        <f t="shared" si="1"/>
        <v>200101236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216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Сирма Груп Холдинг АД</v>
      </c>
      <c r="B9" s="391" t="str">
        <f t="shared" si="1"/>
        <v>200101236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97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Сирма Груп Холдинг АД</v>
      </c>
      <c r="B10" s="391" t="str">
        <f t="shared" si="1"/>
        <v>200101236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2348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Сирма Груп Холдинг АД</v>
      </c>
      <c r="B11" s="391" t="str">
        <f t="shared" si="1"/>
        <v>200101236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15904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Сирма Груп Холдинг АД</v>
      </c>
      <c r="B12" s="391" t="str">
        <f t="shared" si="1"/>
        <v>200101236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Сирма Груп Холдинг АД</v>
      </c>
      <c r="B13" s="391" t="str">
        <f t="shared" si="1"/>
        <v>200101236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Сирма Груп Холдинг АД</v>
      </c>
      <c r="B14" s="391" t="str">
        <f t="shared" si="1"/>
        <v>200101236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11136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Сирма Груп Холдинг АД</v>
      </c>
      <c r="B15" s="391" t="str">
        <f t="shared" si="1"/>
        <v>200101236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1153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Сирма Груп Холдинг АД</v>
      </c>
      <c r="B16" s="391" t="str">
        <f t="shared" si="1"/>
        <v>200101236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4869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Сирма Груп Холдинг АД</v>
      </c>
      <c r="B17" s="391" t="str">
        <f t="shared" si="1"/>
        <v>200101236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5053</v>
      </c>
    </row>
    <row r="18" spans="1:8">
      <c r="A18" s="391" t="str">
        <f t="shared" si="0"/>
        <v>Сирма Груп Холдинг АД</v>
      </c>
      <c r="B18" s="391" t="str">
        <f t="shared" si="1"/>
        <v>200101236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22211</v>
      </c>
    </row>
    <row r="19" spans="1:8">
      <c r="A19" s="391" t="str">
        <f t="shared" si="0"/>
        <v>Сирма Груп Холдинг АД</v>
      </c>
      <c r="B19" s="391" t="str">
        <f t="shared" si="1"/>
        <v>200101236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38883</v>
      </c>
    </row>
    <row r="20" spans="1:8">
      <c r="A20" s="391" t="str">
        <f t="shared" si="0"/>
        <v>Сирма Груп Холдинг АД</v>
      </c>
      <c r="B20" s="391" t="str">
        <f t="shared" si="1"/>
        <v>200101236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Сирма Груп Холдинг АД</v>
      </c>
      <c r="B21" s="391" t="str">
        <f t="shared" si="1"/>
        <v>200101236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38883</v>
      </c>
    </row>
    <row r="22" spans="1:8">
      <c r="A22" s="391" t="str">
        <f t="shared" si="0"/>
        <v>Сирма Груп Холдинг АД</v>
      </c>
      <c r="B22" s="391" t="str">
        <f t="shared" si="1"/>
        <v>200101236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Сирма Груп Холдинг АД</v>
      </c>
      <c r="B23" s="391" t="str">
        <f t="shared" si="1"/>
        <v>200101236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Сирма Груп Холдинг АД</v>
      </c>
      <c r="B24" s="391" t="str">
        <f t="shared" si="1"/>
        <v>200101236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Сирма Груп Холдинг АД</v>
      </c>
      <c r="B25" s="391" t="str">
        <f t="shared" si="1"/>
        <v>200101236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Сирма Груп Холдинг АД</v>
      </c>
      <c r="B26" s="391" t="str">
        <f t="shared" si="1"/>
        <v>200101236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Сирма Груп Холдинг АД</v>
      </c>
      <c r="B27" s="391" t="str">
        <f t="shared" si="1"/>
        <v>200101236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Сирма Груп Холдинг АД</v>
      </c>
      <c r="B28" s="391" t="str">
        <f t="shared" si="1"/>
        <v>200101236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Сирма Груп Холдинг АД</v>
      </c>
      <c r="B29" s="391" t="str">
        <f t="shared" si="1"/>
        <v>200101236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Сирма Груп Холдинг АД</v>
      </c>
      <c r="B30" s="391" t="str">
        <f t="shared" si="1"/>
        <v>200101236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Сирма Груп Холдинг АД</v>
      </c>
      <c r="B31" s="391" t="str">
        <f t="shared" si="1"/>
        <v>200101236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Сирма Груп Холдинг АД</v>
      </c>
      <c r="B32" s="391" t="str">
        <f t="shared" si="1"/>
        <v>200101236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Сирма Груп Холдинг АД</v>
      </c>
      <c r="B33" s="391" t="str">
        <f t="shared" si="1"/>
        <v>200101236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Сирма Груп Холдинг АД</v>
      </c>
      <c r="B34" s="391" t="str">
        <f t="shared" si="1"/>
        <v>200101236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Сирма Груп Холдинг АД</v>
      </c>
      <c r="B35" s="391" t="str">
        <f t="shared" ref="B35:B66" si="4">pdeBulstat</f>
        <v>200101236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Сирма Груп Холдинг АД</v>
      </c>
      <c r="B36" s="391" t="str">
        <f t="shared" si="4"/>
        <v>200101236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Сирма Груп Холдинг АД</v>
      </c>
      <c r="B37" s="391" t="str">
        <f t="shared" si="4"/>
        <v>200101236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Сирма Груп Холдинг АД</v>
      </c>
      <c r="B38" s="391" t="str">
        <f t="shared" si="4"/>
        <v>200101236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Сирма Груп Холдинг АД</v>
      </c>
      <c r="B39" s="391" t="str">
        <f t="shared" si="4"/>
        <v>200101236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Сирма Груп Холдинг АД</v>
      </c>
      <c r="B40" s="391" t="str">
        <f t="shared" si="4"/>
        <v>200101236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591</v>
      </c>
    </row>
    <row r="41" spans="1:8">
      <c r="A41" s="391" t="str">
        <f t="shared" si="3"/>
        <v>Сирма Груп Холдинг АД</v>
      </c>
      <c r="B41" s="391" t="str">
        <f t="shared" si="4"/>
        <v>200101236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77589</v>
      </c>
    </row>
    <row r="42" spans="1:8">
      <c r="A42" s="391" t="str">
        <f t="shared" si="3"/>
        <v>Сирма Груп Холдинг АД</v>
      </c>
      <c r="B42" s="391" t="str">
        <f t="shared" si="4"/>
        <v>200101236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134</v>
      </c>
    </row>
    <row r="43" spans="1:8">
      <c r="A43" s="391" t="str">
        <f t="shared" si="3"/>
        <v>Сирма Груп Холдинг АД</v>
      </c>
      <c r="B43" s="391" t="str">
        <f t="shared" si="4"/>
        <v>200101236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Сирма Груп Холдинг АД</v>
      </c>
      <c r="B44" s="391" t="str">
        <f t="shared" si="4"/>
        <v>200101236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3355</v>
      </c>
    </row>
    <row r="45" spans="1:8">
      <c r="A45" s="391" t="str">
        <f t="shared" si="3"/>
        <v>Сирма Груп Холдинг АД</v>
      </c>
      <c r="B45" s="391" t="str">
        <f t="shared" si="4"/>
        <v>200101236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Сирма Груп Холдинг АД</v>
      </c>
      <c r="B46" s="391" t="str">
        <f t="shared" si="4"/>
        <v>200101236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Сирма Груп Холдинг АД</v>
      </c>
      <c r="B47" s="391" t="str">
        <f t="shared" si="4"/>
        <v>200101236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Сирма Груп Холдинг АД</v>
      </c>
      <c r="B48" s="391" t="str">
        <f t="shared" si="4"/>
        <v>200101236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3489</v>
      </c>
    </row>
    <row r="49" spans="1:8">
      <c r="A49" s="391" t="str">
        <f t="shared" si="3"/>
        <v>Сирма Груп Холдинг АД</v>
      </c>
      <c r="B49" s="391" t="str">
        <f t="shared" si="4"/>
        <v>200101236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325</v>
      </c>
    </row>
    <row r="50" spans="1:8">
      <c r="A50" s="391" t="str">
        <f t="shared" si="3"/>
        <v>Сирма Груп Холдинг АД</v>
      </c>
      <c r="B50" s="391" t="str">
        <f t="shared" si="4"/>
        <v>200101236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21195</v>
      </c>
    </row>
    <row r="51" spans="1:8">
      <c r="A51" s="391" t="str">
        <f t="shared" si="3"/>
        <v>Сирма Груп Холдинг АД</v>
      </c>
      <c r="B51" s="391" t="str">
        <f t="shared" si="4"/>
        <v>200101236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708</v>
      </c>
    </row>
    <row r="52" spans="1:8">
      <c r="A52" s="391" t="str">
        <f t="shared" si="3"/>
        <v>Сирма Груп Холдинг АД</v>
      </c>
      <c r="B52" s="391" t="str">
        <f t="shared" si="4"/>
        <v>200101236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Сирма Груп Холдинг АД</v>
      </c>
      <c r="B53" s="391" t="str">
        <f t="shared" si="4"/>
        <v>200101236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Сирма Груп Холдинг АД</v>
      </c>
      <c r="B54" s="391" t="str">
        <f t="shared" si="4"/>
        <v>200101236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324</v>
      </c>
    </row>
    <row r="55" spans="1:8">
      <c r="A55" s="391" t="str">
        <f t="shared" si="3"/>
        <v>Сирма Груп Холдинг АД</v>
      </c>
      <c r="B55" s="391" t="str">
        <f t="shared" si="4"/>
        <v>200101236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Сирма Груп Холдинг АД</v>
      </c>
      <c r="B56" s="391" t="str">
        <f t="shared" si="4"/>
        <v>200101236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975</v>
      </c>
    </row>
    <row r="57" spans="1:8">
      <c r="A57" s="391" t="str">
        <f t="shared" si="3"/>
        <v>Сирма Груп Холдинг АД</v>
      </c>
      <c r="B57" s="391" t="str">
        <f t="shared" si="4"/>
        <v>200101236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23527</v>
      </c>
    </row>
    <row r="58" spans="1:8">
      <c r="A58" s="391" t="str">
        <f t="shared" si="3"/>
        <v>Сирма Груп Холдинг АД</v>
      </c>
      <c r="B58" s="391" t="str">
        <f t="shared" si="4"/>
        <v>200101236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Сирма Груп Холдинг АД</v>
      </c>
      <c r="B59" s="391" t="str">
        <f t="shared" si="4"/>
        <v>200101236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Сирма Груп Холдинг АД</v>
      </c>
      <c r="B60" s="391" t="str">
        <f t="shared" si="4"/>
        <v>200101236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Сирма Груп Холдинг АД</v>
      </c>
      <c r="B61" s="391" t="str">
        <f t="shared" si="4"/>
        <v>200101236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Сирма Груп Холдинг АД</v>
      </c>
      <c r="B62" s="391" t="str">
        <f t="shared" si="4"/>
        <v>200101236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Сирма Груп Холдинг АД</v>
      </c>
      <c r="B63" s="391" t="str">
        <f t="shared" si="4"/>
        <v>200101236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Сирма Груп Холдинг АД</v>
      </c>
      <c r="B64" s="391" t="str">
        <f t="shared" si="4"/>
        <v>200101236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Сирма Груп Холдинг АД</v>
      </c>
      <c r="B65" s="391" t="str">
        <f t="shared" si="4"/>
        <v>200101236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19</v>
      </c>
    </row>
    <row r="66" spans="1:8">
      <c r="A66" s="391" t="str">
        <f t="shared" si="3"/>
        <v>Сирма Груп Холдинг АД</v>
      </c>
      <c r="B66" s="391" t="str">
        <f t="shared" si="4"/>
        <v>200101236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13298</v>
      </c>
    </row>
    <row r="67" spans="1:8">
      <c r="A67" s="391" t="str">
        <f t="shared" ref="A67:A98" si="6">pdeName</f>
        <v>Сирма Груп Холдинг АД</v>
      </c>
      <c r="B67" s="391" t="str">
        <f t="shared" ref="B67:B98" si="7">pdeBulstat</f>
        <v>200101236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Сирма Груп Холдинг АД</v>
      </c>
      <c r="B68" s="391" t="str">
        <f t="shared" si="7"/>
        <v>200101236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Сирма Груп Холдинг АД</v>
      </c>
      <c r="B69" s="391" t="str">
        <f t="shared" si="7"/>
        <v>200101236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13317</v>
      </c>
    </row>
    <row r="70" spans="1:8">
      <c r="A70" s="391" t="str">
        <f t="shared" si="6"/>
        <v>Сирма Груп Холдинг АД</v>
      </c>
      <c r="B70" s="391" t="str">
        <f t="shared" si="7"/>
        <v>200101236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2350</v>
      </c>
    </row>
    <row r="71" spans="1:8">
      <c r="A71" s="391" t="str">
        <f t="shared" si="6"/>
        <v>Сирма Груп Холдинг АД</v>
      </c>
      <c r="B71" s="391" t="str">
        <f t="shared" si="7"/>
        <v>200101236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42683</v>
      </c>
    </row>
    <row r="72" spans="1:8">
      <c r="A72" s="391" t="str">
        <f t="shared" si="6"/>
        <v>Сирма Груп Холдинг АД</v>
      </c>
      <c r="B72" s="391" t="str">
        <f t="shared" si="7"/>
        <v>200101236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120272</v>
      </c>
    </row>
    <row r="73" spans="1:8">
      <c r="A73" s="391" t="str">
        <f t="shared" si="6"/>
        <v>Сирма Груп Холдинг АД</v>
      </c>
      <c r="B73" s="391" t="str">
        <f t="shared" si="7"/>
        <v>200101236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59361</v>
      </c>
    </row>
    <row r="74" spans="1:8">
      <c r="A74" s="391" t="str">
        <f t="shared" si="6"/>
        <v>Сирма Груп Холдинг АД</v>
      </c>
      <c r="B74" s="391" t="str">
        <f t="shared" si="7"/>
        <v>200101236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59361</v>
      </c>
    </row>
    <row r="75" spans="1:8">
      <c r="A75" s="391" t="str">
        <f t="shared" si="6"/>
        <v>Сирма Груп Холдинг АД</v>
      </c>
      <c r="B75" s="391" t="str">
        <f t="shared" si="7"/>
        <v>200101236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Сирма Груп Холдинг АД</v>
      </c>
      <c r="B76" s="391" t="str">
        <f t="shared" si="7"/>
        <v>200101236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-1569</v>
      </c>
    </row>
    <row r="77" spans="1:8">
      <c r="A77" s="391" t="str">
        <f t="shared" si="6"/>
        <v>Сирма Груп Холдинг АД</v>
      </c>
      <c r="B77" s="391" t="str">
        <f t="shared" si="7"/>
        <v>200101236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Сирма Груп Холдинг АД</v>
      </c>
      <c r="B78" s="391" t="str">
        <f t="shared" si="7"/>
        <v>200101236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Сирма Груп Холдинг АД</v>
      </c>
      <c r="B79" s="391" t="str">
        <f t="shared" si="7"/>
        <v>200101236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57792</v>
      </c>
    </row>
    <row r="80" spans="1:8">
      <c r="A80" s="391" t="str">
        <f t="shared" si="6"/>
        <v>Сирма Груп Холдинг АД</v>
      </c>
      <c r="B80" s="391" t="str">
        <f t="shared" si="7"/>
        <v>200101236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6343</v>
      </c>
    </row>
    <row r="81" spans="1:8">
      <c r="A81" s="391" t="str">
        <f t="shared" si="6"/>
        <v>Сирма Груп Холдинг АД</v>
      </c>
      <c r="B81" s="391" t="str">
        <f t="shared" si="7"/>
        <v>200101236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Сирма Груп Холдинг АД</v>
      </c>
      <c r="B82" s="391" t="str">
        <f t="shared" si="7"/>
        <v>200101236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3616</v>
      </c>
    </row>
    <row r="83" spans="1:8">
      <c r="A83" s="391" t="str">
        <f t="shared" si="6"/>
        <v>Сирма Груп Холдинг АД</v>
      </c>
      <c r="B83" s="391" t="str">
        <f t="shared" si="7"/>
        <v>200101236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3524</v>
      </c>
    </row>
    <row r="84" spans="1:8">
      <c r="A84" s="391" t="str">
        <f t="shared" si="6"/>
        <v>Сирма Груп Холдинг АД</v>
      </c>
      <c r="B84" s="391" t="str">
        <f t="shared" si="7"/>
        <v>200101236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Сирма Груп Холдинг АД</v>
      </c>
      <c r="B85" s="391" t="str">
        <f t="shared" si="7"/>
        <v>200101236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92</v>
      </c>
    </row>
    <row r="86" spans="1:8">
      <c r="A86" s="391" t="str">
        <f t="shared" si="6"/>
        <v>Сирма Груп Холдинг АД</v>
      </c>
      <c r="B86" s="391" t="str">
        <f t="shared" si="7"/>
        <v>200101236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9959</v>
      </c>
    </row>
    <row r="87" spans="1:8">
      <c r="A87" s="391" t="str">
        <f t="shared" si="6"/>
        <v>Сирма Груп Холдинг АД</v>
      </c>
      <c r="B87" s="391" t="str">
        <f t="shared" si="7"/>
        <v>200101236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10124</v>
      </c>
    </row>
    <row r="88" spans="1:8">
      <c r="A88" s="391" t="str">
        <f t="shared" si="6"/>
        <v>Сирма Груп Холдинг АД</v>
      </c>
      <c r="B88" s="391" t="str">
        <f t="shared" si="7"/>
        <v>200101236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10124</v>
      </c>
    </row>
    <row r="89" spans="1:8">
      <c r="A89" s="391" t="str">
        <f t="shared" si="6"/>
        <v>Сирма Груп Холдинг АД</v>
      </c>
      <c r="B89" s="391" t="str">
        <f t="shared" si="7"/>
        <v>200101236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Сирма Груп Холдинг АД</v>
      </c>
      <c r="B90" s="391" t="str">
        <f t="shared" si="7"/>
        <v>200101236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Сирма Груп Холдинг АД</v>
      </c>
      <c r="B91" s="391" t="str">
        <f t="shared" si="7"/>
        <v>200101236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2086</v>
      </c>
    </row>
    <row r="92" spans="1:8">
      <c r="A92" s="391" t="str">
        <f t="shared" si="6"/>
        <v>Сирма Груп Холдинг АД</v>
      </c>
      <c r="B92" s="391" t="str">
        <f t="shared" si="7"/>
        <v>200101236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Сирма Груп Холдинг АД</v>
      </c>
      <c r="B93" s="391" t="str">
        <f t="shared" si="7"/>
        <v>200101236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12210</v>
      </c>
    </row>
    <row r="94" spans="1:8">
      <c r="A94" s="391" t="str">
        <f t="shared" si="6"/>
        <v>Сирма Груп Холдинг АД</v>
      </c>
      <c r="B94" s="391" t="str">
        <f t="shared" si="7"/>
        <v>200101236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79961</v>
      </c>
    </row>
    <row r="95" spans="1:8">
      <c r="A95" s="391" t="str">
        <f t="shared" si="6"/>
        <v>Сирма Груп Холдинг АД</v>
      </c>
      <c r="B95" s="391" t="str">
        <f t="shared" si="7"/>
        <v>200101236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3563</v>
      </c>
    </row>
    <row r="96" spans="1:8">
      <c r="A96" s="391" t="str">
        <f t="shared" si="6"/>
        <v>Сирма Груп Холдинг АД</v>
      </c>
      <c r="B96" s="391" t="str">
        <f t="shared" si="7"/>
        <v>200101236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164</v>
      </c>
    </row>
    <row r="97" spans="1:8">
      <c r="A97" s="391" t="str">
        <f t="shared" si="6"/>
        <v>Сирма Груп Холдинг АД</v>
      </c>
      <c r="B97" s="391" t="str">
        <f t="shared" si="7"/>
        <v>200101236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8143</v>
      </c>
    </row>
    <row r="98" spans="1:8">
      <c r="A98" s="391" t="str">
        <f t="shared" si="6"/>
        <v>Сирма Груп Холдинг АД</v>
      </c>
      <c r="B98" s="391" t="str">
        <f t="shared" si="7"/>
        <v>200101236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Сирма Груп Холдинг АД</v>
      </c>
      <c r="B99" s="391" t="str">
        <f t="shared" ref="B99:B125" si="10">pdeBulstat</f>
        <v>200101236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Сирма Груп Холдинг АД</v>
      </c>
      <c r="B100" s="391" t="str">
        <f t="shared" si="10"/>
        <v>200101236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Сирма Груп Холдинг АД</v>
      </c>
      <c r="B101" s="391" t="str">
        <f t="shared" si="10"/>
        <v>200101236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1560</v>
      </c>
    </row>
    <row r="102" spans="1:8">
      <c r="A102" s="391" t="str">
        <f t="shared" si="9"/>
        <v>Сирма Груп Холдинг АД</v>
      </c>
      <c r="B102" s="391" t="str">
        <f t="shared" si="10"/>
        <v>200101236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9867</v>
      </c>
    </row>
    <row r="103" spans="1:8">
      <c r="A103" s="391" t="str">
        <f t="shared" si="9"/>
        <v>Сирма Груп Холдинг АД</v>
      </c>
      <c r="B103" s="391" t="str">
        <f t="shared" si="10"/>
        <v>200101236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Сирма Груп Холдинг АД</v>
      </c>
      <c r="B104" s="391" t="str">
        <f t="shared" si="10"/>
        <v>200101236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Сирма Груп Холдинг АД</v>
      </c>
      <c r="B105" s="391" t="str">
        <f t="shared" si="10"/>
        <v>200101236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359</v>
      </c>
    </row>
    <row r="106" spans="1:8">
      <c r="A106" s="391" t="str">
        <f t="shared" si="9"/>
        <v>Сирма Груп Холдинг АД</v>
      </c>
      <c r="B106" s="391" t="str">
        <f t="shared" si="10"/>
        <v>200101236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481</v>
      </c>
    </row>
    <row r="107" spans="1:8">
      <c r="A107" s="391" t="str">
        <f t="shared" si="9"/>
        <v>Сирма Груп Холдинг АД</v>
      </c>
      <c r="B107" s="391" t="str">
        <f t="shared" si="10"/>
        <v>200101236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10707</v>
      </c>
    </row>
    <row r="108" spans="1:8">
      <c r="A108" s="391" t="str">
        <f t="shared" si="9"/>
        <v>Сирма Груп Холдинг АД</v>
      </c>
      <c r="B108" s="391" t="str">
        <f t="shared" si="10"/>
        <v>200101236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2205</v>
      </c>
    </row>
    <row r="109" spans="1:8">
      <c r="A109" s="391" t="str">
        <f t="shared" si="9"/>
        <v>Сирма Груп Холдинг АД</v>
      </c>
      <c r="B109" s="391" t="str">
        <f t="shared" si="10"/>
        <v>200101236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Сирма Груп Холдинг АД</v>
      </c>
      <c r="B110" s="391" t="str">
        <f t="shared" si="10"/>
        <v>200101236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22028</v>
      </c>
    </row>
    <row r="111" spans="1:8">
      <c r="A111" s="391" t="str">
        <f t="shared" si="9"/>
        <v>Сирма Груп Холдинг АД</v>
      </c>
      <c r="B111" s="391" t="str">
        <f t="shared" si="10"/>
        <v>200101236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2013</v>
      </c>
    </row>
    <row r="112" spans="1:8">
      <c r="A112" s="391" t="str">
        <f t="shared" si="9"/>
        <v>Сирма Груп Холдинг АД</v>
      </c>
      <c r="B112" s="391" t="str">
        <f t="shared" si="10"/>
        <v>200101236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Сирма Груп Холдинг АД</v>
      </c>
      <c r="B113" s="391" t="str">
        <f t="shared" si="10"/>
        <v>200101236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10824</v>
      </c>
    </row>
    <row r="114" spans="1:8">
      <c r="A114" s="391" t="str">
        <f t="shared" si="9"/>
        <v>Сирма Груп Холдинг АД</v>
      </c>
      <c r="B114" s="391" t="str">
        <f t="shared" si="10"/>
        <v>200101236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4572</v>
      </c>
    </row>
    <row r="115" spans="1:8">
      <c r="A115" s="391" t="str">
        <f t="shared" si="9"/>
        <v>Сирма Груп Холдинг АД</v>
      </c>
      <c r="B115" s="391" t="str">
        <f t="shared" si="10"/>
        <v>200101236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2590</v>
      </c>
    </row>
    <row r="116" spans="1:8">
      <c r="A116" s="391" t="str">
        <f t="shared" si="9"/>
        <v>Сирма Груп Холдинг АД</v>
      </c>
      <c r="B116" s="391" t="str">
        <f t="shared" si="10"/>
        <v>200101236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888</v>
      </c>
    </row>
    <row r="117" spans="1:8">
      <c r="A117" s="391" t="str">
        <f t="shared" si="9"/>
        <v>Сирма Груп Холдинг АД</v>
      </c>
      <c r="B117" s="391" t="str">
        <f t="shared" si="10"/>
        <v>200101236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1141</v>
      </c>
    </row>
    <row r="118" spans="1:8">
      <c r="A118" s="391" t="str">
        <f t="shared" si="9"/>
        <v>Сирма Груп Холдинг АД</v>
      </c>
      <c r="B118" s="391" t="str">
        <f t="shared" si="10"/>
        <v>200101236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30</v>
      </c>
    </row>
    <row r="119" spans="1:8">
      <c r="A119" s="391" t="str">
        <f t="shared" si="9"/>
        <v>Сирма Груп Холдинг АД</v>
      </c>
      <c r="B119" s="391" t="str">
        <f t="shared" si="10"/>
        <v>200101236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1748</v>
      </c>
    </row>
    <row r="120" spans="1:8">
      <c r="A120" s="391" t="str">
        <f t="shared" si="9"/>
        <v>Сирма Груп Холдинг АД</v>
      </c>
      <c r="B120" s="391" t="str">
        <f t="shared" si="10"/>
        <v>200101236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26011</v>
      </c>
    </row>
    <row r="121" spans="1:8">
      <c r="A121" s="391" t="str">
        <f t="shared" si="9"/>
        <v>Сирма Груп Холдинг АД</v>
      </c>
      <c r="B121" s="391" t="str">
        <f t="shared" si="10"/>
        <v>200101236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Сирма Груп Холдинг АД</v>
      </c>
      <c r="B122" s="391" t="str">
        <f t="shared" si="10"/>
        <v>200101236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Сирма Груп Холдинг АД</v>
      </c>
      <c r="B123" s="391" t="str">
        <f t="shared" si="10"/>
        <v>200101236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30</v>
      </c>
    </row>
    <row r="124" spans="1:8">
      <c r="A124" s="391" t="str">
        <f t="shared" si="9"/>
        <v>Сирма Груп Холдинг АД</v>
      </c>
      <c r="B124" s="391" t="str">
        <f t="shared" si="10"/>
        <v>200101236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26041</v>
      </c>
    </row>
    <row r="125" spans="1:8">
      <c r="A125" s="391" t="str">
        <f t="shared" si="9"/>
        <v>Сирма Груп Холдинг АД</v>
      </c>
      <c r="B125" s="391" t="str">
        <f t="shared" si="10"/>
        <v>200101236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120272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Сирма Груп Холдинг АД</v>
      </c>
      <c r="B127" s="391" t="str">
        <f t="shared" ref="B127:B158" si="13">pdeBulstat</f>
        <v>200101236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965</v>
      </c>
    </row>
    <row r="128" spans="1:8">
      <c r="A128" s="391" t="str">
        <f t="shared" si="12"/>
        <v>Сирма Груп Холдинг АД</v>
      </c>
      <c r="B128" s="391" t="str">
        <f t="shared" si="13"/>
        <v>200101236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20188</v>
      </c>
    </row>
    <row r="129" spans="1:8">
      <c r="A129" s="391" t="str">
        <f t="shared" si="12"/>
        <v>Сирма Груп Холдинг АД</v>
      </c>
      <c r="B129" s="391" t="str">
        <f t="shared" si="13"/>
        <v>200101236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4629</v>
      </c>
    </row>
    <row r="130" spans="1:8">
      <c r="A130" s="391" t="str">
        <f t="shared" si="12"/>
        <v>Сирма Груп Холдинг АД</v>
      </c>
      <c r="B130" s="391" t="str">
        <f t="shared" si="13"/>
        <v>200101236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48093</v>
      </c>
    </row>
    <row r="131" spans="1:8">
      <c r="A131" s="391" t="str">
        <f t="shared" si="12"/>
        <v>Сирма Груп Холдинг АД</v>
      </c>
      <c r="B131" s="391" t="str">
        <f t="shared" si="13"/>
        <v>200101236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5075</v>
      </c>
    </row>
    <row r="132" spans="1:8">
      <c r="A132" s="391" t="str">
        <f t="shared" si="12"/>
        <v>Сирма Груп Холдинг АД</v>
      </c>
      <c r="B132" s="391" t="str">
        <f t="shared" si="13"/>
        <v>200101236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42311</v>
      </c>
    </row>
    <row r="133" spans="1:8">
      <c r="A133" s="391" t="str">
        <f t="shared" si="12"/>
        <v>Сирма Груп Холдинг АД</v>
      </c>
      <c r="B133" s="391" t="str">
        <f t="shared" si="13"/>
        <v>200101236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Сирма Груп Холдинг АД</v>
      </c>
      <c r="B134" s="391" t="str">
        <f t="shared" si="13"/>
        <v>200101236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3224</v>
      </c>
    </row>
    <row r="135" spans="1:8">
      <c r="A135" s="391" t="str">
        <f t="shared" si="12"/>
        <v>Сирма Груп Холдинг АД</v>
      </c>
      <c r="B135" s="391" t="str">
        <f t="shared" si="13"/>
        <v>200101236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Сирма Груп Холдинг АД</v>
      </c>
      <c r="B136" s="391" t="str">
        <f t="shared" si="13"/>
        <v>200101236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Сирма Груп Холдинг АД</v>
      </c>
      <c r="B137" s="391" t="str">
        <f t="shared" si="13"/>
        <v>200101236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124485</v>
      </c>
    </row>
    <row r="138" spans="1:8">
      <c r="A138" s="391" t="str">
        <f t="shared" si="12"/>
        <v>Сирма Груп Холдинг АД</v>
      </c>
      <c r="B138" s="391" t="str">
        <f t="shared" si="13"/>
        <v>200101236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256</v>
      </c>
    </row>
    <row r="139" spans="1:8">
      <c r="A139" s="391" t="str">
        <f t="shared" si="12"/>
        <v>Сирма Груп Холдинг АД</v>
      </c>
      <c r="B139" s="391" t="str">
        <f t="shared" si="13"/>
        <v>200101236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Сирма Груп Холдинг АД</v>
      </c>
      <c r="B140" s="391" t="str">
        <f t="shared" si="13"/>
        <v>200101236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714</v>
      </c>
    </row>
    <row r="141" spans="1:8">
      <c r="A141" s="391" t="str">
        <f t="shared" si="12"/>
        <v>Сирма Груп Холдинг АД</v>
      </c>
      <c r="B141" s="391" t="str">
        <f t="shared" si="13"/>
        <v>200101236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746</v>
      </c>
    </row>
    <row r="142" spans="1:8">
      <c r="A142" s="391" t="str">
        <f t="shared" si="12"/>
        <v>Сирма Груп Холдинг АД</v>
      </c>
      <c r="B142" s="391" t="str">
        <f t="shared" si="13"/>
        <v>200101236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1716</v>
      </c>
    </row>
    <row r="143" spans="1:8">
      <c r="A143" s="391" t="str">
        <f t="shared" si="12"/>
        <v>Сирма Груп Холдинг АД</v>
      </c>
      <c r="B143" s="391" t="str">
        <f t="shared" si="13"/>
        <v>200101236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126201</v>
      </c>
    </row>
    <row r="144" spans="1:8">
      <c r="A144" s="391" t="str">
        <f t="shared" si="12"/>
        <v>Сирма Груп Холдинг АД</v>
      </c>
      <c r="B144" s="391" t="str">
        <f t="shared" si="13"/>
        <v>200101236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4208</v>
      </c>
    </row>
    <row r="145" spans="1:8">
      <c r="A145" s="391" t="str">
        <f t="shared" si="12"/>
        <v>Сирма Груп Холдинг АД</v>
      </c>
      <c r="B145" s="391" t="str">
        <f t="shared" si="13"/>
        <v>200101236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Сирма Груп Холдинг АД</v>
      </c>
      <c r="B146" s="391" t="str">
        <f t="shared" si="13"/>
        <v>200101236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Сирма Груп Холдинг АД</v>
      </c>
      <c r="B147" s="391" t="str">
        <f t="shared" si="13"/>
        <v>200101236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126201</v>
      </c>
    </row>
    <row r="148" spans="1:8">
      <c r="A148" s="391" t="str">
        <f t="shared" si="12"/>
        <v>Сирма Груп Холдинг АД</v>
      </c>
      <c r="B148" s="391" t="str">
        <f t="shared" si="13"/>
        <v>200101236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4208</v>
      </c>
    </row>
    <row r="149" spans="1:8">
      <c r="A149" s="391" t="str">
        <f t="shared" si="12"/>
        <v>Сирма Груп Холдинг АД</v>
      </c>
      <c r="B149" s="391" t="str">
        <f t="shared" si="13"/>
        <v>200101236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678</v>
      </c>
    </row>
    <row r="150" spans="1:8">
      <c r="A150" s="391" t="str">
        <f t="shared" si="12"/>
        <v>Сирма Груп Холдинг АД</v>
      </c>
      <c r="B150" s="391" t="str">
        <f t="shared" si="13"/>
        <v>200101236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416</v>
      </c>
    </row>
    <row r="151" spans="1:8">
      <c r="A151" s="391" t="str">
        <f t="shared" si="12"/>
        <v>Сирма Груп Холдинг АД</v>
      </c>
      <c r="B151" s="391" t="str">
        <f t="shared" si="13"/>
        <v>200101236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262</v>
      </c>
    </row>
    <row r="152" spans="1:8">
      <c r="A152" s="391" t="str">
        <f t="shared" si="12"/>
        <v>Сирма Груп Холдинг АД</v>
      </c>
      <c r="B152" s="391" t="str">
        <f t="shared" si="13"/>
        <v>200101236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Сирма Груп Холдинг АД</v>
      </c>
      <c r="B153" s="391" t="str">
        <f t="shared" si="13"/>
        <v>200101236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3530</v>
      </c>
    </row>
    <row r="154" spans="1:8">
      <c r="A154" s="391" t="str">
        <f t="shared" si="12"/>
        <v>Сирма Груп Холдинг АД</v>
      </c>
      <c r="B154" s="391" t="str">
        <f t="shared" si="13"/>
        <v>200101236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1444</v>
      </c>
    </row>
    <row r="155" spans="1:8">
      <c r="A155" s="391" t="str">
        <f t="shared" si="12"/>
        <v>Сирма Груп Холдинг АД</v>
      </c>
      <c r="B155" s="391" t="str">
        <f t="shared" si="13"/>
        <v>200101236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2086</v>
      </c>
    </row>
    <row r="156" spans="1:8">
      <c r="A156" s="391" t="str">
        <f t="shared" si="12"/>
        <v>Сирма Груп Холдинг АД</v>
      </c>
      <c r="B156" s="391" t="str">
        <f t="shared" si="13"/>
        <v>200101236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130409</v>
      </c>
    </row>
    <row r="157" spans="1:8">
      <c r="A157" s="391" t="str">
        <f t="shared" si="12"/>
        <v>Сирма Груп Холдинг АД</v>
      </c>
      <c r="B157" s="391" t="str">
        <f t="shared" si="13"/>
        <v>200101236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Сирма Груп Холдинг АД</v>
      </c>
      <c r="B158" s="391" t="str">
        <f t="shared" si="13"/>
        <v>200101236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47589</v>
      </c>
    </row>
    <row r="159" spans="1:8">
      <c r="A159" s="391" t="str">
        <f t="shared" ref="A159:A179" si="15">pdeName</f>
        <v>Сирма Груп Холдинг АД</v>
      </c>
      <c r="B159" s="391" t="str">
        <f t="shared" ref="B159:B179" si="16">pdeBulstat</f>
        <v>200101236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81830</v>
      </c>
    </row>
    <row r="160" spans="1:8">
      <c r="A160" s="391" t="str">
        <f t="shared" si="15"/>
        <v>Сирма Груп Холдинг АД</v>
      </c>
      <c r="B160" s="391" t="str">
        <f t="shared" si="16"/>
        <v>200101236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916</v>
      </c>
    </row>
    <row r="161" spans="1:8">
      <c r="A161" s="391" t="str">
        <f t="shared" si="15"/>
        <v>Сирма Груп Холдинг АД</v>
      </c>
      <c r="B161" s="391" t="str">
        <f t="shared" si="16"/>
        <v>200101236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130335</v>
      </c>
    </row>
    <row r="162" spans="1:8">
      <c r="A162" s="391" t="str">
        <f t="shared" si="15"/>
        <v>Сирма Груп Холдинг АД</v>
      </c>
      <c r="B162" s="391" t="str">
        <f t="shared" si="16"/>
        <v>200101236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50</v>
      </c>
    </row>
    <row r="163" spans="1:8">
      <c r="A163" s="391" t="str">
        <f t="shared" si="15"/>
        <v>Сирма Груп Холдинг АД</v>
      </c>
      <c r="B163" s="391" t="str">
        <f t="shared" si="16"/>
        <v>200101236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Сирма Груп Холдинг АД</v>
      </c>
      <c r="B164" s="391" t="str">
        <f t="shared" si="16"/>
        <v>200101236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18</v>
      </c>
    </row>
    <row r="165" spans="1:8">
      <c r="A165" s="391" t="str">
        <f t="shared" si="15"/>
        <v>Сирма Груп Холдинг АД</v>
      </c>
      <c r="B165" s="391" t="str">
        <f t="shared" si="16"/>
        <v>200101236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Сирма Груп Холдинг АД</v>
      </c>
      <c r="B166" s="391" t="str">
        <f t="shared" si="16"/>
        <v>200101236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6</v>
      </c>
    </row>
    <row r="167" spans="1:8">
      <c r="A167" s="391" t="str">
        <f t="shared" si="15"/>
        <v>Сирма Груп Холдинг АД</v>
      </c>
      <c r="B167" s="391" t="str">
        <f t="shared" si="16"/>
        <v>200101236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Сирма Груп Холдинг АД</v>
      </c>
      <c r="B168" s="391" t="str">
        <f t="shared" si="16"/>
        <v>200101236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Сирма Груп Холдинг АД</v>
      </c>
      <c r="B169" s="391" t="str">
        <f t="shared" si="16"/>
        <v>200101236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24</v>
      </c>
    </row>
    <row r="170" spans="1:8">
      <c r="A170" s="391" t="str">
        <f t="shared" si="15"/>
        <v>Сирма Груп Холдинг АД</v>
      </c>
      <c r="B170" s="391" t="str">
        <f t="shared" si="16"/>
        <v>200101236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130409</v>
      </c>
    </row>
    <row r="171" spans="1:8">
      <c r="A171" s="391" t="str">
        <f t="shared" si="15"/>
        <v>Сирма Груп Холдинг АД</v>
      </c>
      <c r="B171" s="391" t="str">
        <f t="shared" si="16"/>
        <v>200101236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Сирма Груп Холдинг АД</v>
      </c>
      <c r="B172" s="391" t="str">
        <f t="shared" si="16"/>
        <v>200101236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Сирма Груп Холдинг АД</v>
      </c>
      <c r="B173" s="391" t="str">
        <f t="shared" si="16"/>
        <v>200101236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Сирма Груп Холдинг АД</v>
      </c>
      <c r="B174" s="391" t="str">
        <f t="shared" si="16"/>
        <v>200101236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130409</v>
      </c>
    </row>
    <row r="175" spans="1:8">
      <c r="A175" s="391" t="str">
        <f t="shared" si="15"/>
        <v>Сирма Груп Холдинг АД</v>
      </c>
      <c r="B175" s="391" t="str">
        <f t="shared" si="16"/>
        <v>200101236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Сирма Груп Холдинг АД</v>
      </c>
      <c r="B176" s="391" t="str">
        <f t="shared" si="16"/>
        <v>200101236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Сирма Груп Холдинг АД</v>
      </c>
      <c r="B177" s="391" t="str">
        <f t="shared" si="16"/>
        <v>200101236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Сирма Груп Холдинг АД</v>
      </c>
      <c r="B178" s="391" t="str">
        <f t="shared" si="16"/>
        <v>200101236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Сирма Груп Холдинг АД</v>
      </c>
      <c r="B179" s="391" t="str">
        <f t="shared" si="16"/>
        <v>200101236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130409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Сирма Груп Холдинг АД</v>
      </c>
      <c r="B181" s="391" t="str">
        <f t="shared" ref="B181:B216" si="19">pdeBulstat</f>
        <v>200101236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148684</v>
      </c>
    </row>
    <row r="182" spans="1:8">
      <c r="A182" s="391" t="str">
        <f t="shared" si="18"/>
        <v>Сирма Груп Холдинг АД</v>
      </c>
      <c r="B182" s="391" t="str">
        <f t="shared" si="19"/>
        <v>200101236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-87849</v>
      </c>
    </row>
    <row r="183" spans="1:8">
      <c r="A183" s="391" t="str">
        <f t="shared" si="18"/>
        <v>Сирма Груп Холдинг АД</v>
      </c>
      <c r="B183" s="391" t="str">
        <f t="shared" si="19"/>
        <v>200101236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Сирма Груп Холдинг АД</v>
      </c>
      <c r="B184" s="391" t="str">
        <f t="shared" si="19"/>
        <v>200101236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-51158</v>
      </c>
    </row>
    <row r="185" spans="1:8">
      <c r="A185" s="391" t="str">
        <f t="shared" si="18"/>
        <v>Сирма Груп Холдинг АД</v>
      </c>
      <c r="B185" s="391" t="str">
        <f t="shared" si="19"/>
        <v>200101236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-274</v>
      </c>
    </row>
    <row r="186" spans="1:8">
      <c r="A186" s="391" t="str">
        <f t="shared" si="18"/>
        <v>Сирма Груп Холдинг АД</v>
      </c>
      <c r="B186" s="391" t="str">
        <f t="shared" si="19"/>
        <v>200101236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-457</v>
      </c>
    </row>
    <row r="187" spans="1:8">
      <c r="A187" s="391" t="str">
        <f t="shared" si="18"/>
        <v>Сирма Груп Холдинг АД</v>
      </c>
      <c r="B187" s="391" t="str">
        <f t="shared" si="19"/>
        <v>200101236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Сирма Груп Холдинг АД</v>
      </c>
      <c r="B188" s="391" t="str">
        <f t="shared" si="19"/>
        <v>200101236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Сирма Груп Холдинг АД</v>
      </c>
      <c r="B189" s="391" t="str">
        <f t="shared" si="19"/>
        <v>200101236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-403</v>
      </c>
    </row>
    <row r="190" spans="1:8">
      <c r="A190" s="391" t="str">
        <f t="shared" si="18"/>
        <v>Сирма Груп Холдинг АД</v>
      </c>
      <c r="B190" s="391" t="str">
        <f t="shared" si="19"/>
        <v>200101236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-628</v>
      </c>
    </row>
    <row r="191" spans="1:8">
      <c r="A191" s="391" t="str">
        <f t="shared" si="18"/>
        <v>Сирма Груп Холдинг АД</v>
      </c>
      <c r="B191" s="391" t="str">
        <f t="shared" si="19"/>
        <v>200101236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7915</v>
      </c>
    </row>
    <row r="192" spans="1:8">
      <c r="A192" s="391" t="str">
        <f t="shared" si="18"/>
        <v>Сирма Груп Холдинг АД</v>
      </c>
      <c r="B192" s="391" t="str">
        <f t="shared" si="19"/>
        <v>200101236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-5019</v>
      </c>
    </row>
    <row r="193" spans="1:8">
      <c r="A193" s="391" t="str">
        <f t="shared" si="18"/>
        <v>Сирма Груп Холдинг АД</v>
      </c>
      <c r="B193" s="391" t="str">
        <f t="shared" si="19"/>
        <v>200101236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68</v>
      </c>
    </row>
    <row r="194" spans="1:8">
      <c r="A194" s="391" t="str">
        <f t="shared" si="18"/>
        <v>Сирма Груп Холдинг АД</v>
      </c>
      <c r="B194" s="391" t="str">
        <f t="shared" si="19"/>
        <v>200101236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Сирма Груп Холдинг АД</v>
      </c>
      <c r="B195" s="391" t="str">
        <f t="shared" si="19"/>
        <v>200101236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Сирма Груп Холдинг АД</v>
      </c>
      <c r="B196" s="391" t="str">
        <f t="shared" si="19"/>
        <v>200101236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Сирма Груп Холдинг АД</v>
      </c>
      <c r="B197" s="391" t="str">
        <f t="shared" si="19"/>
        <v>200101236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-3608</v>
      </c>
    </row>
    <row r="198" spans="1:8">
      <c r="A198" s="391" t="str">
        <f t="shared" si="18"/>
        <v>Сирма Груп Холдинг АД</v>
      </c>
      <c r="B198" s="391" t="str">
        <f t="shared" si="19"/>
        <v>200101236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Сирма Груп Холдинг АД</v>
      </c>
      <c r="B199" s="391" t="str">
        <f t="shared" si="19"/>
        <v>200101236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Сирма Груп Холдинг АД</v>
      </c>
      <c r="B200" s="391" t="str">
        <f t="shared" si="19"/>
        <v>200101236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Сирма Груп Холдинг АД</v>
      </c>
      <c r="B201" s="391" t="str">
        <f t="shared" si="19"/>
        <v>200101236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-401</v>
      </c>
    </row>
    <row r="202" spans="1:8">
      <c r="A202" s="391" t="str">
        <f t="shared" si="18"/>
        <v>Сирма Груп Холдинг АД</v>
      </c>
      <c r="B202" s="391" t="str">
        <f t="shared" si="19"/>
        <v>200101236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-8960</v>
      </c>
    </row>
    <row r="203" spans="1:8">
      <c r="A203" s="391" t="str">
        <f t="shared" si="18"/>
        <v>Сирма Груп Холдинг АД</v>
      </c>
      <c r="B203" s="391" t="str">
        <f t="shared" si="19"/>
        <v>200101236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Сирма Груп Холдинг АД</v>
      </c>
      <c r="B204" s="391" t="str">
        <f t="shared" si="19"/>
        <v>200101236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-15</v>
      </c>
    </row>
    <row r="205" spans="1:8">
      <c r="A205" s="391" t="str">
        <f t="shared" si="18"/>
        <v>Сирма Груп Холдинг АД</v>
      </c>
      <c r="B205" s="391" t="str">
        <f t="shared" si="19"/>
        <v>200101236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2758</v>
      </c>
    </row>
    <row r="206" spans="1:8">
      <c r="A206" s="391" t="str">
        <f t="shared" si="18"/>
        <v>Сирма Груп Холдинг АД</v>
      </c>
      <c r="B206" s="391" t="str">
        <f t="shared" si="19"/>
        <v>200101236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-535</v>
      </c>
    </row>
    <row r="207" spans="1:8">
      <c r="A207" s="391" t="str">
        <f t="shared" si="18"/>
        <v>Сирма Груп Холдинг АД</v>
      </c>
      <c r="B207" s="391" t="str">
        <f t="shared" si="19"/>
        <v>200101236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-766</v>
      </c>
    </row>
    <row r="208" spans="1:8">
      <c r="A208" s="391" t="str">
        <f t="shared" si="18"/>
        <v>Сирма Груп Холдинг АД</v>
      </c>
      <c r="B208" s="391" t="str">
        <f t="shared" si="19"/>
        <v>200101236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Сирма Груп Холдинг АД</v>
      </c>
      <c r="B209" s="391" t="str">
        <f t="shared" si="19"/>
        <v>200101236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-2295</v>
      </c>
    </row>
    <row r="210" spans="1:8">
      <c r="A210" s="391" t="str">
        <f t="shared" si="18"/>
        <v>Сирма Груп Холдинг АД</v>
      </c>
      <c r="B210" s="391" t="str">
        <f t="shared" si="19"/>
        <v>200101236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17</v>
      </c>
    </row>
    <row r="211" spans="1:8">
      <c r="A211" s="391" t="str">
        <f t="shared" si="18"/>
        <v>Сирма Груп Холдинг АД</v>
      </c>
      <c r="B211" s="391" t="str">
        <f t="shared" si="19"/>
        <v>200101236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-836</v>
      </c>
    </row>
    <row r="212" spans="1:8">
      <c r="A212" s="391" t="str">
        <f t="shared" si="18"/>
        <v>Сирма Груп Холдинг АД</v>
      </c>
      <c r="B212" s="391" t="str">
        <f t="shared" si="19"/>
        <v>200101236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-1881</v>
      </c>
    </row>
    <row r="213" spans="1:8">
      <c r="A213" s="391" t="str">
        <f t="shared" si="18"/>
        <v>Сирма Груп Холдинг АД</v>
      </c>
      <c r="B213" s="391" t="str">
        <f t="shared" si="19"/>
        <v>200101236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15198</v>
      </c>
    </row>
    <row r="214" spans="1:8">
      <c r="A214" s="391" t="str">
        <f t="shared" si="18"/>
        <v>Сирма Груп Холдинг АД</v>
      </c>
      <c r="B214" s="391" t="str">
        <f t="shared" si="19"/>
        <v>200101236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13317</v>
      </c>
    </row>
    <row r="215" spans="1:8">
      <c r="A215" s="391" t="str">
        <f t="shared" si="18"/>
        <v>Сирма Груп Холдинг АД</v>
      </c>
      <c r="B215" s="391" t="str">
        <f t="shared" si="19"/>
        <v>200101236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13317</v>
      </c>
    </row>
    <row r="216" spans="1:8">
      <c r="A216" s="391" t="str">
        <f t="shared" si="18"/>
        <v>Сирма Груп Холдинг АД</v>
      </c>
      <c r="B216" s="391" t="str">
        <f t="shared" si="19"/>
        <v>200101236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Сирма Груп Холдинг АД</v>
      </c>
      <c r="B218" s="391" t="str">
        <f t="shared" ref="B218:B281" si="22">pdeBulstat</f>
        <v>200101236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57672</v>
      </c>
    </row>
    <row r="219" spans="1:8">
      <c r="A219" s="391" t="str">
        <f t="shared" si="21"/>
        <v>Сирма Груп Холдинг АД</v>
      </c>
      <c r="B219" s="391" t="str">
        <f t="shared" si="22"/>
        <v>200101236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Сирма Груп Холдинг АД</v>
      </c>
      <c r="B220" s="391" t="str">
        <f t="shared" si="22"/>
        <v>200101236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Сирма Груп Холдинг АД</v>
      </c>
      <c r="B221" s="391" t="str">
        <f t="shared" si="22"/>
        <v>200101236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Сирма Груп Холдинг АД</v>
      </c>
      <c r="B222" s="391" t="str">
        <f t="shared" si="22"/>
        <v>200101236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57672</v>
      </c>
    </row>
    <row r="223" spans="1:8">
      <c r="A223" s="391" t="str">
        <f t="shared" si="21"/>
        <v>Сирма Груп Холдинг АД</v>
      </c>
      <c r="B223" s="391" t="str">
        <f t="shared" si="22"/>
        <v>200101236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Сирма Груп Холдинг АД</v>
      </c>
      <c r="B224" s="391" t="str">
        <f t="shared" si="22"/>
        <v>200101236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Сирма Груп Холдинг АД</v>
      </c>
      <c r="B225" s="391" t="str">
        <f t="shared" si="22"/>
        <v>200101236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Сирма Груп Холдинг АД</v>
      </c>
      <c r="B226" s="391" t="str">
        <f t="shared" si="22"/>
        <v>200101236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Сирма Груп Холдинг АД</v>
      </c>
      <c r="B227" s="391" t="str">
        <f t="shared" si="22"/>
        <v>200101236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Сирма Груп Холдинг АД</v>
      </c>
      <c r="B228" s="391" t="str">
        <f t="shared" si="22"/>
        <v>200101236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Сирма Груп Холдинг АД</v>
      </c>
      <c r="B229" s="391" t="str">
        <f t="shared" si="22"/>
        <v>200101236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Сирма Груп Холдинг АД</v>
      </c>
      <c r="B230" s="391" t="str">
        <f t="shared" si="22"/>
        <v>200101236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Сирма Груп Холдинг АД</v>
      </c>
      <c r="B231" s="391" t="str">
        <f t="shared" si="22"/>
        <v>200101236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Сирма Груп Холдинг АД</v>
      </c>
      <c r="B232" s="391" t="str">
        <f t="shared" si="22"/>
        <v>200101236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Сирма Груп Холдинг АД</v>
      </c>
      <c r="B233" s="391" t="str">
        <f t="shared" si="22"/>
        <v>200101236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Сирма Груп Холдинг АД</v>
      </c>
      <c r="B234" s="391" t="str">
        <f t="shared" si="22"/>
        <v>200101236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Сирма Груп Холдинг АД</v>
      </c>
      <c r="B235" s="391" t="str">
        <f t="shared" si="22"/>
        <v>200101236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120</v>
      </c>
    </row>
    <row r="236" spans="1:8">
      <c r="A236" s="391" t="str">
        <f t="shared" si="21"/>
        <v>Сирма Груп Холдинг АД</v>
      </c>
      <c r="B236" s="391" t="str">
        <f t="shared" si="22"/>
        <v>200101236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57792</v>
      </c>
    </row>
    <row r="237" spans="1:8">
      <c r="A237" s="391" t="str">
        <f t="shared" si="21"/>
        <v>Сирма Груп Холдинг АД</v>
      </c>
      <c r="B237" s="391" t="str">
        <f t="shared" si="22"/>
        <v>200101236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Сирма Груп Холдинг АД</v>
      </c>
      <c r="B238" s="391" t="str">
        <f t="shared" si="22"/>
        <v>200101236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Сирма Груп Холдинг АД</v>
      </c>
      <c r="B239" s="391" t="str">
        <f t="shared" si="22"/>
        <v>200101236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57792</v>
      </c>
    </row>
    <row r="240" spans="1:8">
      <c r="A240" s="391" t="str">
        <f t="shared" si="21"/>
        <v>Сирма Груп Холдинг АД</v>
      </c>
      <c r="B240" s="391" t="str">
        <f t="shared" si="22"/>
        <v>200101236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6478</v>
      </c>
    </row>
    <row r="241" spans="1:8">
      <c r="A241" s="391" t="str">
        <f t="shared" si="21"/>
        <v>Сирма Груп Холдинг АД</v>
      </c>
      <c r="B241" s="391" t="str">
        <f t="shared" si="22"/>
        <v>200101236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Сирма Груп Холдинг АД</v>
      </c>
      <c r="B242" s="391" t="str">
        <f t="shared" si="22"/>
        <v>200101236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Сирма Груп Холдинг АД</v>
      </c>
      <c r="B243" s="391" t="str">
        <f t="shared" si="22"/>
        <v>200101236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Сирма Груп Холдинг АД</v>
      </c>
      <c r="B244" s="391" t="str">
        <f t="shared" si="22"/>
        <v>200101236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6478</v>
      </c>
    </row>
    <row r="245" spans="1:8">
      <c r="A245" s="391" t="str">
        <f t="shared" si="21"/>
        <v>Сирма Груп Холдинг АД</v>
      </c>
      <c r="B245" s="391" t="str">
        <f t="shared" si="22"/>
        <v>200101236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Сирма Груп Холдинг АД</v>
      </c>
      <c r="B246" s="391" t="str">
        <f t="shared" si="22"/>
        <v>200101236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Сирма Груп Холдинг АД</v>
      </c>
      <c r="B247" s="391" t="str">
        <f t="shared" si="22"/>
        <v>200101236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Сирма Груп Холдинг АД</v>
      </c>
      <c r="B248" s="391" t="str">
        <f t="shared" si="22"/>
        <v>200101236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Сирма Груп Холдинг АД</v>
      </c>
      <c r="B249" s="391" t="str">
        <f t="shared" si="22"/>
        <v>200101236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Сирма Груп Холдинг АД</v>
      </c>
      <c r="B250" s="391" t="str">
        <f t="shared" si="22"/>
        <v>200101236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Сирма Груп Холдинг АД</v>
      </c>
      <c r="B251" s="391" t="str">
        <f t="shared" si="22"/>
        <v>200101236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Сирма Груп Холдинг АД</v>
      </c>
      <c r="B252" s="391" t="str">
        <f t="shared" si="22"/>
        <v>200101236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Сирма Груп Холдинг АД</v>
      </c>
      <c r="B253" s="391" t="str">
        <f t="shared" si="22"/>
        <v>200101236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Сирма Груп Холдинг АД</v>
      </c>
      <c r="B254" s="391" t="str">
        <f t="shared" si="22"/>
        <v>200101236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Сирма Груп Холдинг АД</v>
      </c>
      <c r="B255" s="391" t="str">
        <f t="shared" si="22"/>
        <v>200101236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Сирма Груп Холдинг АД</v>
      </c>
      <c r="B256" s="391" t="str">
        <f t="shared" si="22"/>
        <v>200101236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Сирма Груп Холдинг АД</v>
      </c>
      <c r="B257" s="391" t="str">
        <f t="shared" si="22"/>
        <v>200101236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-135</v>
      </c>
    </row>
    <row r="258" spans="1:8">
      <c r="A258" s="391" t="str">
        <f t="shared" si="21"/>
        <v>Сирма Груп Холдинг АД</v>
      </c>
      <c r="B258" s="391" t="str">
        <f t="shared" si="22"/>
        <v>200101236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6343</v>
      </c>
    </row>
    <row r="259" spans="1:8">
      <c r="A259" s="391" t="str">
        <f t="shared" si="21"/>
        <v>Сирма Груп Холдинг АД</v>
      </c>
      <c r="B259" s="391" t="str">
        <f t="shared" si="22"/>
        <v>200101236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Сирма Груп Холдинг АД</v>
      </c>
      <c r="B260" s="391" t="str">
        <f t="shared" si="22"/>
        <v>200101236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Сирма Груп Холдинг АД</v>
      </c>
      <c r="B261" s="391" t="str">
        <f t="shared" si="22"/>
        <v>200101236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6343</v>
      </c>
    </row>
    <row r="262" spans="1:8">
      <c r="A262" s="391" t="str">
        <f t="shared" si="21"/>
        <v>Сирма Груп Холдинг АД</v>
      </c>
      <c r="B262" s="391" t="str">
        <f t="shared" si="22"/>
        <v>200101236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Сирма Груп Холдинг АД</v>
      </c>
      <c r="B263" s="391" t="str">
        <f t="shared" si="22"/>
        <v>200101236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Сирма Груп Холдинг АД</v>
      </c>
      <c r="B264" s="391" t="str">
        <f t="shared" si="22"/>
        <v>200101236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Сирма Груп Холдинг АД</v>
      </c>
      <c r="B265" s="391" t="str">
        <f t="shared" si="22"/>
        <v>200101236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Сирма Груп Холдинг АД</v>
      </c>
      <c r="B266" s="391" t="str">
        <f t="shared" si="22"/>
        <v>200101236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Сирма Груп Холдинг АД</v>
      </c>
      <c r="B267" s="391" t="str">
        <f t="shared" si="22"/>
        <v>200101236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Сирма Груп Холдинг АД</v>
      </c>
      <c r="B268" s="391" t="str">
        <f t="shared" si="22"/>
        <v>200101236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Сирма Груп Холдинг АД</v>
      </c>
      <c r="B269" s="391" t="str">
        <f t="shared" si="22"/>
        <v>200101236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Сирма Груп Холдинг АД</v>
      </c>
      <c r="B270" s="391" t="str">
        <f t="shared" si="22"/>
        <v>200101236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Сирма Груп Холдинг АД</v>
      </c>
      <c r="B271" s="391" t="str">
        <f t="shared" si="22"/>
        <v>200101236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Сирма Груп Холдинг АД</v>
      </c>
      <c r="B272" s="391" t="str">
        <f t="shared" si="22"/>
        <v>200101236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Сирма Груп Холдинг АД</v>
      </c>
      <c r="B273" s="391" t="str">
        <f t="shared" si="22"/>
        <v>200101236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Сирма Груп Холдинг АД</v>
      </c>
      <c r="B274" s="391" t="str">
        <f t="shared" si="22"/>
        <v>200101236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Сирма Груп Холдинг АД</v>
      </c>
      <c r="B275" s="391" t="str">
        <f t="shared" si="22"/>
        <v>200101236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Сирма Груп Холдинг АД</v>
      </c>
      <c r="B276" s="391" t="str">
        <f t="shared" si="22"/>
        <v>200101236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Сирма Груп Холдинг АД</v>
      </c>
      <c r="B277" s="391" t="str">
        <f t="shared" si="22"/>
        <v>200101236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Сирма Груп Холдинг АД</v>
      </c>
      <c r="B278" s="391" t="str">
        <f t="shared" si="22"/>
        <v>200101236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Сирма Груп Холдинг АД</v>
      </c>
      <c r="B279" s="391" t="str">
        <f t="shared" si="22"/>
        <v>200101236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Сирма Груп Холдинг АД</v>
      </c>
      <c r="B280" s="391" t="str">
        <f t="shared" si="22"/>
        <v>200101236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Сирма Груп Холдинг АД</v>
      </c>
      <c r="B281" s="391" t="str">
        <f t="shared" si="22"/>
        <v>200101236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Сирма Груп Холдинг АД</v>
      </c>
      <c r="B282" s="391" t="str">
        <f t="shared" ref="B282:B345" si="25">pdeBulstat</f>
        <v>200101236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Сирма Груп Холдинг АД</v>
      </c>
      <c r="B283" s="391" t="str">
        <f t="shared" si="25"/>
        <v>200101236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Сирма Груп Холдинг АД</v>
      </c>
      <c r="B284" s="391" t="str">
        <f t="shared" si="25"/>
        <v>200101236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3199</v>
      </c>
    </row>
    <row r="285" spans="1:8">
      <c r="A285" s="391" t="str">
        <f t="shared" si="24"/>
        <v>Сирма Груп Холдинг АД</v>
      </c>
      <c r="B285" s="391" t="str">
        <f t="shared" si="25"/>
        <v>200101236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Сирма Груп Холдинг АД</v>
      </c>
      <c r="B286" s="391" t="str">
        <f t="shared" si="25"/>
        <v>200101236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Сирма Груп Холдинг АД</v>
      </c>
      <c r="B287" s="391" t="str">
        <f t="shared" si="25"/>
        <v>200101236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Сирма Груп Холдинг АД</v>
      </c>
      <c r="B288" s="391" t="str">
        <f t="shared" si="25"/>
        <v>200101236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3199</v>
      </c>
    </row>
    <row r="289" spans="1:8">
      <c r="A289" s="391" t="str">
        <f t="shared" si="24"/>
        <v>Сирма Груп Холдинг АД</v>
      </c>
      <c r="B289" s="391" t="str">
        <f t="shared" si="25"/>
        <v>200101236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Сирма Груп Холдинг АД</v>
      </c>
      <c r="B290" s="391" t="str">
        <f t="shared" si="25"/>
        <v>200101236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325</v>
      </c>
    </row>
    <row r="291" spans="1:8">
      <c r="A291" s="391" t="str">
        <f t="shared" si="24"/>
        <v>Сирма Груп Холдинг АД</v>
      </c>
      <c r="B291" s="391" t="str">
        <f t="shared" si="25"/>
        <v>200101236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Сирма Груп Холдинг АД</v>
      </c>
      <c r="B292" s="391" t="str">
        <f t="shared" si="25"/>
        <v>200101236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325</v>
      </c>
    </row>
    <row r="293" spans="1:8">
      <c r="A293" s="391" t="str">
        <f t="shared" si="24"/>
        <v>Сирма Груп Холдинг АД</v>
      </c>
      <c r="B293" s="391" t="str">
        <f t="shared" si="25"/>
        <v>200101236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Сирма Груп Холдинг АД</v>
      </c>
      <c r="B294" s="391" t="str">
        <f t="shared" si="25"/>
        <v>200101236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Сирма Груп Холдинг АД</v>
      </c>
      <c r="B295" s="391" t="str">
        <f t="shared" si="25"/>
        <v>200101236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Сирма Груп Холдинг АД</v>
      </c>
      <c r="B296" s="391" t="str">
        <f t="shared" si="25"/>
        <v>200101236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Сирма Груп Холдинг АД</v>
      </c>
      <c r="B297" s="391" t="str">
        <f t="shared" si="25"/>
        <v>200101236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Сирма Груп Холдинг АД</v>
      </c>
      <c r="B298" s="391" t="str">
        <f t="shared" si="25"/>
        <v>200101236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Сирма Груп Холдинг АД</v>
      </c>
      <c r="B299" s="391" t="str">
        <f t="shared" si="25"/>
        <v>200101236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Сирма Груп Холдинг АД</v>
      </c>
      <c r="B300" s="391" t="str">
        <f t="shared" si="25"/>
        <v>200101236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Сирма Груп Холдинг АД</v>
      </c>
      <c r="B301" s="391" t="str">
        <f t="shared" si="25"/>
        <v>200101236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Сирма Груп Холдинг АД</v>
      </c>
      <c r="B302" s="391" t="str">
        <f t="shared" si="25"/>
        <v>200101236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3524</v>
      </c>
    </row>
    <row r="303" spans="1:8">
      <c r="A303" s="391" t="str">
        <f t="shared" si="24"/>
        <v>Сирма Груп Холдинг АД</v>
      </c>
      <c r="B303" s="391" t="str">
        <f t="shared" si="25"/>
        <v>200101236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Сирма Груп Холдинг АД</v>
      </c>
      <c r="B304" s="391" t="str">
        <f t="shared" si="25"/>
        <v>200101236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Сирма Груп Холдинг АД</v>
      </c>
      <c r="B305" s="391" t="str">
        <f t="shared" si="25"/>
        <v>200101236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3524</v>
      </c>
    </row>
    <row r="306" spans="1:8">
      <c r="A306" s="391" t="str">
        <f t="shared" si="24"/>
        <v>Сирма Груп Холдинг АД</v>
      </c>
      <c r="B306" s="391" t="str">
        <f t="shared" si="25"/>
        <v>200101236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Сирма Груп Холдинг АД</v>
      </c>
      <c r="B307" s="391" t="str">
        <f t="shared" si="25"/>
        <v>200101236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Сирма Груп Холдинг АД</v>
      </c>
      <c r="B308" s="391" t="str">
        <f t="shared" si="25"/>
        <v>200101236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Сирма Груп Холдинг АД</v>
      </c>
      <c r="B309" s="391" t="str">
        <f t="shared" si="25"/>
        <v>200101236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Сирма Груп Холдинг АД</v>
      </c>
      <c r="B310" s="391" t="str">
        <f t="shared" si="25"/>
        <v>200101236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Сирма Груп Холдинг АД</v>
      </c>
      <c r="B311" s="391" t="str">
        <f t="shared" si="25"/>
        <v>200101236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Сирма Груп Холдинг АД</v>
      </c>
      <c r="B312" s="391" t="str">
        <f t="shared" si="25"/>
        <v>200101236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Сирма Груп Холдинг АД</v>
      </c>
      <c r="B313" s="391" t="str">
        <f t="shared" si="25"/>
        <v>200101236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Сирма Груп Холдинг АД</v>
      </c>
      <c r="B314" s="391" t="str">
        <f t="shared" si="25"/>
        <v>200101236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Сирма Груп Холдинг АД</v>
      </c>
      <c r="B315" s="391" t="str">
        <f t="shared" si="25"/>
        <v>200101236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Сирма Груп Холдинг АД</v>
      </c>
      <c r="B316" s="391" t="str">
        <f t="shared" si="25"/>
        <v>200101236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Сирма Груп Холдинг АД</v>
      </c>
      <c r="B317" s="391" t="str">
        <f t="shared" si="25"/>
        <v>200101236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Сирма Груп Холдинг АД</v>
      </c>
      <c r="B318" s="391" t="str">
        <f t="shared" si="25"/>
        <v>200101236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Сирма Груп Холдинг АД</v>
      </c>
      <c r="B319" s="391" t="str">
        <f t="shared" si="25"/>
        <v>200101236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Сирма Груп Холдинг АД</v>
      </c>
      <c r="B320" s="391" t="str">
        <f t="shared" si="25"/>
        <v>200101236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Сирма Груп Холдинг АД</v>
      </c>
      <c r="B321" s="391" t="str">
        <f t="shared" si="25"/>
        <v>200101236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Сирма Груп Холдинг АД</v>
      </c>
      <c r="B322" s="391" t="str">
        <f t="shared" si="25"/>
        <v>200101236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Сирма Груп Холдинг АД</v>
      </c>
      <c r="B323" s="391" t="str">
        <f t="shared" si="25"/>
        <v>200101236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Сирма Груп Холдинг АД</v>
      </c>
      <c r="B324" s="391" t="str">
        <f t="shared" si="25"/>
        <v>200101236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Сирма Груп Холдинг АД</v>
      </c>
      <c r="B325" s="391" t="str">
        <f t="shared" si="25"/>
        <v>200101236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Сирма Груп Холдинг АД</v>
      </c>
      <c r="B326" s="391" t="str">
        <f t="shared" si="25"/>
        <v>200101236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Сирма Груп Холдинг АД</v>
      </c>
      <c r="B327" s="391" t="str">
        <f t="shared" si="25"/>
        <v>200101236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Сирма Груп Холдинг АД</v>
      </c>
      <c r="B328" s="391" t="str">
        <f t="shared" si="25"/>
        <v>200101236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-82</v>
      </c>
    </row>
    <row r="329" spans="1:8">
      <c r="A329" s="391" t="str">
        <f t="shared" si="24"/>
        <v>Сирма Груп Холдинг АД</v>
      </c>
      <c r="B329" s="391" t="str">
        <f t="shared" si="25"/>
        <v>200101236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Сирма Груп Холдинг АД</v>
      </c>
      <c r="B330" s="391" t="str">
        <f t="shared" si="25"/>
        <v>200101236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Сирма Груп Холдинг АД</v>
      </c>
      <c r="B331" s="391" t="str">
        <f t="shared" si="25"/>
        <v>200101236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Сирма Груп Холдинг АД</v>
      </c>
      <c r="B332" s="391" t="str">
        <f t="shared" si="25"/>
        <v>200101236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-82</v>
      </c>
    </row>
    <row r="333" spans="1:8">
      <c r="A333" s="391" t="str">
        <f t="shared" si="24"/>
        <v>Сирма Груп Холдинг АД</v>
      </c>
      <c r="B333" s="391" t="str">
        <f t="shared" si="25"/>
        <v>200101236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Сирма Груп Холдинг АД</v>
      </c>
      <c r="B334" s="391" t="str">
        <f t="shared" si="25"/>
        <v>200101236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Сирма Груп Холдинг АД</v>
      </c>
      <c r="B335" s="391" t="str">
        <f t="shared" si="25"/>
        <v>200101236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Сирма Груп Холдинг АД</v>
      </c>
      <c r="B336" s="391" t="str">
        <f t="shared" si="25"/>
        <v>200101236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Сирма Груп Холдинг АД</v>
      </c>
      <c r="B337" s="391" t="str">
        <f t="shared" si="25"/>
        <v>200101236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Сирма Груп Холдинг АД</v>
      </c>
      <c r="B338" s="391" t="str">
        <f t="shared" si="25"/>
        <v>200101236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Сирма Груп Холдинг АД</v>
      </c>
      <c r="B339" s="391" t="str">
        <f t="shared" si="25"/>
        <v>200101236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Сирма Груп Холдинг АД</v>
      </c>
      <c r="B340" s="391" t="str">
        <f t="shared" si="25"/>
        <v>200101236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Сирма Груп Холдинг АД</v>
      </c>
      <c r="B341" s="391" t="str">
        <f t="shared" si="25"/>
        <v>200101236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Сирма Груп Холдинг АД</v>
      </c>
      <c r="B342" s="391" t="str">
        <f t="shared" si="25"/>
        <v>200101236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Сирма Груп Холдинг АД</v>
      </c>
      <c r="B343" s="391" t="str">
        <f t="shared" si="25"/>
        <v>200101236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Сирма Груп Холдинг АД</v>
      </c>
      <c r="B344" s="391" t="str">
        <f t="shared" si="25"/>
        <v>200101236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Сирма Груп Холдинг АД</v>
      </c>
      <c r="B345" s="391" t="str">
        <f t="shared" si="25"/>
        <v>200101236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174</v>
      </c>
    </row>
    <row r="346" spans="1:8">
      <c r="A346" s="391" t="str">
        <f t="shared" ref="A346:A409" si="27">pdeName</f>
        <v>Сирма Груп Холдинг АД</v>
      </c>
      <c r="B346" s="391" t="str">
        <f t="shared" ref="B346:B409" si="28">pdeBulstat</f>
        <v>200101236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92</v>
      </c>
    </row>
    <row r="347" spans="1:8">
      <c r="A347" s="391" t="str">
        <f t="shared" si="27"/>
        <v>Сирма Груп Холдинг АД</v>
      </c>
      <c r="B347" s="391" t="str">
        <f t="shared" si="28"/>
        <v>200101236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Сирма Груп Холдинг АД</v>
      </c>
      <c r="B348" s="391" t="str">
        <f t="shared" si="28"/>
        <v>200101236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Сирма Груп Холдинг АД</v>
      </c>
      <c r="B349" s="391" t="str">
        <f t="shared" si="28"/>
        <v>200101236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92</v>
      </c>
    </row>
    <row r="350" spans="1:8">
      <c r="A350" s="391" t="str">
        <f t="shared" si="27"/>
        <v>Сирма Груп Холдинг АД</v>
      </c>
      <c r="B350" s="391" t="str">
        <f t="shared" si="28"/>
        <v>200101236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13487</v>
      </c>
    </row>
    <row r="351" spans="1:8">
      <c r="A351" s="391" t="str">
        <f t="shared" si="27"/>
        <v>Сирма Груп Холдинг АД</v>
      </c>
      <c r="B351" s="391" t="str">
        <f t="shared" si="28"/>
        <v>200101236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Сирма Груп Холдинг АД</v>
      </c>
      <c r="B352" s="391" t="str">
        <f t="shared" si="28"/>
        <v>200101236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Сирма Груп Холдинг АД</v>
      </c>
      <c r="B353" s="391" t="str">
        <f t="shared" si="28"/>
        <v>200101236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Сирма Груп Холдинг АД</v>
      </c>
      <c r="B354" s="391" t="str">
        <f t="shared" si="28"/>
        <v>200101236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13487</v>
      </c>
    </row>
    <row r="355" spans="1:8">
      <c r="A355" s="391" t="str">
        <f t="shared" si="27"/>
        <v>Сирма Груп Холдинг АД</v>
      </c>
      <c r="B355" s="391" t="str">
        <f t="shared" si="28"/>
        <v>200101236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2086</v>
      </c>
    </row>
    <row r="356" spans="1:8">
      <c r="A356" s="391" t="str">
        <f t="shared" si="27"/>
        <v>Сирма Груп Холдинг АД</v>
      </c>
      <c r="B356" s="391" t="str">
        <f t="shared" si="28"/>
        <v>200101236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-1484</v>
      </c>
    </row>
    <row r="357" spans="1:8">
      <c r="A357" s="391" t="str">
        <f t="shared" si="27"/>
        <v>Сирма Груп Холдинг АД</v>
      </c>
      <c r="B357" s="391" t="str">
        <f t="shared" si="28"/>
        <v>200101236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-1159</v>
      </c>
    </row>
    <row r="358" spans="1:8">
      <c r="A358" s="391" t="str">
        <f t="shared" si="27"/>
        <v>Сирма Груп Холдинг АД</v>
      </c>
      <c r="B358" s="391" t="str">
        <f t="shared" si="28"/>
        <v>200101236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-325</v>
      </c>
    </row>
    <row r="359" spans="1:8">
      <c r="A359" s="391" t="str">
        <f t="shared" si="27"/>
        <v>Сирма Груп Холдинг АД</v>
      </c>
      <c r="B359" s="391" t="str">
        <f t="shared" si="28"/>
        <v>200101236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Сирма Груп Холдинг АД</v>
      </c>
      <c r="B360" s="391" t="str">
        <f t="shared" si="28"/>
        <v>200101236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Сирма Груп Холдинг АД</v>
      </c>
      <c r="B361" s="391" t="str">
        <f t="shared" si="28"/>
        <v>200101236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Сирма Груп Холдинг АД</v>
      </c>
      <c r="B362" s="391" t="str">
        <f t="shared" si="28"/>
        <v>200101236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Сирма Груп Холдинг АД</v>
      </c>
      <c r="B363" s="391" t="str">
        <f t="shared" si="28"/>
        <v>200101236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Сирма Груп Холдинг АД</v>
      </c>
      <c r="B364" s="391" t="str">
        <f t="shared" si="28"/>
        <v>200101236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Сирма Груп Холдинг АД</v>
      </c>
      <c r="B365" s="391" t="str">
        <f t="shared" si="28"/>
        <v>200101236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Сирма Груп Холдинг АД</v>
      </c>
      <c r="B366" s="391" t="str">
        <f t="shared" si="28"/>
        <v>200101236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Сирма Груп Холдинг АД</v>
      </c>
      <c r="B367" s="391" t="str">
        <f t="shared" si="28"/>
        <v>200101236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-1879</v>
      </c>
    </row>
    <row r="368" spans="1:8">
      <c r="A368" s="391" t="str">
        <f t="shared" si="27"/>
        <v>Сирма Груп Холдинг АД</v>
      </c>
      <c r="B368" s="391" t="str">
        <f t="shared" si="28"/>
        <v>200101236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12210</v>
      </c>
    </row>
    <row r="369" spans="1:8">
      <c r="A369" s="391" t="str">
        <f t="shared" si="27"/>
        <v>Сирма Груп Холдинг АД</v>
      </c>
      <c r="B369" s="391" t="str">
        <f t="shared" si="28"/>
        <v>200101236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Сирма Груп Холдинг АД</v>
      </c>
      <c r="B370" s="391" t="str">
        <f t="shared" si="28"/>
        <v>200101236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Сирма Груп Холдинг АД</v>
      </c>
      <c r="B371" s="391" t="str">
        <f t="shared" si="28"/>
        <v>200101236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12210</v>
      </c>
    </row>
    <row r="372" spans="1:8">
      <c r="A372" s="391" t="str">
        <f t="shared" si="27"/>
        <v>Сирма Груп Холдинг АД</v>
      </c>
      <c r="B372" s="391" t="str">
        <f t="shared" si="28"/>
        <v>200101236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Сирма Груп Холдинг АД</v>
      </c>
      <c r="B373" s="391" t="str">
        <f t="shared" si="28"/>
        <v>200101236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Сирма Груп Холдинг АД</v>
      </c>
      <c r="B374" s="391" t="str">
        <f t="shared" si="28"/>
        <v>200101236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Сирма Груп Холдинг АД</v>
      </c>
      <c r="B375" s="391" t="str">
        <f t="shared" si="28"/>
        <v>200101236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Сирма Груп Холдинг АД</v>
      </c>
      <c r="B376" s="391" t="str">
        <f t="shared" si="28"/>
        <v>200101236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Сирма Груп Холдинг АД</v>
      </c>
      <c r="B377" s="391" t="str">
        <f t="shared" si="28"/>
        <v>200101236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Сирма Груп Холдинг АД</v>
      </c>
      <c r="B378" s="391" t="str">
        <f t="shared" si="28"/>
        <v>200101236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Сирма Груп Холдинг АД</v>
      </c>
      <c r="B379" s="391" t="str">
        <f t="shared" si="28"/>
        <v>200101236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Сирма Груп Холдинг АД</v>
      </c>
      <c r="B380" s="391" t="str">
        <f t="shared" si="28"/>
        <v>200101236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Сирма Груп Холдинг АД</v>
      </c>
      <c r="B381" s="391" t="str">
        <f t="shared" si="28"/>
        <v>200101236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Сирма Груп Холдинг АД</v>
      </c>
      <c r="B382" s="391" t="str">
        <f t="shared" si="28"/>
        <v>200101236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Сирма Груп Холдинг АД</v>
      </c>
      <c r="B383" s="391" t="str">
        <f t="shared" si="28"/>
        <v>200101236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Сирма Груп Холдинг АД</v>
      </c>
      <c r="B384" s="391" t="str">
        <f t="shared" si="28"/>
        <v>200101236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Сирма Груп Холдинг АД</v>
      </c>
      <c r="B385" s="391" t="str">
        <f t="shared" si="28"/>
        <v>200101236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Сирма Груп Холдинг АД</v>
      </c>
      <c r="B386" s="391" t="str">
        <f t="shared" si="28"/>
        <v>200101236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Сирма Груп Холдинг АД</v>
      </c>
      <c r="B387" s="391" t="str">
        <f t="shared" si="28"/>
        <v>200101236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Сирма Груп Холдинг АД</v>
      </c>
      <c r="B388" s="391" t="str">
        <f t="shared" si="28"/>
        <v>200101236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Сирма Груп Холдинг АД</v>
      </c>
      <c r="B389" s="391" t="str">
        <f t="shared" si="28"/>
        <v>200101236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Сирма Груп Холдинг АД</v>
      </c>
      <c r="B390" s="391" t="str">
        <f t="shared" si="28"/>
        <v>200101236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Сирма Груп Холдинг АД</v>
      </c>
      <c r="B391" s="391" t="str">
        <f t="shared" si="28"/>
        <v>200101236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Сирма Груп Холдинг АД</v>
      </c>
      <c r="B392" s="391" t="str">
        <f t="shared" si="28"/>
        <v>200101236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Сирма Груп Холдинг АД</v>
      </c>
      <c r="B393" s="391" t="str">
        <f t="shared" si="28"/>
        <v>200101236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Сирма Груп Холдинг АД</v>
      </c>
      <c r="B394" s="391" t="str">
        <f t="shared" si="28"/>
        <v>200101236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Сирма Груп Холдинг АД</v>
      </c>
      <c r="B395" s="391" t="str">
        <f t="shared" si="28"/>
        <v>200101236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Сирма Груп Холдинг АД</v>
      </c>
      <c r="B396" s="391" t="str">
        <f t="shared" si="28"/>
        <v>200101236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Сирма Груп Холдинг АД</v>
      </c>
      <c r="B397" s="391" t="str">
        <f t="shared" si="28"/>
        <v>200101236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Сирма Груп Холдинг АД</v>
      </c>
      <c r="B398" s="391" t="str">
        <f t="shared" si="28"/>
        <v>200101236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Сирма Груп Холдинг АД</v>
      </c>
      <c r="B399" s="391" t="str">
        <f t="shared" si="28"/>
        <v>200101236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Сирма Груп Холдинг АД</v>
      </c>
      <c r="B400" s="391" t="str">
        <f t="shared" si="28"/>
        <v>200101236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Сирма Груп Холдинг АД</v>
      </c>
      <c r="B401" s="391" t="str">
        <f t="shared" si="28"/>
        <v>200101236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Сирма Груп Холдинг АД</v>
      </c>
      <c r="B402" s="391" t="str">
        <f t="shared" si="28"/>
        <v>200101236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Сирма Груп Холдинг АД</v>
      </c>
      <c r="B403" s="391" t="str">
        <f t="shared" si="28"/>
        <v>200101236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Сирма Груп Холдинг АД</v>
      </c>
      <c r="B404" s="391" t="str">
        <f t="shared" si="28"/>
        <v>200101236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Сирма Груп Холдинг АД</v>
      </c>
      <c r="B405" s="391" t="str">
        <f t="shared" si="28"/>
        <v>200101236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Сирма Груп Холдинг АД</v>
      </c>
      <c r="B406" s="391" t="str">
        <f t="shared" si="28"/>
        <v>200101236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Сирма Груп Холдинг АД</v>
      </c>
      <c r="B407" s="391" t="str">
        <f t="shared" si="28"/>
        <v>200101236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Сирма Груп Холдинг АД</v>
      </c>
      <c r="B408" s="391" t="str">
        <f t="shared" si="28"/>
        <v>200101236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Сирма Груп Холдинг АД</v>
      </c>
      <c r="B409" s="391" t="str">
        <f t="shared" si="28"/>
        <v>200101236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Сирма Груп Холдинг АД</v>
      </c>
      <c r="B410" s="391" t="str">
        <f t="shared" ref="B410:B459" si="31">pdeBulstat</f>
        <v>200101236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Сирма Груп Холдинг АД</v>
      </c>
      <c r="B411" s="391" t="str">
        <f t="shared" si="31"/>
        <v>200101236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Сирма Груп Холдинг АД</v>
      </c>
      <c r="B412" s="391" t="str">
        <f t="shared" si="31"/>
        <v>200101236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Сирма Груп Холдинг АД</v>
      </c>
      <c r="B413" s="391" t="str">
        <f t="shared" si="31"/>
        <v>200101236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Сирма Груп Холдинг АД</v>
      </c>
      <c r="B414" s="391" t="str">
        <f t="shared" si="31"/>
        <v>200101236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Сирма Груп Холдинг АД</v>
      </c>
      <c r="B415" s="391" t="str">
        <f t="shared" si="31"/>
        <v>200101236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Сирма Груп Холдинг АД</v>
      </c>
      <c r="B416" s="391" t="str">
        <f t="shared" si="31"/>
        <v>200101236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80754</v>
      </c>
    </row>
    <row r="417" spans="1:8">
      <c r="A417" s="391" t="str">
        <f t="shared" si="30"/>
        <v>Сирма Груп Холдинг АД</v>
      </c>
      <c r="B417" s="391" t="str">
        <f t="shared" si="31"/>
        <v>200101236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Сирма Груп Холдинг АД</v>
      </c>
      <c r="B418" s="391" t="str">
        <f t="shared" si="31"/>
        <v>200101236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Сирма Груп Холдинг АД</v>
      </c>
      <c r="B419" s="391" t="str">
        <f t="shared" si="31"/>
        <v>200101236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Сирма Груп Холдинг АД</v>
      </c>
      <c r="B420" s="391" t="str">
        <f t="shared" si="31"/>
        <v>200101236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80754</v>
      </c>
    </row>
    <row r="421" spans="1:8">
      <c r="A421" s="391" t="str">
        <f t="shared" si="30"/>
        <v>Сирма Груп Холдинг АД</v>
      </c>
      <c r="B421" s="391" t="str">
        <f t="shared" si="31"/>
        <v>200101236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2086</v>
      </c>
    </row>
    <row r="422" spans="1:8">
      <c r="A422" s="391" t="str">
        <f t="shared" si="30"/>
        <v>Сирма Груп Холдинг АД</v>
      </c>
      <c r="B422" s="391" t="str">
        <f t="shared" si="31"/>
        <v>200101236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-1159</v>
      </c>
    </row>
    <row r="423" spans="1:8">
      <c r="A423" s="391" t="str">
        <f t="shared" si="30"/>
        <v>Сирма Груп Холдинг АД</v>
      </c>
      <c r="B423" s="391" t="str">
        <f t="shared" si="31"/>
        <v>200101236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-1159</v>
      </c>
    </row>
    <row r="424" spans="1:8">
      <c r="A424" s="391" t="str">
        <f t="shared" si="30"/>
        <v>Сирма Груп Холдинг АД</v>
      </c>
      <c r="B424" s="391" t="str">
        <f t="shared" si="31"/>
        <v>200101236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Сирма Груп Холдинг АД</v>
      </c>
      <c r="B425" s="391" t="str">
        <f t="shared" si="31"/>
        <v>200101236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Сирма Груп Холдинг АД</v>
      </c>
      <c r="B426" s="391" t="str">
        <f t="shared" si="31"/>
        <v>200101236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Сирма Груп Холдинг АД</v>
      </c>
      <c r="B427" s="391" t="str">
        <f t="shared" si="31"/>
        <v>200101236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Сирма Груп Холдинг АД</v>
      </c>
      <c r="B428" s="391" t="str">
        <f t="shared" si="31"/>
        <v>200101236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Сирма Груп Холдинг АД</v>
      </c>
      <c r="B429" s="391" t="str">
        <f t="shared" si="31"/>
        <v>200101236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Сирма Груп Холдинг АД</v>
      </c>
      <c r="B430" s="391" t="str">
        <f t="shared" si="31"/>
        <v>200101236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Сирма Груп Холдинг АД</v>
      </c>
      <c r="B431" s="391" t="str">
        <f t="shared" si="31"/>
        <v>200101236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Сирма Груп Холдинг АД</v>
      </c>
      <c r="B432" s="391" t="str">
        <f t="shared" si="31"/>
        <v>200101236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Сирма Груп Холдинг АД</v>
      </c>
      <c r="B433" s="391" t="str">
        <f t="shared" si="31"/>
        <v>200101236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-1720</v>
      </c>
    </row>
    <row r="434" spans="1:8">
      <c r="A434" s="391" t="str">
        <f t="shared" si="30"/>
        <v>Сирма Груп Холдинг АД</v>
      </c>
      <c r="B434" s="391" t="str">
        <f t="shared" si="31"/>
        <v>200101236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79961</v>
      </c>
    </row>
    <row r="435" spans="1:8">
      <c r="A435" s="391" t="str">
        <f t="shared" si="30"/>
        <v>Сирма Груп Холдинг АД</v>
      </c>
      <c r="B435" s="391" t="str">
        <f t="shared" si="31"/>
        <v>200101236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Сирма Груп Холдинг АД</v>
      </c>
      <c r="B436" s="391" t="str">
        <f t="shared" si="31"/>
        <v>200101236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Сирма Груп Холдинг АД</v>
      </c>
      <c r="B437" s="391" t="str">
        <f t="shared" si="31"/>
        <v>200101236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79961</v>
      </c>
    </row>
    <row r="438" spans="1:8">
      <c r="A438" s="391" t="str">
        <f t="shared" si="30"/>
        <v>Сирма Груп Холдинг АД</v>
      </c>
      <c r="B438" s="391" t="str">
        <f t="shared" si="31"/>
        <v>200101236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3833</v>
      </c>
    </row>
    <row r="439" spans="1:8">
      <c r="A439" s="391" t="str">
        <f t="shared" si="30"/>
        <v>Сирма Груп Холдинг АД</v>
      </c>
      <c r="B439" s="391" t="str">
        <f t="shared" si="31"/>
        <v>200101236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Сирма Груп Холдинг АД</v>
      </c>
      <c r="B440" s="391" t="str">
        <f t="shared" si="31"/>
        <v>200101236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Сирма Груп Холдинг АД</v>
      </c>
      <c r="B441" s="391" t="str">
        <f t="shared" si="31"/>
        <v>200101236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Сирма Груп Холдинг АД</v>
      </c>
      <c r="B442" s="391" t="str">
        <f t="shared" si="31"/>
        <v>200101236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3833</v>
      </c>
    </row>
    <row r="443" spans="1:8">
      <c r="A443" s="391" t="str">
        <f t="shared" si="30"/>
        <v>Сирма Груп Холдинг АД</v>
      </c>
      <c r="B443" s="391" t="str">
        <f t="shared" si="31"/>
        <v>200101236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1444</v>
      </c>
    </row>
    <row r="444" spans="1:8">
      <c r="A444" s="391" t="str">
        <f t="shared" si="30"/>
        <v>Сирма Груп Холдинг АД</v>
      </c>
      <c r="B444" s="391" t="str">
        <f t="shared" si="31"/>
        <v>200101236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-575</v>
      </c>
    </row>
    <row r="445" spans="1:8">
      <c r="A445" s="391" t="str">
        <f t="shared" si="30"/>
        <v>Сирма Груп Холдинг АД</v>
      </c>
      <c r="B445" s="391" t="str">
        <f t="shared" si="31"/>
        <v>200101236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-575</v>
      </c>
    </row>
    <row r="446" spans="1:8">
      <c r="A446" s="391" t="str">
        <f t="shared" si="30"/>
        <v>Сирма Груп Холдинг АД</v>
      </c>
      <c r="B446" s="391" t="str">
        <f t="shared" si="31"/>
        <v>200101236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Сирма Груп Холдинг АД</v>
      </c>
      <c r="B447" s="391" t="str">
        <f t="shared" si="31"/>
        <v>200101236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Сирма Груп Холдинг АД</v>
      </c>
      <c r="B448" s="391" t="str">
        <f t="shared" si="31"/>
        <v>200101236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Сирма Груп Холдинг АД</v>
      </c>
      <c r="B449" s="391" t="str">
        <f t="shared" si="31"/>
        <v>200101236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Сирма Груп Холдинг АД</v>
      </c>
      <c r="B450" s="391" t="str">
        <f t="shared" si="31"/>
        <v>200101236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Сирма Груп Холдинг АД</v>
      </c>
      <c r="B451" s="391" t="str">
        <f t="shared" si="31"/>
        <v>200101236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Сирма Груп Холдинг АД</v>
      </c>
      <c r="B452" s="391" t="str">
        <f t="shared" si="31"/>
        <v>200101236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Сирма Груп Холдинг АД</v>
      </c>
      <c r="B453" s="391" t="str">
        <f t="shared" si="31"/>
        <v>200101236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Сирма Груп Холдинг АД</v>
      </c>
      <c r="B454" s="391" t="str">
        <f t="shared" si="31"/>
        <v>200101236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Сирма Груп Холдинг АД</v>
      </c>
      <c r="B455" s="391" t="str">
        <f t="shared" si="31"/>
        <v>200101236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-1139</v>
      </c>
    </row>
    <row r="456" spans="1:8">
      <c r="A456" s="391" t="str">
        <f t="shared" si="30"/>
        <v>Сирма Груп Холдинг АД</v>
      </c>
      <c r="B456" s="391" t="str">
        <f t="shared" si="31"/>
        <v>200101236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3563</v>
      </c>
    </row>
    <row r="457" spans="1:8">
      <c r="A457" s="391" t="str">
        <f t="shared" si="30"/>
        <v>Сирма Груп Холдинг АД</v>
      </c>
      <c r="B457" s="391" t="str">
        <f t="shared" si="31"/>
        <v>200101236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Сирма Груп Холдинг АД</v>
      </c>
      <c r="B458" s="391" t="str">
        <f t="shared" si="31"/>
        <v>200101236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Сирма Груп Холдинг АД</v>
      </c>
      <c r="B459" s="391" t="str">
        <f t="shared" si="31"/>
        <v>200101236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3563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Сирма Груп Холдинг АД</v>
      </c>
      <c r="B461" s="391" t="str">
        <f t="shared" ref="B461:B524" si="34">pdeBulstat</f>
        <v>200101236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Сирма Груп Холдинг АД</v>
      </c>
      <c r="B462" s="391" t="str">
        <f t="shared" si="34"/>
        <v>200101236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Сирма Груп Холдинг АД</v>
      </c>
      <c r="B463" s="391" t="str">
        <f t="shared" si="34"/>
        <v>200101236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Сирма Груп Холдинг АД</v>
      </c>
      <c r="B464" s="391" t="str">
        <f t="shared" si="34"/>
        <v>200101236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Сирма Груп Холдинг АД</v>
      </c>
      <c r="B465" s="391" t="str">
        <f t="shared" si="34"/>
        <v>200101236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Сирма Груп Холдинг АД</v>
      </c>
      <c r="B466" s="391" t="str">
        <f t="shared" si="34"/>
        <v>200101236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Сирма Груп Холдинг АД</v>
      </c>
      <c r="B467" s="391" t="str">
        <f t="shared" si="34"/>
        <v>200101236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Сирма Груп Холдинг АД</v>
      </c>
      <c r="B468" s="391" t="str">
        <f t="shared" si="34"/>
        <v>200101236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Сирма Груп Холдинг АД</v>
      </c>
      <c r="B469" s="391" t="str">
        <f t="shared" si="34"/>
        <v>200101236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Сирма Груп Холдинг АД</v>
      </c>
      <c r="B470" s="391" t="str">
        <f t="shared" si="34"/>
        <v>200101236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Сирма Груп Холдинг АД</v>
      </c>
      <c r="B471" s="391" t="str">
        <f t="shared" si="34"/>
        <v>200101236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Сирма Груп Холдинг АД</v>
      </c>
      <c r="B472" s="391" t="str">
        <f t="shared" si="34"/>
        <v>200101236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Сирма Груп Холдинг АД</v>
      </c>
      <c r="B473" s="391" t="str">
        <f t="shared" si="34"/>
        <v>200101236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Сирма Груп Холдинг АД</v>
      </c>
      <c r="B474" s="391" t="str">
        <f t="shared" si="34"/>
        <v>200101236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Сирма Груп Холдинг АД</v>
      </c>
      <c r="B475" s="391" t="str">
        <f t="shared" si="34"/>
        <v>200101236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Сирма Груп Холдинг АД</v>
      </c>
      <c r="B476" s="391" t="str">
        <f t="shared" si="34"/>
        <v>200101236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Сирма Груп Холдинг АД</v>
      </c>
      <c r="B477" s="391" t="str">
        <f t="shared" si="34"/>
        <v>200101236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Сирма Груп Холдинг АД</v>
      </c>
      <c r="B478" s="391" t="str">
        <f t="shared" si="34"/>
        <v>200101236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Сирма Груп Холдинг АД</v>
      </c>
      <c r="B479" s="391" t="str">
        <f t="shared" si="34"/>
        <v>200101236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Сирма Груп Холдинг АД</v>
      </c>
      <c r="B480" s="391" t="str">
        <f t="shared" si="34"/>
        <v>200101236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Сирма Груп Холдинг АД</v>
      </c>
      <c r="B481" s="391" t="str">
        <f t="shared" si="34"/>
        <v>200101236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Сирма Груп Холдинг АД</v>
      </c>
      <c r="B482" s="391" t="str">
        <f t="shared" si="34"/>
        <v>200101236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Сирма Груп Холдинг АД</v>
      </c>
      <c r="B483" s="391" t="str">
        <f t="shared" si="34"/>
        <v>200101236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Сирма Груп Холдинг АД</v>
      </c>
      <c r="B484" s="391" t="str">
        <f t="shared" si="34"/>
        <v>200101236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Сирма Груп Холдинг АД</v>
      </c>
      <c r="B485" s="391" t="str">
        <f t="shared" si="34"/>
        <v>200101236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Сирма Груп Холдинг АД</v>
      </c>
      <c r="B486" s="391" t="str">
        <f t="shared" si="34"/>
        <v>200101236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Сирма Груп Холдинг АД</v>
      </c>
      <c r="B487" s="391" t="str">
        <f t="shared" si="34"/>
        <v>200101236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Сирма Груп Холдинг АД</v>
      </c>
      <c r="B488" s="391" t="str">
        <f t="shared" si="34"/>
        <v>200101236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Сирма Груп Холдинг АД</v>
      </c>
      <c r="B489" s="391" t="str">
        <f t="shared" si="34"/>
        <v>200101236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Сирма Груп Холдинг АД</v>
      </c>
      <c r="B490" s="391" t="str">
        <f t="shared" si="34"/>
        <v>200101236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Сирма Груп Холдинг АД</v>
      </c>
      <c r="B491" s="391" t="str">
        <f t="shared" si="34"/>
        <v>200101236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Сирма Груп Холдинг АД</v>
      </c>
      <c r="B492" s="391" t="str">
        <f t="shared" si="34"/>
        <v>200101236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Сирма Груп Холдинг АД</v>
      </c>
      <c r="B493" s="391" t="str">
        <f t="shared" si="34"/>
        <v>200101236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Сирма Груп Холдинг АД</v>
      </c>
      <c r="B494" s="391" t="str">
        <f t="shared" si="34"/>
        <v>200101236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Сирма Груп Холдинг АД</v>
      </c>
      <c r="B495" s="391" t="str">
        <f t="shared" si="34"/>
        <v>200101236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Сирма Груп Холдинг АД</v>
      </c>
      <c r="B496" s="391" t="str">
        <f t="shared" si="34"/>
        <v>200101236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Сирма Груп Холдинг АД</v>
      </c>
      <c r="B497" s="391" t="str">
        <f t="shared" si="34"/>
        <v>200101236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Сирма Груп Холдинг АД</v>
      </c>
      <c r="B498" s="391" t="str">
        <f t="shared" si="34"/>
        <v>200101236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Сирма Груп Холдинг АД</v>
      </c>
      <c r="B499" s="391" t="str">
        <f t="shared" si="34"/>
        <v>200101236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Сирма Груп Холдинг АД</v>
      </c>
      <c r="B500" s="391" t="str">
        <f t="shared" si="34"/>
        <v>200101236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Сирма Груп Холдинг АД</v>
      </c>
      <c r="B501" s="391" t="str">
        <f t="shared" si="34"/>
        <v>200101236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Сирма Груп Холдинг АД</v>
      </c>
      <c r="B502" s="391" t="str">
        <f t="shared" si="34"/>
        <v>200101236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Сирма Груп Холдинг АД</v>
      </c>
      <c r="B503" s="391" t="str">
        <f t="shared" si="34"/>
        <v>200101236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Сирма Груп Холдинг АД</v>
      </c>
      <c r="B504" s="391" t="str">
        <f t="shared" si="34"/>
        <v>200101236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Сирма Груп Холдинг АД</v>
      </c>
      <c r="B505" s="391" t="str">
        <f t="shared" si="34"/>
        <v>200101236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Сирма Груп Холдинг АД</v>
      </c>
      <c r="B506" s="391" t="str">
        <f t="shared" si="34"/>
        <v>200101236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Сирма Груп Холдинг АД</v>
      </c>
      <c r="B507" s="391" t="str">
        <f t="shared" si="34"/>
        <v>200101236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Сирма Груп Холдинг АД</v>
      </c>
      <c r="B508" s="391" t="str">
        <f t="shared" si="34"/>
        <v>200101236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Сирма Груп Холдинг АД</v>
      </c>
      <c r="B509" s="391" t="str">
        <f t="shared" si="34"/>
        <v>200101236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Сирма Груп Холдинг АД</v>
      </c>
      <c r="B510" s="391" t="str">
        <f t="shared" si="34"/>
        <v>200101236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Сирма Груп Холдинг АД</v>
      </c>
      <c r="B511" s="391" t="str">
        <f t="shared" si="34"/>
        <v>200101236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Сирма Груп Холдинг АД</v>
      </c>
      <c r="B512" s="391" t="str">
        <f t="shared" si="34"/>
        <v>200101236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Сирма Груп Холдинг АД</v>
      </c>
      <c r="B513" s="391" t="str">
        <f t="shared" si="34"/>
        <v>200101236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Сирма Груп Холдинг АД</v>
      </c>
      <c r="B514" s="391" t="str">
        <f t="shared" si="34"/>
        <v>200101236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Сирма Груп Холдинг АД</v>
      </c>
      <c r="B515" s="391" t="str">
        <f t="shared" si="34"/>
        <v>200101236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Сирма Груп Холдинг АД</v>
      </c>
      <c r="B516" s="391" t="str">
        <f t="shared" si="34"/>
        <v>200101236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Сирма Груп Холдинг АД</v>
      </c>
      <c r="B517" s="391" t="str">
        <f t="shared" si="34"/>
        <v>200101236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Сирма Груп Холдинг АД</v>
      </c>
      <c r="B518" s="391" t="str">
        <f t="shared" si="34"/>
        <v>200101236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Сирма Груп Холдинг АД</v>
      </c>
      <c r="B519" s="391" t="str">
        <f t="shared" si="34"/>
        <v>200101236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Сирма Груп Холдинг АД</v>
      </c>
      <c r="B520" s="391" t="str">
        <f t="shared" si="34"/>
        <v>200101236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Сирма Груп Холдинг АД</v>
      </c>
      <c r="B521" s="391" t="str">
        <f t="shared" si="34"/>
        <v>200101236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Сирма Груп Холдинг АД</v>
      </c>
      <c r="B522" s="391" t="str">
        <f t="shared" si="34"/>
        <v>200101236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Сирма Груп Холдинг АД</v>
      </c>
      <c r="B523" s="391" t="str">
        <f t="shared" si="34"/>
        <v>200101236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Сирма Груп Холдинг АД</v>
      </c>
      <c r="B524" s="391" t="str">
        <f t="shared" si="34"/>
        <v>200101236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Сирма Груп Холдинг АД</v>
      </c>
      <c r="B525" s="391" t="str">
        <f t="shared" ref="B525:B588" si="37">pdeBulstat</f>
        <v>200101236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Сирма Груп Холдинг АД</v>
      </c>
      <c r="B526" s="391" t="str">
        <f t="shared" si="37"/>
        <v>200101236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Сирма Груп Холдинг АД</v>
      </c>
      <c r="B527" s="391" t="str">
        <f t="shared" si="37"/>
        <v>200101236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Сирма Груп Холдинг АД</v>
      </c>
      <c r="B528" s="391" t="str">
        <f t="shared" si="37"/>
        <v>200101236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Сирма Груп Холдинг АД</v>
      </c>
      <c r="B529" s="391" t="str">
        <f t="shared" si="37"/>
        <v>200101236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Сирма Груп Холдинг АД</v>
      </c>
      <c r="B530" s="391" t="str">
        <f t="shared" si="37"/>
        <v>200101236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Сирма Груп Холдинг АД</v>
      </c>
      <c r="B531" s="391" t="str">
        <f t="shared" si="37"/>
        <v>200101236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Сирма Груп Холдинг АД</v>
      </c>
      <c r="B532" s="391" t="str">
        <f t="shared" si="37"/>
        <v>200101236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Сирма Груп Холдинг АД</v>
      </c>
      <c r="B533" s="391" t="str">
        <f t="shared" si="37"/>
        <v>200101236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Сирма Груп Холдинг АД</v>
      </c>
      <c r="B534" s="391" t="str">
        <f t="shared" si="37"/>
        <v>200101236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Сирма Груп Холдинг АД</v>
      </c>
      <c r="B535" s="391" t="str">
        <f t="shared" si="37"/>
        <v>200101236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Сирма Груп Холдинг АД</v>
      </c>
      <c r="B536" s="391" t="str">
        <f t="shared" si="37"/>
        <v>200101236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Сирма Груп Холдинг АД</v>
      </c>
      <c r="B537" s="391" t="str">
        <f t="shared" si="37"/>
        <v>200101236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Сирма Груп Холдинг АД</v>
      </c>
      <c r="B538" s="391" t="str">
        <f t="shared" si="37"/>
        <v>200101236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Сирма Груп Холдинг АД</v>
      </c>
      <c r="B539" s="391" t="str">
        <f t="shared" si="37"/>
        <v>200101236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Сирма Груп Холдинг АД</v>
      </c>
      <c r="B540" s="391" t="str">
        <f t="shared" si="37"/>
        <v>200101236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Сирма Груп Холдинг АД</v>
      </c>
      <c r="B541" s="391" t="str">
        <f t="shared" si="37"/>
        <v>200101236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Сирма Груп Холдинг АД</v>
      </c>
      <c r="B542" s="391" t="str">
        <f t="shared" si="37"/>
        <v>200101236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Сирма Груп Холдинг АД</v>
      </c>
      <c r="B543" s="391" t="str">
        <f t="shared" si="37"/>
        <v>200101236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Сирма Груп Холдинг АД</v>
      </c>
      <c r="B544" s="391" t="str">
        <f t="shared" si="37"/>
        <v>200101236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Сирма Груп Холдинг АД</v>
      </c>
      <c r="B545" s="391" t="str">
        <f t="shared" si="37"/>
        <v>200101236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Сирма Груп Холдинг АД</v>
      </c>
      <c r="B546" s="391" t="str">
        <f t="shared" si="37"/>
        <v>200101236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Сирма Груп Холдинг АД</v>
      </c>
      <c r="B547" s="391" t="str">
        <f t="shared" si="37"/>
        <v>200101236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Сирма Груп Холдинг АД</v>
      </c>
      <c r="B548" s="391" t="str">
        <f t="shared" si="37"/>
        <v>200101236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Сирма Груп Холдинг АД</v>
      </c>
      <c r="B549" s="391" t="str">
        <f t="shared" si="37"/>
        <v>200101236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Сирма Груп Холдинг АД</v>
      </c>
      <c r="B550" s="391" t="str">
        <f t="shared" si="37"/>
        <v>200101236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Сирма Груп Холдинг АД</v>
      </c>
      <c r="B551" s="391" t="str">
        <f t="shared" si="37"/>
        <v>200101236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Сирма Груп Холдинг АД</v>
      </c>
      <c r="B552" s="391" t="str">
        <f t="shared" si="37"/>
        <v>200101236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Сирма Груп Холдинг АД</v>
      </c>
      <c r="B553" s="391" t="str">
        <f t="shared" si="37"/>
        <v>200101236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Сирма Груп Холдинг АД</v>
      </c>
      <c r="B554" s="391" t="str">
        <f t="shared" si="37"/>
        <v>200101236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Сирма Груп Холдинг АД</v>
      </c>
      <c r="B555" s="391" t="str">
        <f t="shared" si="37"/>
        <v>200101236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Сирма Груп Холдинг АД</v>
      </c>
      <c r="B556" s="391" t="str">
        <f t="shared" si="37"/>
        <v>200101236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Сирма Груп Холдинг АД</v>
      </c>
      <c r="B557" s="391" t="str">
        <f t="shared" si="37"/>
        <v>200101236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Сирма Груп Холдинг АД</v>
      </c>
      <c r="B558" s="391" t="str">
        <f t="shared" si="37"/>
        <v>200101236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Сирма Груп Холдинг АД</v>
      </c>
      <c r="B559" s="391" t="str">
        <f t="shared" si="37"/>
        <v>200101236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Сирма Груп Холдинг АД</v>
      </c>
      <c r="B560" s="391" t="str">
        <f t="shared" si="37"/>
        <v>200101236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Сирма Груп Холдинг АД</v>
      </c>
      <c r="B561" s="391" t="str">
        <f t="shared" si="37"/>
        <v>200101236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Сирма Груп Холдинг АД</v>
      </c>
      <c r="B562" s="391" t="str">
        <f t="shared" si="37"/>
        <v>200101236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Сирма Груп Холдинг АД</v>
      </c>
      <c r="B563" s="391" t="str">
        <f t="shared" si="37"/>
        <v>200101236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Сирма Груп Холдинг АД</v>
      </c>
      <c r="B564" s="391" t="str">
        <f t="shared" si="37"/>
        <v>200101236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Сирма Груп Холдинг АД</v>
      </c>
      <c r="B565" s="391" t="str">
        <f t="shared" si="37"/>
        <v>200101236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Сирма Груп Холдинг АД</v>
      </c>
      <c r="B566" s="391" t="str">
        <f t="shared" si="37"/>
        <v>200101236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Сирма Груп Холдинг АД</v>
      </c>
      <c r="B567" s="391" t="str">
        <f t="shared" si="37"/>
        <v>200101236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Сирма Груп Холдинг АД</v>
      </c>
      <c r="B568" s="391" t="str">
        <f t="shared" si="37"/>
        <v>200101236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Сирма Груп Холдинг АД</v>
      </c>
      <c r="B569" s="391" t="str">
        <f t="shared" si="37"/>
        <v>200101236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Сирма Груп Холдинг АД</v>
      </c>
      <c r="B570" s="391" t="str">
        <f t="shared" si="37"/>
        <v>200101236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Сирма Груп Холдинг АД</v>
      </c>
      <c r="B571" s="391" t="str">
        <f t="shared" si="37"/>
        <v>200101236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Сирма Груп Холдинг АД</v>
      </c>
      <c r="B572" s="391" t="str">
        <f t="shared" si="37"/>
        <v>200101236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Сирма Груп Холдинг АД</v>
      </c>
      <c r="B573" s="391" t="str">
        <f t="shared" si="37"/>
        <v>200101236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Сирма Груп Холдинг АД</v>
      </c>
      <c r="B574" s="391" t="str">
        <f t="shared" si="37"/>
        <v>200101236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Сирма Груп Холдинг АД</v>
      </c>
      <c r="B575" s="391" t="str">
        <f t="shared" si="37"/>
        <v>200101236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Сирма Груп Холдинг АД</v>
      </c>
      <c r="B576" s="391" t="str">
        <f t="shared" si="37"/>
        <v>200101236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Сирма Груп Холдинг АД</v>
      </c>
      <c r="B577" s="391" t="str">
        <f t="shared" si="37"/>
        <v>200101236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Сирма Груп Холдинг АД</v>
      </c>
      <c r="B578" s="391" t="str">
        <f t="shared" si="37"/>
        <v>200101236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Сирма Груп Холдинг АД</v>
      </c>
      <c r="B579" s="391" t="str">
        <f t="shared" si="37"/>
        <v>200101236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Сирма Груп Холдинг АД</v>
      </c>
      <c r="B580" s="391" t="str">
        <f t="shared" si="37"/>
        <v>200101236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Сирма Груп Холдинг АД</v>
      </c>
      <c r="B581" s="391" t="str">
        <f t="shared" si="37"/>
        <v>200101236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Сирма Груп Холдинг АД</v>
      </c>
      <c r="B582" s="391" t="str">
        <f t="shared" si="37"/>
        <v>200101236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Сирма Груп Холдинг АД</v>
      </c>
      <c r="B583" s="391" t="str">
        <f t="shared" si="37"/>
        <v>200101236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Сирма Груп Холдинг АД</v>
      </c>
      <c r="B584" s="391" t="str">
        <f t="shared" si="37"/>
        <v>200101236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Сирма Груп Холдинг АД</v>
      </c>
      <c r="B585" s="391" t="str">
        <f t="shared" si="37"/>
        <v>200101236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Сирма Груп Холдинг АД</v>
      </c>
      <c r="B586" s="391" t="str">
        <f t="shared" si="37"/>
        <v>200101236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Сирма Груп Холдинг АД</v>
      </c>
      <c r="B587" s="391" t="str">
        <f t="shared" si="37"/>
        <v>200101236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Сирма Груп Холдинг АД</v>
      </c>
      <c r="B588" s="391" t="str">
        <f t="shared" si="37"/>
        <v>200101236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Сирма Груп Холдинг АД</v>
      </c>
      <c r="B589" s="391" t="str">
        <f t="shared" ref="B589:B652" si="40">pdeBulstat</f>
        <v>200101236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Сирма Груп Холдинг АД</v>
      </c>
      <c r="B590" s="391" t="str">
        <f t="shared" si="40"/>
        <v>200101236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Сирма Груп Холдинг АД</v>
      </c>
      <c r="B591" s="391" t="str">
        <f t="shared" si="40"/>
        <v>200101236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Сирма Груп Холдинг АД</v>
      </c>
      <c r="B592" s="391" t="str">
        <f t="shared" si="40"/>
        <v>200101236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Сирма Груп Холдинг АД</v>
      </c>
      <c r="B593" s="391" t="str">
        <f t="shared" si="40"/>
        <v>200101236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Сирма Груп Холдинг АД</v>
      </c>
      <c r="B594" s="391" t="str">
        <f t="shared" si="40"/>
        <v>200101236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Сирма Груп Холдинг АД</v>
      </c>
      <c r="B595" s="391" t="str">
        <f t="shared" si="40"/>
        <v>200101236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Сирма Груп Холдинг АД</v>
      </c>
      <c r="B596" s="391" t="str">
        <f t="shared" si="40"/>
        <v>200101236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Сирма Груп Холдинг АД</v>
      </c>
      <c r="B597" s="391" t="str">
        <f t="shared" si="40"/>
        <v>200101236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Сирма Груп Холдинг АД</v>
      </c>
      <c r="B598" s="391" t="str">
        <f t="shared" si="40"/>
        <v>200101236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Сирма Груп Холдинг АД</v>
      </c>
      <c r="B599" s="391" t="str">
        <f t="shared" si="40"/>
        <v>200101236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Сирма Груп Холдинг АД</v>
      </c>
      <c r="B600" s="391" t="str">
        <f t="shared" si="40"/>
        <v>200101236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Сирма Груп Холдинг АД</v>
      </c>
      <c r="B601" s="391" t="str">
        <f t="shared" si="40"/>
        <v>200101236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Сирма Груп Холдинг АД</v>
      </c>
      <c r="B602" s="391" t="str">
        <f t="shared" si="40"/>
        <v>200101236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Сирма Груп Холдинг АД</v>
      </c>
      <c r="B603" s="391" t="str">
        <f t="shared" si="40"/>
        <v>200101236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Сирма Груп Холдинг АД</v>
      </c>
      <c r="B604" s="391" t="str">
        <f t="shared" si="40"/>
        <v>200101236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Сирма Груп Холдинг АД</v>
      </c>
      <c r="B605" s="391" t="str">
        <f t="shared" si="40"/>
        <v>200101236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Сирма Груп Холдинг АД</v>
      </c>
      <c r="B606" s="391" t="str">
        <f t="shared" si="40"/>
        <v>200101236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Сирма Груп Холдинг АД</v>
      </c>
      <c r="B607" s="391" t="str">
        <f t="shared" si="40"/>
        <v>200101236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Сирма Груп Холдинг АД</v>
      </c>
      <c r="B608" s="391" t="str">
        <f t="shared" si="40"/>
        <v>200101236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Сирма Груп Холдинг АД</v>
      </c>
      <c r="B609" s="391" t="str">
        <f t="shared" si="40"/>
        <v>200101236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Сирма Груп Холдинг АД</v>
      </c>
      <c r="B610" s="391" t="str">
        <f t="shared" si="40"/>
        <v>200101236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Сирма Груп Холдинг АД</v>
      </c>
      <c r="B611" s="391" t="str">
        <f t="shared" si="40"/>
        <v>200101236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Сирма Груп Холдинг АД</v>
      </c>
      <c r="B612" s="391" t="str">
        <f t="shared" si="40"/>
        <v>200101236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Сирма Груп Холдинг АД</v>
      </c>
      <c r="B613" s="391" t="str">
        <f t="shared" si="40"/>
        <v>200101236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Сирма Груп Холдинг АД</v>
      </c>
      <c r="B614" s="391" t="str">
        <f t="shared" si="40"/>
        <v>200101236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Сирма Груп Холдинг АД</v>
      </c>
      <c r="B615" s="391" t="str">
        <f t="shared" si="40"/>
        <v>200101236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Сирма Груп Холдинг АД</v>
      </c>
      <c r="B616" s="391" t="str">
        <f t="shared" si="40"/>
        <v>200101236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Сирма Груп Холдинг АД</v>
      </c>
      <c r="B617" s="391" t="str">
        <f t="shared" si="40"/>
        <v>200101236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Сирма Груп Холдинг АД</v>
      </c>
      <c r="B618" s="391" t="str">
        <f t="shared" si="40"/>
        <v>200101236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Сирма Груп Холдинг АД</v>
      </c>
      <c r="B619" s="391" t="str">
        <f t="shared" si="40"/>
        <v>200101236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Сирма Груп Холдинг АД</v>
      </c>
      <c r="B620" s="391" t="str">
        <f t="shared" si="40"/>
        <v>200101236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Сирма Груп Холдинг АД</v>
      </c>
      <c r="B621" s="391" t="str">
        <f t="shared" si="40"/>
        <v>200101236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Сирма Груп Холдинг АД</v>
      </c>
      <c r="B622" s="391" t="str">
        <f t="shared" si="40"/>
        <v>200101236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Сирма Груп Холдинг АД</v>
      </c>
      <c r="B623" s="391" t="str">
        <f t="shared" si="40"/>
        <v>200101236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Сирма Груп Холдинг АД</v>
      </c>
      <c r="B624" s="391" t="str">
        <f t="shared" si="40"/>
        <v>200101236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Сирма Груп Холдинг АД</v>
      </c>
      <c r="B625" s="391" t="str">
        <f t="shared" si="40"/>
        <v>200101236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Сирма Груп Холдинг АД</v>
      </c>
      <c r="B626" s="391" t="str">
        <f t="shared" si="40"/>
        <v>200101236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Сирма Груп Холдинг АД</v>
      </c>
      <c r="B627" s="391" t="str">
        <f t="shared" si="40"/>
        <v>200101236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Сирма Груп Холдинг АД</v>
      </c>
      <c r="B628" s="391" t="str">
        <f t="shared" si="40"/>
        <v>200101236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Сирма Груп Холдинг АД</v>
      </c>
      <c r="B629" s="391" t="str">
        <f t="shared" si="40"/>
        <v>200101236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Сирма Груп Холдинг АД</v>
      </c>
      <c r="B630" s="391" t="str">
        <f t="shared" si="40"/>
        <v>200101236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Сирма Груп Холдинг АД</v>
      </c>
      <c r="B631" s="391" t="str">
        <f t="shared" si="40"/>
        <v>200101236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Сирма Груп Холдинг АД</v>
      </c>
      <c r="B632" s="391" t="str">
        <f t="shared" si="40"/>
        <v>200101236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Сирма Груп Холдинг АД</v>
      </c>
      <c r="B633" s="391" t="str">
        <f t="shared" si="40"/>
        <v>200101236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Сирма Груп Холдинг АД</v>
      </c>
      <c r="B634" s="391" t="str">
        <f t="shared" si="40"/>
        <v>200101236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Сирма Груп Холдинг АД</v>
      </c>
      <c r="B635" s="391" t="str">
        <f t="shared" si="40"/>
        <v>200101236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Сирма Груп Холдинг АД</v>
      </c>
      <c r="B636" s="391" t="str">
        <f t="shared" si="40"/>
        <v>200101236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Сирма Груп Холдинг АД</v>
      </c>
      <c r="B637" s="391" t="str">
        <f t="shared" si="40"/>
        <v>200101236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Сирма Груп Холдинг АД</v>
      </c>
      <c r="B638" s="391" t="str">
        <f t="shared" si="40"/>
        <v>200101236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Сирма Груп Холдинг АД</v>
      </c>
      <c r="B639" s="391" t="str">
        <f t="shared" si="40"/>
        <v>200101236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Сирма Груп Холдинг АД</v>
      </c>
      <c r="B640" s="391" t="str">
        <f t="shared" si="40"/>
        <v>200101236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Сирма Груп Холдинг АД</v>
      </c>
      <c r="B641" s="391" t="str">
        <f t="shared" si="40"/>
        <v>200101236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Сирма Груп Холдинг АД</v>
      </c>
      <c r="B642" s="391" t="str">
        <f t="shared" si="40"/>
        <v>200101236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Сирма Груп Холдинг АД</v>
      </c>
      <c r="B643" s="391" t="str">
        <f t="shared" si="40"/>
        <v>200101236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Сирма Груп Холдинг АД</v>
      </c>
      <c r="B644" s="391" t="str">
        <f t="shared" si="40"/>
        <v>200101236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Сирма Груп Холдинг АД</v>
      </c>
      <c r="B645" s="391" t="str">
        <f t="shared" si="40"/>
        <v>200101236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Сирма Груп Холдинг АД</v>
      </c>
      <c r="B646" s="391" t="str">
        <f t="shared" si="40"/>
        <v>200101236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Сирма Груп Холдинг АД</v>
      </c>
      <c r="B647" s="391" t="str">
        <f t="shared" si="40"/>
        <v>200101236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Сирма Груп Холдинг АД</v>
      </c>
      <c r="B648" s="391" t="str">
        <f t="shared" si="40"/>
        <v>200101236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Сирма Груп Холдинг АД</v>
      </c>
      <c r="B649" s="391" t="str">
        <f t="shared" si="40"/>
        <v>200101236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Сирма Груп Холдинг АД</v>
      </c>
      <c r="B650" s="391" t="str">
        <f t="shared" si="40"/>
        <v>200101236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Сирма Груп Холдинг АД</v>
      </c>
      <c r="B651" s="391" t="str">
        <f t="shared" si="40"/>
        <v>200101236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Сирма Груп Холдинг АД</v>
      </c>
      <c r="B652" s="391" t="str">
        <f t="shared" si="40"/>
        <v>200101236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Сирма Груп Холдинг АД</v>
      </c>
      <c r="B653" s="391" t="str">
        <f t="shared" ref="B653:B716" si="43">pdeBulstat</f>
        <v>200101236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Сирма Груп Холдинг АД</v>
      </c>
      <c r="B654" s="391" t="str">
        <f t="shared" si="43"/>
        <v>200101236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Сирма Груп Холдинг АД</v>
      </c>
      <c r="B655" s="391" t="str">
        <f t="shared" si="43"/>
        <v>200101236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Сирма Груп Холдинг АД</v>
      </c>
      <c r="B656" s="391" t="str">
        <f t="shared" si="43"/>
        <v>200101236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Сирма Груп Холдинг АД</v>
      </c>
      <c r="B657" s="391" t="str">
        <f t="shared" si="43"/>
        <v>200101236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Сирма Груп Холдинг АД</v>
      </c>
      <c r="B658" s="391" t="str">
        <f t="shared" si="43"/>
        <v>200101236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Сирма Груп Холдинг АД</v>
      </c>
      <c r="B659" s="391" t="str">
        <f t="shared" si="43"/>
        <v>200101236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Сирма Груп Холдинг АД</v>
      </c>
      <c r="B660" s="391" t="str">
        <f t="shared" si="43"/>
        <v>200101236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Сирма Груп Холдинг АД</v>
      </c>
      <c r="B661" s="391" t="str">
        <f t="shared" si="43"/>
        <v>200101236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Сирма Груп Холдинг АД</v>
      </c>
      <c r="B662" s="391" t="str">
        <f t="shared" si="43"/>
        <v>200101236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Сирма Груп Холдинг АД</v>
      </c>
      <c r="B663" s="391" t="str">
        <f t="shared" si="43"/>
        <v>200101236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Сирма Груп Холдинг АД</v>
      </c>
      <c r="B664" s="391" t="str">
        <f t="shared" si="43"/>
        <v>200101236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Сирма Груп Холдинг АД</v>
      </c>
      <c r="B665" s="391" t="str">
        <f t="shared" si="43"/>
        <v>200101236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Сирма Груп Холдинг АД</v>
      </c>
      <c r="B666" s="391" t="str">
        <f t="shared" si="43"/>
        <v>200101236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Сирма Груп Холдинг АД</v>
      </c>
      <c r="B667" s="391" t="str">
        <f t="shared" si="43"/>
        <v>200101236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Сирма Груп Холдинг АД</v>
      </c>
      <c r="B668" s="391" t="str">
        <f t="shared" si="43"/>
        <v>200101236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Сирма Груп Холдинг АД</v>
      </c>
      <c r="B669" s="391" t="str">
        <f t="shared" si="43"/>
        <v>200101236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Сирма Груп Холдинг АД</v>
      </c>
      <c r="B670" s="391" t="str">
        <f t="shared" si="43"/>
        <v>200101236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Сирма Груп Холдинг АД</v>
      </c>
      <c r="B671" s="391" t="str">
        <f t="shared" si="43"/>
        <v>200101236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Сирма Груп Холдинг АД</v>
      </c>
      <c r="B672" s="391" t="str">
        <f t="shared" si="43"/>
        <v>200101236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Сирма Груп Холдинг АД</v>
      </c>
      <c r="B673" s="391" t="str">
        <f t="shared" si="43"/>
        <v>200101236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Сирма Груп Холдинг АД</v>
      </c>
      <c r="B674" s="391" t="str">
        <f t="shared" si="43"/>
        <v>200101236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Сирма Груп Холдинг АД</v>
      </c>
      <c r="B675" s="391" t="str">
        <f t="shared" si="43"/>
        <v>200101236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Сирма Груп Холдинг АД</v>
      </c>
      <c r="B676" s="391" t="str">
        <f t="shared" si="43"/>
        <v>200101236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Сирма Груп Холдинг АД</v>
      </c>
      <c r="B677" s="391" t="str">
        <f t="shared" si="43"/>
        <v>200101236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Сирма Груп Холдинг АД</v>
      </c>
      <c r="B678" s="391" t="str">
        <f t="shared" si="43"/>
        <v>200101236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Сирма Груп Холдинг АД</v>
      </c>
      <c r="B679" s="391" t="str">
        <f t="shared" si="43"/>
        <v>200101236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Сирма Груп Холдинг АД</v>
      </c>
      <c r="B680" s="391" t="str">
        <f t="shared" si="43"/>
        <v>200101236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Сирма Груп Холдинг АД</v>
      </c>
      <c r="B681" s="391" t="str">
        <f t="shared" si="43"/>
        <v>200101236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Сирма Груп Холдинг АД</v>
      </c>
      <c r="B682" s="391" t="str">
        <f t="shared" si="43"/>
        <v>200101236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Сирма Груп Холдинг АД</v>
      </c>
      <c r="B683" s="391" t="str">
        <f t="shared" si="43"/>
        <v>200101236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Сирма Груп Холдинг АД</v>
      </c>
      <c r="B684" s="391" t="str">
        <f t="shared" si="43"/>
        <v>200101236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Сирма Груп Холдинг АД</v>
      </c>
      <c r="B685" s="391" t="str">
        <f t="shared" si="43"/>
        <v>200101236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Сирма Груп Холдинг АД</v>
      </c>
      <c r="B686" s="391" t="str">
        <f t="shared" si="43"/>
        <v>200101236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Сирма Груп Холдинг АД</v>
      </c>
      <c r="B687" s="391" t="str">
        <f t="shared" si="43"/>
        <v>200101236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Сирма Груп Холдинг АД</v>
      </c>
      <c r="B688" s="391" t="str">
        <f t="shared" si="43"/>
        <v>200101236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Сирма Груп Холдинг АД</v>
      </c>
      <c r="B689" s="391" t="str">
        <f t="shared" si="43"/>
        <v>200101236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Сирма Груп Холдинг АД</v>
      </c>
      <c r="B690" s="391" t="str">
        <f t="shared" si="43"/>
        <v>200101236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Сирма Груп Холдинг АД</v>
      </c>
      <c r="B691" s="391" t="str">
        <f t="shared" si="43"/>
        <v>200101236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Сирма Груп Холдинг АД</v>
      </c>
      <c r="B692" s="391" t="str">
        <f t="shared" si="43"/>
        <v>200101236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Сирма Груп Холдинг АД</v>
      </c>
      <c r="B693" s="391" t="str">
        <f t="shared" si="43"/>
        <v>200101236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Сирма Груп Холдинг АД</v>
      </c>
      <c r="B694" s="391" t="str">
        <f t="shared" si="43"/>
        <v>200101236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Сирма Груп Холдинг АД</v>
      </c>
      <c r="B695" s="391" t="str">
        <f t="shared" si="43"/>
        <v>200101236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Сирма Груп Холдинг АД</v>
      </c>
      <c r="B696" s="391" t="str">
        <f t="shared" si="43"/>
        <v>200101236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Сирма Груп Холдинг АД</v>
      </c>
      <c r="B697" s="391" t="str">
        <f t="shared" si="43"/>
        <v>200101236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Сирма Груп Холдинг АД</v>
      </c>
      <c r="B698" s="391" t="str">
        <f t="shared" si="43"/>
        <v>200101236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Сирма Груп Холдинг АД</v>
      </c>
      <c r="B699" s="391" t="str">
        <f t="shared" si="43"/>
        <v>200101236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Сирма Груп Холдинг АД</v>
      </c>
      <c r="B700" s="391" t="str">
        <f t="shared" si="43"/>
        <v>200101236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Сирма Груп Холдинг АД</v>
      </c>
      <c r="B701" s="391" t="str">
        <f t="shared" si="43"/>
        <v>200101236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Сирма Груп Холдинг АД</v>
      </c>
      <c r="B702" s="391" t="str">
        <f t="shared" si="43"/>
        <v>200101236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Сирма Груп Холдинг АД</v>
      </c>
      <c r="B703" s="391" t="str">
        <f t="shared" si="43"/>
        <v>200101236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Сирма Груп Холдинг АД</v>
      </c>
      <c r="B704" s="391" t="str">
        <f t="shared" si="43"/>
        <v>200101236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Сирма Груп Холдинг АД</v>
      </c>
      <c r="B705" s="391" t="str">
        <f t="shared" si="43"/>
        <v>200101236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Сирма Груп Холдинг АД</v>
      </c>
      <c r="B706" s="391" t="str">
        <f t="shared" si="43"/>
        <v>200101236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Сирма Груп Холдинг АД</v>
      </c>
      <c r="B707" s="391" t="str">
        <f t="shared" si="43"/>
        <v>200101236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Сирма Груп Холдинг АД</v>
      </c>
      <c r="B708" s="391" t="str">
        <f t="shared" si="43"/>
        <v>200101236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Сирма Груп Холдинг АД</v>
      </c>
      <c r="B709" s="391" t="str">
        <f t="shared" si="43"/>
        <v>200101236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Сирма Груп Холдинг АД</v>
      </c>
      <c r="B710" s="391" t="str">
        <f t="shared" si="43"/>
        <v>200101236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Сирма Груп Холдинг АД</v>
      </c>
      <c r="B711" s="391" t="str">
        <f t="shared" si="43"/>
        <v>200101236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Сирма Груп Холдинг АД</v>
      </c>
      <c r="B712" s="391" t="str">
        <f t="shared" si="43"/>
        <v>200101236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Сирма Груп Холдинг АД</v>
      </c>
      <c r="B713" s="391" t="str">
        <f t="shared" si="43"/>
        <v>200101236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Сирма Груп Холдинг АД</v>
      </c>
      <c r="B714" s="391" t="str">
        <f t="shared" si="43"/>
        <v>200101236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Сирма Груп Холдинг АД</v>
      </c>
      <c r="B715" s="391" t="str">
        <f t="shared" si="43"/>
        <v>200101236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Сирма Груп Холдинг АД</v>
      </c>
      <c r="B716" s="391" t="str">
        <f t="shared" si="43"/>
        <v>200101236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Сирма Груп Холдинг АД</v>
      </c>
      <c r="B717" s="391" t="str">
        <f t="shared" ref="B717:B780" si="46">pdeBulstat</f>
        <v>200101236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Сирма Груп Холдинг АД</v>
      </c>
      <c r="B718" s="391" t="str">
        <f t="shared" si="46"/>
        <v>200101236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Сирма Груп Холдинг АД</v>
      </c>
      <c r="B719" s="391" t="str">
        <f t="shared" si="46"/>
        <v>200101236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Сирма Груп Холдинг АД</v>
      </c>
      <c r="B720" s="391" t="str">
        <f t="shared" si="46"/>
        <v>200101236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Сирма Груп Холдинг АД</v>
      </c>
      <c r="B721" s="391" t="str">
        <f t="shared" si="46"/>
        <v>200101236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Сирма Груп Холдинг АД</v>
      </c>
      <c r="B722" s="391" t="str">
        <f t="shared" si="46"/>
        <v>200101236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Сирма Груп Холдинг АД</v>
      </c>
      <c r="B723" s="391" t="str">
        <f t="shared" si="46"/>
        <v>200101236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Сирма Груп Холдинг АД</v>
      </c>
      <c r="B724" s="391" t="str">
        <f t="shared" si="46"/>
        <v>200101236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Сирма Груп Холдинг АД</v>
      </c>
      <c r="B725" s="391" t="str">
        <f t="shared" si="46"/>
        <v>200101236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Сирма Груп Холдинг АД</v>
      </c>
      <c r="B726" s="391" t="str">
        <f t="shared" si="46"/>
        <v>200101236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Сирма Груп Холдинг АД</v>
      </c>
      <c r="B727" s="391" t="str">
        <f t="shared" si="46"/>
        <v>200101236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Сирма Груп Холдинг АД</v>
      </c>
      <c r="B728" s="391" t="str">
        <f t="shared" si="46"/>
        <v>200101236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Сирма Груп Холдинг АД</v>
      </c>
      <c r="B729" s="391" t="str">
        <f t="shared" si="46"/>
        <v>200101236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Сирма Груп Холдинг АД</v>
      </c>
      <c r="B730" s="391" t="str">
        <f t="shared" si="46"/>
        <v>200101236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Сирма Груп Холдинг АД</v>
      </c>
      <c r="B731" s="391" t="str">
        <f t="shared" si="46"/>
        <v>200101236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Сирма Груп Холдинг АД</v>
      </c>
      <c r="B732" s="391" t="str">
        <f t="shared" si="46"/>
        <v>200101236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Сирма Груп Холдинг АД</v>
      </c>
      <c r="B733" s="391" t="str">
        <f t="shared" si="46"/>
        <v>200101236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Сирма Груп Холдинг АД</v>
      </c>
      <c r="B734" s="391" t="str">
        <f t="shared" si="46"/>
        <v>200101236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Сирма Груп Холдинг АД</v>
      </c>
      <c r="B735" s="391" t="str">
        <f t="shared" si="46"/>
        <v>200101236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Сирма Груп Холдинг АД</v>
      </c>
      <c r="B736" s="391" t="str">
        <f t="shared" si="46"/>
        <v>200101236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Сирма Груп Холдинг АД</v>
      </c>
      <c r="B737" s="391" t="str">
        <f t="shared" si="46"/>
        <v>200101236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Сирма Груп Холдинг АД</v>
      </c>
      <c r="B738" s="391" t="str">
        <f t="shared" si="46"/>
        <v>200101236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Сирма Груп Холдинг АД</v>
      </c>
      <c r="B739" s="391" t="str">
        <f t="shared" si="46"/>
        <v>200101236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Сирма Груп Холдинг АД</v>
      </c>
      <c r="B740" s="391" t="str">
        <f t="shared" si="46"/>
        <v>200101236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Сирма Груп Холдинг АД</v>
      </c>
      <c r="B741" s="391" t="str">
        <f t="shared" si="46"/>
        <v>200101236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Сирма Груп Холдинг АД</v>
      </c>
      <c r="B742" s="391" t="str">
        <f t="shared" si="46"/>
        <v>200101236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Сирма Груп Холдинг АД</v>
      </c>
      <c r="B743" s="391" t="str">
        <f t="shared" si="46"/>
        <v>200101236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Сирма Груп Холдинг АД</v>
      </c>
      <c r="B744" s="391" t="str">
        <f t="shared" si="46"/>
        <v>200101236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Сирма Груп Холдинг АД</v>
      </c>
      <c r="B745" s="391" t="str">
        <f t="shared" si="46"/>
        <v>200101236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Сирма Груп Холдинг АД</v>
      </c>
      <c r="B746" s="391" t="str">
        <f t="shared" si="46"/>
        <v>200101236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Сирма Груп Холдинг АД</v>
      </c>
      <c r="B747" s="391" t="str">
        <f t="shared" si="46"/>
        <v>200101236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Сирма Груп Холдинг АД</v>
      </c>
      <c r="B748" s="391" t="str">
        <f t="shared" si="46"/>
        <v>200101236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Сирма Груп Холдинг АД</v>
      </c>
      <c r="B749" s="391" t="str">
        <f t="shared" si="46"/>
        <v>200101236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Сирма Груп Холдинг АД</v>
      </c>
      <c r="B750" s="391" t="str">
        <f t="shared" si="46"/>
        <v>200101236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Сирма Груп Холдинг АД</v>
      </c>
      <c r="B751" s="391" t="str">
        <f t="shared" si="46"/>
        <v>200101236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Сирма Груп Холдинг АД</v>
      </c>
      <c r="B752" s="391" t="str">
        <f t="shared" si="46"/>
        <v>200101236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Сирма Груп Холдинг АД</v>
      </c>
      <c r="B753" s="391" t="str">
        <f t="shared" si="46"/>
        <v>200101236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Сирма Груп Холдинг АД</v>
      </c>
      <c r="B754" s="391" t="str">
        <f t="shared" si="46"/>
        <v>200101236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Сирма Груп Холдинг АД</v>
      </c>
      <c r="B755" s="391" t="str">
        <f t="shared" si="46"/>
        <v>200101236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Сирма Груп Холдинг АД</v>
      </c>
      <c r="B756" s="391" t="str">
        <f t="shared" si="46"/>
        <v>200101236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Сирма Груп Холдинг АД</v>
      </c>
      <c r="B757" s="391" t="str">
        <f t="shared" si="46"/>
        <v>200101236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Сирма Груп Холдинг АД</v>
      </c>
      <c r="B758" s="391" t="str">
        <f t="shared" si="46"/>
        <v>200101236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Сирма Груп Холдинг АД</v>
      </c>
      <c r="B759" s="391" t="str">
        <f t="shared" si="46"/>
        <v>200101236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Сирма Груп Холдинг АД</v>
      </c>
      <c r="B760" s="391" t="str">
        <f t="shared" si="46"/>
        <v>200101236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Сирма Груп Холдинг АД</v>
      </c>
      <c r="B761" s="391" t="str">
        <f t="shared" si="46"/>
        <v>200101236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Сирма Груп Холдинг АД</v>
      </c>
      <c r="B762" s="391" t="str">
        <f t="shared" si="46"/>
        <v>200101236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Сирма Груп Холдинг АД</v>
      </c>
      <c r="B763" s="391" t="str">
        <f t="shared" si="46"/>
        <v>200101236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Сирма Груп Холдинг АД</v>
      </c>
      <c r="B764" s="391" t="str">
        <f t="shared" si="46"/>
        <v>200101236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Сирма Груп Холдинг АД</v>
      </c>
      <c r="B765" s="391" t="str">
        <f t="shared" si="46"/>
        <v>200101236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Сирма Груп Холдинг АД</v>
      </c>
      <c r="B766" s="391" t="str">
        <f t="shared" si="46"/>
        <v>200101236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Сирма Груп Холдинг АД</v>
      </c>
      <c r="B767" s="391" t="str">
        <f t="shared" si="46"/>
        <v>200101236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Сирма Груп Холдинг АД</v>
      </c>
      <c r="B768" s="391" t="str">
        <f t="shared" si="46"/>
        <v>200101236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Сирма Груп Холдинг АД</v>
      </c>
      <c r="B769" s="391" t="str">
        <f t="shared" si="46"/>
        <v>200101236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Сирма Груп Холдинг АД</v>
      </c>
      <c r="B770" s="391" t="str">
        <f t="shared" si="46"/>
        <v>200101236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Сирма Груп Холдинг АД</v>
      </c>
      <c r="B771" s="391" t="str">
        <f t="shared" si="46"/>
        <v>200101236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Сирма Груп Холдинг АД</v>
      </c>
      <c r="B772" s="391" t="str">
        <f t="shared" si="46"/>
        <v>200101236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Сирма Груп Холдинг АД</v>
      </c>
      <c r="B773" s="391" t="str">
        <f t="shared" si="46"/>
        <v>200101236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Сирма Груп Холдинг АД</v>
      </c>
      <c r="B774" s="391" t="str">
        <f t="shared" si="46"/>
        <v>200101236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Сирма Груп Холдинг АД</v>
      </c>
      <c r="B775" s="391" t="str">
        <f t="shared" si="46"/>
        <v>200101236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Сирма Груп Холдинг АД</v>
      </c>
      <c r="B776" s="391" t="str">
        <f t="shared" si="46"/>
        <v>200101236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Сирма Груп Холдинг АД</v>
      </c>
      <c r="B777" s="391" t="str">
        <f t="shared" si="46"/>
        <v>200101236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Сирма Груп Холдинг АД</v>
      </c>
      <c r="B778" s="391" t="str">
        <f t="shared" si="46"/>
        <v>200101236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Сирма Груп Холдинг АД</v>
      </c>
      <c r="B779" s="391" t="str">
        <f t="shared" si="46"/>
        <v>200101236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Сирма Груп Холдинг АД</v>
      </c>
      <c r="B780" s="391" t="str">
        <f t="shared" si="46"/>
        <v>200101236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Сирма Груп Холдинг АД</v>
      </c>
      <c r="B781" s="391" t="str">
        <f t="shared" ref="B781:B844" si="49">pdeBulstat</f>
        <v>200101236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Сирма Груп Холдинг АД</v>
      </c>
      <c r="B782" s="391" t="str">
        <f t="shared" si="49"/>
        <v>200101236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Сирма Груп Холдинг АД</v>
      </c>
      <c r="B783" s="391" t="str">
        <f t="shared" si="49"/>
        <v>200101236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Сирма Груп Холдинг АД</v>
      </c>
      <c r="B784" s="391" t="str">
        <f t="shared" si="49"/>
        <v>200101236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Сирма Груп Холдинг АД</v>
      </c>
      <c r="B785" s="391" t="str">
        <f t="shared" si="49"/>
        <v>200101236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Сирма Груп Холдинг АД</v>
      </c>
      <c r="B786" s="391" t="str">
        <f t="shared" si="49"/>
        <v>200101236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Сирма Груп Холдинг АД</v>
      </c>
      <c r="B787" s="391" t="str">
        <f t="shared" si="49"/>
        <v>200101236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Сирма Груп Холдинг АД</v>
      </c>
      <c r="B788" s="391" t="str">
        <f t="shared" si="49"/>
        <v>200101236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Сирма Груп Холдинг АД</v>
      </c>
      <c r="B789" s="391" t="str">
        <f t="shared" si="49"/>
        <v>200101236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Сирма Груп Холдинг АД</v>
      </c>
      <c r="B790" s="391" t="str">
        <f t="shared" si="49"/>
        <v>200101236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Сирма Груп Холдинг АД</v>
      </c>
      <c r="B791" s="391" t="str">
        <f t="shared" si="49"/>
        <v>200101236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Сирма Груп Холдинг АД</v>
      </c>
      <c r="B792" s="391" t="str">
        <f t="shared" si="49"/>
        <v>200101236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Сирма Груп Холдинг АД</v>
      </c>
      <c r="B793" s="391" t="str">
        <f t="shared" si="49"/>
        <v>200101236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Сирма Груп Холдинг АД</v>
      </c>
      <c r="B794" s="391" t="str">
        <f t="shared" si="49"/>
        <v>200101236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Сирма Груп Холдинг АД</v>
      </c>
      <c r="B795" s="391" t="str">
        <f t="shared" si="49"/>
        <v>200101236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Сирма Груп Холдинг АД</v>
      </c>
      <c r="B796" s="391" t="str">
        <f t="shared" si="49"/>
        <v>200101236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Сирма Груп Холдинг АД</v>
      </c>
      <c r="B797" s="391" t="str">
        <f t="shared" si="49"/>
        <v>200101236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Сирма Груп Холдинг АД</v>
      </c>
      <c r="B798" s="391" t="str">
        <f t="shared" si="49"/>
        <v>200101236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Сирма Груп Холдинг АД</v>
      </c>
      <c r="B799" s="391" t="str">
        <f t="shared" si="49"/>
        <v>200101236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Сирма Груп Холдинг АД</v>
      </c>
      <c r="B800" s="391" t="str">
        <f t="shared" si="49"/>
        <v>200101236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Сирма Груп Холдинг АД</v>
      </c>
      <c r="B801" s="391" t="str">
        <f t="shared" si="49"/>
        <v>200101236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Сирма Груп Холдинг АД</v>
      </c>
      <c r="B802" s="391" t="str">
        <f t="shared" si="49"/>
        <v>200101236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Сирма Груп Холдинг АД</v>
      </c>
      <c r="B803" s="391" t="str">
        <f t="shared" si="49"/>
        <v>200101236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Сирма Груп Холдинг АД</v>
      </c>
      <c r="B804" s="391" t="str">
        <f t="shared" si="49"/>
        <v>200101236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Сирма Груп Холдинг АД</v>
      </c>
      <c r="B805" s="391" t="str">
        <f t="shared" si="49"/>
        <v>200101236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Сирма Груп Холдинг АД</v>
      </c>
      <c r="B806" s="391" t="str">
        <f t="shared" si="49"/>
        <v>200101236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Сирма Груп Холдинг АД</v>
      </c>
      <c r="B807" s="391" t="str">
        <f t="shared" si="49"/>
        <v>200101236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Сирма Груп Холдинг АД</v>
      </c>
      <c r="B808" s="391" t="str">
        <f t="shared" si="49"/>
        <v>200101236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Сирма Груп Холдинг АД</v>
      </c>
      <c r="B809" s="391" t="str">
        <f t="shared" si="49"/>
        <v>200101236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Сирма Груп Холдинг АД</v>
      </c>
      <c r="B810" s="391" t="str">
        <f t="shared" si="49"/>
        <v>200101236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Сирма Груп Холдинг АД</v>
      </c>
      <c r="B811" s="391" t="str">
        <f t="shared" si="49"/>
        <v>200101236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Сирма Груп Холдинг АД</v>
      </c>
      <c r="B812" s="391" t="str">
        <f t="shared" si="49"/>
        <v>200101236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Сирма Груп Холдинг АД</v>
      </c>
      <c r="B813" s="391" t="str">
        <f t="shared" si="49"/>
        <v>200101236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Сирма Груп Холдинг АД</v>
      </c>
      <c r="B814" s="391" t="str">
        <f t="shared" si="49"/>
        <v>200101236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Сирма Груп Холдинг АД</v>
      </c>
      <c r="B815" s="391" t="str">
        <f t="shared" si="49"/>
        <v>200101236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Сирма Груп Холдинг АД</v>
      </c>
      <c r="B816" s="391" t="str">
        <f t="shared" si="49"/>
        <v>200101236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Сирма Груп Холдинг АД</v>
      </c>
      <c r="B817" s="391" t="str">
        <f t="shared" si="49"/>
        <v>200101236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Сирма Груп Холдинг АД</v>
      </c>
      <c r="B818" s="391" t="str">
        <f t="shared" si="49"/>
        <v>200101236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Сирма Груп Холдинг АД</v>
      </c>
      <c r="B819" s="391" t="str">
        <f t="shared" si="49"/>
        <v>200101236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Сирма Груп Холдинг АД</v>
      </c>
      <c r="B820" s="391" t="str">
        <f t="shared" si="49"/>
        <v>200101236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Сирма Груп Холдинг АД</v>
      </c>
      <c r="B821" s="391" t="str">
        <f t="shared" si="49"/>
        <v>200101236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Сирма Груп Холдинг АД</v>
      </c>
      <c r="B822" s="391" t="str">
        <f t="shared" si="49"/>
        <v>200101236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Сирма Груп Холдинг АД</v>
      </c>
      <c r="B823" s="391" t="str">
        <f t="shared" si="49"/>
        <v>200101236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Сирма Груп Холдинг АД</v>
      </c>
      <c r="B824" s="391" t="str">
        <f t="shared" si="49"/>
        <v>200101236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Сирма Груп Холдинг АД</v>
      </c>
      <c r="B825" s="391" t="str">
        <f t="shared" si="49"/>
        <v>200101236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Сирма Груп Холдинг АД</v>
      </c>
      <c r="B826" s="391" t="str">
        <f t="shared" si="49"/>
        <v>200101236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Сирма Груп Холдинг АД</v>
      </c>
      <c r="B827" s="391" t="str">
        <f t="shared" si="49"/>
        <v>200101236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Сирма Груп Холдинг АД</v>
      </c>
      <c r="B828" s="391" t="str">
        <f t="shared" si="49"/>
        <v>200101236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Сирма Груп Холдинг АД</v>
      </c>
      <c r="B829" s="391" t="str">
        <f t="shared" si="49"/>
        <v>200101236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Сирма Груп Холдинг АД</v>
      </c>
      <c r="B830" s="391" t="str">
        <f t="shared" si="49"/>
        <v>200101236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Сирма Груп Холдинг АД</v>
      </c>
      <c r="B831" s="391" t="str">
        <f t="shared" si="49"/>
        <v>200101236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Сирма Груп Холдинг АД</v>
      </c>
      <c r="B832" s="391" t="str">
        <f t="shared" si="49"/>
        <v>200101236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Сирма Груп Холдинг АД</v>
      </c>
      <c r="B833" s="391" t="str">
        <f t="shared" si="49"/>
        <v>200101236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Сирма Груп Холдинг АД</v>
      </c>
      <c r="B834" s="391" t="str">
        <f t="shared" si="49"/>
        <v>200101236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Сирма Груп Холдинг АД</v>
      </c>
      <c r="B835" s="391" t="str">
        <f t="shared" si="49"/>
        <v>200101236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Сирма Груп Холдинг АД</v>
      </c>
      <c r="B836" s="391" t="str">
        <f t="shared" si="49"/>
        <v>200101236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Сирма Груп Холдинг АД</v>
      </c>
      <c r="B837" s="391" t="str">
        <f t="shared" si="49"/>
        <v>200101236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Сирма Груп Холдинг АД</v>
      </c>
      <c r="B838" s="391" t="str">
        <f t="shared" si="49"/>
        <v>200101236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Сирма Груп Холдинг АД</v>
      </c>
      <c r="B839" s="391" t="str">
        <f t="shared" si="49"/>
        <v>200101236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Сирма Груп Холдинг АД</v>
      </c>
      <c r="B840" s="391" t="str">
        <f t="shared" si="49"/>
        <v>200101236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Сирма Груп Холдинг АД</v>
      </c>
      <c r="B841" s="391" t="str">
        <f t="shared" si="49"/>
        <v>200101236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Сирма Груп Холдинг АД</v>
      </c>
      <c r="B842" s="391" t="str">
        <f t="shared" si="49"/>
        <v>200101236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Сирма Груп Холдинг АД</v>
      </c>
      <c r="B843" s="391" t="str">
        <f t="shared" si="49"/>
        <v>200101236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Сирма Груп Холдинг АД</v>
      </c>
      <c r="B844" s="391" t="str">
        <f t="shared" si="49"/>
        <v>200101236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Сирма Груп Холдинг АД</v>
      </c>
      <c r="B845" s="391" t="str">
        <f t="shared" ref="B845:B910" si="52">pdeBulstat</f>
        <v>200101236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Сирма Груп Холдинг АД</v>
      </c>
      <c r="B846" s="391" t="str">
        <f t="shared" si="52"/>
        <v>200101236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Сирма Груп Холдинг АД</v>
      </c>
      <c r="B847" s="391" t="str">
        <f t="shared" si="52"/>
        <v>200101236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Сирма Груп Холдинг АД</v>
      </c>
      <c r="B848" s="391" t="str">
        <f t="shared" si="52"/>
        <v>200101236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Сирма Груп Холдинг АД</v>
      </c>
      <c r="B849" s="391" t="str">
        <f t="shared" si="52"/>
        <v>200101236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Сирма Груп Холдинг АД</v>
      </c>
      <c r="B850" s="391" t="str">
        <f t="shared" si="52"/>
        <v>200101236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Сирма Груп Холдинг АД</v>
      </c>
      <c r="B851" s="391" t="str">
        <f t="shared" si="52"/>
        <v>200101236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Сирма Груп Холдинг АД</v>
      </c>
      <c r="B852" s="391" t="str">
        <f t="shared" si="52"/>
        <v>200101236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Сирма Груп Холдинг АД</v>
      </c>
      <c r="B853" s="391" t="str">
        <f t="shared" si="52"/>
        <v>200101236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Сирма Груп Холдинг АД</v>
      </c>
      <c r="B854" s="391" t="str">
        <f t="shared" si="52"/>
        <v>200101236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Сирма Груп Холдинг АД</v>
      </c>
      <c r="B855" s="391" t="str">
        <f t="shared" si="52"/>
        <v>200101236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Сирма Груп Холдинг АД</v>
      </c>
      <c r="B856" s="391" t="str">
        <f t="shared" si="52"/>
        <v>200101236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Сирма Груп Холдинг АД</v>
      </c>
      <c r="B857" s="391" t="str">
        <f t="shared" si="52"/>
        <v>200101236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Сирма Груп Холдинг АД</v>
      </c>
      <c r="B858" s="391" t="str">
        <f t="shared" si="52"/>
        <v>200101236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Сирма Груп Холдинг АД</v>
      </c>
      <c r="B859" s="391" t="str">
        <f t="shared" si="52"/>
        <v>200101236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Сирма Груп Холдинг АД</v>
      </c>
      <c r="B860" s="391" t="str">
        <f t="shared" si="52"/>
        <v>200101236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Сирма Груп Холдинг АД</v>
      </c>
      <c r="B861" s="391" t="str">
        <f t="shared" si="52"/>
        <v>200101236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Сирма Груп Холдинг АД</v>
      </c>
      <c r="B862" s="391" t="str">
        <f t="shared" si="52"/>
        <v>200101236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Сирма Груп Холдинг АД</v>
      </c>
      <c r="B863" s="391" t="str">
        <f t="shared" si="52"/>
        <v>200101236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Сирма Груп Холдинг АД</v>
      </c>
      <c r="B864" s="391" t="str">
        <f t="shared" si="52"/>
        <v>200101236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Сирма Груп Холдинг АД</v>
      </c>
      <c r="B865" s="391" t="str">
        <f t="shared" si="52"/>
        <v>200101236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Сирма Груп Холдинг АД</v>
      </c>
      <c r="B866" s="391" t="str">
        <f t="shared" si="52"/>
        <v>200101236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Сирма Груп Холдинг АД</v>
      </c>
      <c r="B867" s="391" t="str">
        <f t="shared" si="52"/>
        <v>200101236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Сирма Груп Холдинг АД</v>
      </c>
      <c r="B868" s="391" t="str">
        <f t="shared" si="52"/>
        <v>200101236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Сирма Груп Холдинг АД</v>
      </c>
      <c r="B869" s="391" t="str">
        <f t="shared" si="52"/>
        <v>200101236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Сирма Груп Холдинг АД</v>
      </c>
      <c r="B870" s="391" t="str">
        <f t="shared" si="52"/>
        <v>200101236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Сирма Груп Холдинг АД</v>
      </c>
      <c r="B871" s="391" t="str">
        <f t="shared" si="52"/>
        <v>200101236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Сирма Груп Холдинг АД</v>
      </c>
      <c r="B872" s="391" t="str">
        <f t="shared" si="52"/>
        <v>200101236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Сирма Груп Холдинг АД</v>
      </c>
      <c r="B873" s="391" t="str">
        <f t="shared" si="52"/>
        <v>200101236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Сирма Груп Холдинг АД</v>
      </c>
      <c r="B874" s="391" t="str">
        <f t="shared" si="52"/>
        <v>200101236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Сирма Груп Холдинг АД</v>
      </c>
      <c r="B875" s="391" t="str">
        <f t="shared" si="52"/>
        <v>200101236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Сирма Груп Холдинг АД</v>
      </c>
      <c r="B876" s="391" t="str">
        <f t="shared" si="52"/>
        <v>200101236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Сирма Груп Холдинг АД</v>
      </c>
      <c r="B877" s="391" t="str">
        <f t="shared" si="52"/>
        <v>200101236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Сирма Груп Холдинг АД</v>
      </c>
      <c r="B878" s="391" t="str">
        <f t="shared" si="52"/>
        <v>200101236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Сирма Груп Холдинг АД</v>
      </c>
      <c r="B879" s="391" t="str">
        <f t="shared" si="52"/>
        <v>200101236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Сирма Груп Холдинг АД</v>
      </c>
      <c r="B880" s="391" t="str">
        <f t="shared" si="52"/>
        <v>200101236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Сирма Груп Холдинг АД</v>
      </c>
      <c r="B881" s="391" t="str">
        <f t="shared" si="52"/>
        <v>200101236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Сирма Груп Холдинг АД</v>
      </c>
      <c r="B882" s="391" t="str">
        <f t="shared" si="52"/>
        <v>200101236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Сирма Груп Холдинг АД</v>
      </c>
      <c r="B883" s="391" t="str">
        <f t="shared" si="52"/>
        <v>200101236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Сирма Груп Холдинг АД</v>
      </c>
      <c r="B884" s="391" t="str">
        <f t="shared" si="52"/>
        <v>200101236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Сирма Груп Холдинг АД</v>
      </c>
      <c r="B885" s="391" t="str">
        <f t="shared" si="52"/>
        <v>200101236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Сирма Груп Холдинг АД</v>
      </c>
      <c r="B886" s="391" t="str">
        <f t="shared" si="52"/>
        <v>200101236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Сирма Груп Холдинг АД</v>
      </c>
      <c r="B887" s="391" t="str">
        <f t="shared" si="52"/>
        <v>200101236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Сирма Груп Холдинг АД</v>
      </c>
      <c r="B888" s="391" t="str">
        <f t="shared" si="52"/>
        <v>200101236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Сирма Груп Холдинг АД</v>
      </c>
      <c r="B889" s="391" t="str">
        <f t="shared" si="52"/>
        <v>200101236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Сирма Груп Холдинг АД</v>
      </c>
      <c r="B890" s="391" t="str">
        <f t="shared" si="52"/>
        <v>200101236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Сирма Груп Холдинг АД</v>
      </c>
      <c r="B891" s="391" t="str">
        <f t="shared" si="52"/>
        <v>200101236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Сирма Груп Холдинг АД</v>
      </c>
      <c r="B892" s="391" t="str">
        <f t="shared" si="52"/>
        <v>200101236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Сирма Груп Холдинг АД</v>
      </c>
      <c r="B893" s="391" t="str">
        <f t="shared" si="52"/>
        <v>200101236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Сирма Груп Холдинг АД</v>
      </c>
      <c r="B894" s="391" t="str">
        <f t="shared" si="52"/>
        <v>200101236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Сирма Груп Холдинг АД</v>
      </c>
      <c r="B895" s="391" t="str">
        <f t="shared" si="52"/>
        <v>200101236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Сирма Груп Холдинг АД</v>
      </c>
      <c r="B896" s="391" t="str">
        <f t="shared" si="52"/>
        <v>200101236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Сирма Груп Холдинг АД</v>
      </c>
      <c r="B897" s="391" t="str">
        <f t="shared" si="52"/>
        <v>200101236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Сирма Груп Холдинг АД</v>
      </c>
      <c r="B898" s="391" t="str">
        <f t="shared" si="52"/>
        <v>200101236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Сирма Груп Холдинг АД</v>
      </c>
      <c r="B899" s="391" t="str">
        <f t="shared" si="52"/>
        <v>200101236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Сирма Груп Холдинг АД</v>
      </c>
      <c r="B900" s="391" t="str">
        <f t="shared" si="52"/>
        <v>200101236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Сирма Груп Холдинг АД</v>
      </c>
      <c r="B901" s="391" t="str">
        <f t="shared" si="52"/>
        <v>200101236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Сирма Груп Холдинг АД</v>
      </c>
      <c r="B902" s="391" t="str">
        <f t="shared" si="52"/>
        <v>200101236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Сирма Груп Холдинг АД</v>
      </c>
      <c r="B903" s="391" t="str">
        <f t="shared" si="52"/>
        <v>200101236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Сирма Груп Холдинг АД</v>
      </c>
      <c r="B904" s="391" t="str">
        <f t="shared" si="52"/>
        <v>200101236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Сирма Груп Холдинг АД</v>
      </c>
      <c r="B905" s="391" t="str">
        <f t="shared" si="52"/>
        <v>200101236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Сирма Груп Холдинг АД</v>
      </c>
      <c r="B906" s="391" t="str">
        <f t="shared" si="52"/>
        <v>200101236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Сирма Груп Холдинг АД</v>
      </c>
      <c r="B907" s="391" t="str">
        <f t="shared" si="52"/>
        <v>200101236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Сирма Груп Холдинг АД</v>
      </c>
      <c r="B908" s="391" t="str">
        <f t="shared" si="52"/>
        <v>200101236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Сирма Груп Холдинг АД</v>
      </c>
      <c r="B909" s="391" t="str">
        <f t="shared" si="52"/>
        <v>200101236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Сирма Груп Холдинг АД</v>
      </c>
      <c r="B910" s="391" t="str">
        <f t="shared" si="52"/>
        <v>200101236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Сирма Груп Холдинг АД</v>
      </c>
      <c r="B912" s="391" t="str">
        <f t="shared" ref="B912:B975" si="55">pdeBulstat</f>
        <v>200101236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Сирма Груп Холдинг АД</v>
      </c>
      <c r="B913" s="391" t="str">
        <f t="shared" si="55"/>
        <v>200101236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Сирма Груп Холдинг АД</v>
      </c>
      <c r="B914" s="391" t="str">
        <f t="shared" si="55"/>
        <v>200101236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Сирма Груп Холдинг АД</v>
      </c>
      <c r="B915" s="391" t="str">
        <f t="shared" si="55"/>
        <v>200101236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Сирма Груп Холдинг АД</v>
      </c>
      <c r="B916" s="391" t="str">
        <f t="shared" si="55"/>
        <v>200101236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Сирма Груп Холдинг АД</v>
      </c>
      <c r="B917" s="391" t="str">
        <f t="shared" si="55"/>
        <v>200101236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Сирма Груп Холдинг АД</v>
      </c>
      <c r="B918" s="391" t="str">
        <f t="shared" si="55"/>
        <v>200101236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Сирма Груп Холдинг АД</v>
      </c>
      <c r="B919" s="391" t="str">
        <f t="shared" si="55"/>
        <v>200101236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Сирма Груп Холдинг АД</v>
      </c>
      <c r="B920" s="391" t="str">
        <f t="shared" si="55"/>
        <v>200101236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Сирма Груп Холдинг АД</v>
      </c>
      <c r="B921" s="391" t="str">
        <f t="shared" si="55"/>
        <v>200101236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Сирма Груп Холдинг АД</v>
      </c>
      <c r="B922" s="391" t="str">
        <f t="shared" si="55"/>
        <v>200101236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Сирма Груп Холдинг АД</v>
      </c>
      <c r="B923" s="391" t="str">
        <f t="shared" si="55"/>
        <v>200101236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Сирма Груп Холдинг АД</v>
      </c>
      <c r="B924" s="391" t="str">
        <f t="shared" si="55"/>
        <v>200101236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Сирма Груп Холдинг АД</v>
      </c>
      <c r="B925" s="391" t="str">
        <f t="shared" si="55"/>
        <v>200101236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Сирма Груп Холдинг АД</v>
      </c>
      <c r="B926" s="391" t="str">
        <f t="shared" si="55"/>
        <v>200101236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Сирма Груп Холдинг АД</v>
      </c>
      <c r="B927" s="391" t="str">
        <f t="shared" si="55"/>
        <v>200101236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Сирма Груп Холдинг АД</v>
      </c>
      <c r="B928" s="391" t="str">
        <f t="shared" si="55"/>
        <v>200101236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Сирма Груп Холдинг АД</v>
      </c>
      <c r="B929" s="391" t="str">
        <f t="shared" si="55"/>
        <v>200101236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Сирма Груп Холдинг АД</v>
      </c>
      <c r="B930" s="391" t="str">
        <f t="shared" si="55"/>
        <v>200101236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Сирма Груп Холдинг АД</v>
      </c>
      <c r="B931" s="391" t="str">
        <f t="shared" si="55"/>
        <v>200101236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Сирма Груп Холдинг АД</v>
      </c>
      <c r="B932" s="391" t="str">
        <f t="shared" si="55"/>
        <v>200101236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Сирма Груп Холдинг АД</v>
      </c>
      <c r="B933" s="391" t="str">
        <f t="shared" si="55"/>
        <v>200101236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Сирма Груп Холдинг АД</v>
      </c>
      <c r="B934" s="391" t="str">
        <f t="shared" si="55"/>
        <v>200101236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Сирма Груп Холдинг АД</v>
      </c>
      <c r="B935" s="391" t="str">
        <f t="shared" si="55"/>
        <v>200101236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Сирма Груп Холдинг АД</v>
      </c>
      <c r="B936" s="391" t="str">
        <f t="shared" si="55"/>
        <v>200101236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Сирма Груп Холдинг АД</v>
      </c>
      <c r="B937" s="391" t="str">
        <f t="shared" si="55"/>
        <v>200101236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Сирма Груп Холдинг АД</v>
      </c>
      <c r="B938" s="391" t="str">
        <f t="shared" si="55"/>
        <v>200101236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Сирма Груп Холдинг АД</v>
      </c>
      <c r="B939" s="391" t="str">
        <f t="shared" si="55"/>
        <v>200101236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Сирма Груп Холдинг АД</v>
      </c>
      <c r="B940" s="391" t="str">
        <f t="shared" si="55"/>
        <v>200101236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Сирма Груп Холдинг АД</v>
      </c>
      <c r="B941" s="391" t="str">
        <f t="shared" si="55"/>
        <v>200101236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Сирма Груп Холдинг АД</v>
      </c>
      <c r="B942" s="391" t="str">
        <f t="shared" si="55"/>
        <v>200101236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Сирма Груп Холдинг АД</v>
      </c>
      <c r="B943" s="391" t="str">
        <f t="shared" si="55"/>
        <v>200101236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Сирма Груп Холдинг АД</v>
      </c>
      <c r="B944" s="391" t="str">
        <f t="shared" si="55"/>
        <v>200101236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Сирма Груп Холдинг АД</v>
      </c>
      <c r="B945" s="391" t="str">
        <f t="shared" si="55"/>
        <v>200101236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Сирма Груп Холдинг АД</v>
      </c>
      <c r="B946" s="391" t="str">
        <f t="shared" si="55"/>
        <v>200101236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Сирма Груп Холдинг АД</v>
      </c>
      <c r="B947" s="391" t="str">
        <f t="shared" si="55"/>
        <v>200101236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Сирма Груп Холдинг АД</v>
      </c>
      <c r="B948" s="391" t="str">
        <f t="shared" si="55"/>
        <v>200101236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Сирма Груп Холдинг АД</v>
      </c>
      <c r="B949" s="391" t="str">
        <f t="shared" si="55"/>
        <v>200101236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Сирма Груп Холдинг АД</v>
      </c>
      <c r="B950" s="391" t="str">
        <f t="shared" si="55"/>
        <v>200101236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Сирма Груп Холдинг АД</v>
      </c>
      <c r="B951" s="391" t="str">
        <f t="shared" si="55"/>
        <v>200101236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Сирма Груп Холдинг АД</v>
      </c>
      <c r="B952" s="391" t="str">
        <f t="shared" si="55"/>
        <v>200101236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Сирма Груп Холдинг АД</v>
      </c>
      <c r="B953" s="391" t="str">
        <f t="shared" si="55"/>
        <v>200101236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Сирма Груп Холдинг АД</v>
      </c>
      <c r="B954" s="391" t="str">
        <f t="shared" si="55"/>
        <v>200101236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Сирма Груп Холдинг АД</v>
      </c>
      <c r="B955" s="391" t="str">
        <f t="shared" si="55"/>
        <v>200101236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Сирма Груп Холдинг АД</v>
      </c>
      <c r="B956" s="391" t="str">
        <f t="shared" si="55"/>
        <v>200101236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Сирма Груп Холдинг АД</v>
      </c>
      <c r="B957" s="391" t="str">
        <f t="shared" si="55"/>
        <v>200101236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Сирма Груп Холдинг АД</v>
      </c>
      <c r="B958" s="391" t="str">
        <f t="shared" si="55"/>
        <v>200101236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Сирма Груп Холдинг АД</v>
      </c>
      <c r="B959" s="391" t="str">
        <f t="shared" si="55"/>
        <v>200101236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Сирма Груп Холдинг АД</v>
      </c>
      <c r="B960" s="391" t="str">
        <f t="shared" si="55"/>
        <v>200101236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Сирма Груп Холдинг АД</v>
      </c>
      <c r="B961" s="391" t="str">
        <f t="shared" si="55"/>
        <v>200101236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Сирма Груп Холдинг АД</v>
      </c>
      <c r="B962" s="391" t="str">
        <f t="shared" si="55"/>
        <v>200101236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Сирма Груп Холдинг АД</v>
      </c>
      <c r="B963" s="391" t="str">
        <f t="shared" si="55"/>
        <v>200101236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Сирма Груп Холдинг АД</v>
      </c>
      <c r="B964" s="391" t="str">
        <f t="shared" si="55"/>
        <v>200101236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Сирма Груп Холдинг АД</v>
      </c>
      <c r="B965" s="391" t="str">
        <f t="shared" si="55"/>
        <v>200101236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Сирма Груп Холдинг АД</v>
      </c>
      <c r="B966" s="391" t="str">
        <f t="shared" si="55"/>
        <v>200101236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Сирма Груп Холдинг АД</v>
      </c>
      <c r="B967" s="391" t="str">
        <f t="shared" si="55"/>
        <v>200101236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Сирма Груп Холдинг АД</v>
      </c>
      <c r="B968" s="391" t="str">
        <f t="shared" si="55"/>
        <v>200101236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Сирма Груп Холдинг АД</v>
      </c>
      <c r="B969" s="391" t="str">
        <f t="shared" si="55"/>
        <v>200101236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Сирма Груп Холдинг АД</v>
      </c>
      <c r="B970" s="391" t="str">
        <f t="shared" si="55"/>
        <v>200101236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Сирма Груп Холдинг АД</v>
      </c>
      <c r="B971" s="391" t="str">
        <f t="shared" si="55"/>
        <v>200101236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Сирма Груп Холдинг АД</v>
      </c>
      <c r="B972" s="391" t="str">
        <f t="shared" si="55"/>
        <v>200101236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Сирма Груп Холдинг АД</v>
      </c>
      <c r="B973" s="391" t="str">
        <f t="shared" si="55"/>
        <v>200101236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Сирма Груп Холдинг АД</v>
      </c>
      <c r="B974" s="391" t="str">
        <f t="shared" si="55"/>
        <v>200101236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Сирма Груп Холдинг АД</v>
      </c>
      <c r="B975" s="391" t="str">
        <f t="shared" si="55"/>
        <v>200101236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Сирма Груп Холдинг АД</v>
      </c>
      <c r="B976" s="391" t="str">
        <f t="shared" ref="B976:B1039" si="58">pdeBulstat</f>
        <v>200101236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Сирма Груп Холдинг АД</v>
      </c>
      <c r="B977" s="391" t="str">
        <f t="shared" si="58"/>
        <v>200101236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Сирма Груп Холдинг АД</v>
      </c>
      <c r="B978" s="391" t="str">
        <f t="shared" si="58"/>
        <v>200101236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Сирма Груп Холдинг АД</v>
      </c>
      <c r="B979" s="391" t="str">
        <f t="shared" si="58"/>
        <v>200101236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Сирма Груп Холдинг АД</v>
      </c>
      <c r="B980" s="391" t="str">
        <f t="shared" si="58"/>
        <v>200101236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Сирма Груп Холдинг АД</v>
      </c>
      <c r="B981" s="391" t="str">
        <f t="shared" si="58"/>
        <v>200101236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Сирма Груп Холдинг АД</v>
      </c>
      <c r="B982" s="391" t="str">
        <f t="shared" si="58"/>
        <v>200101236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Сирма Груп Холдинг АД</v>
      </c>
      <c r="B983" s="391" t="str">
        <f t="shared" si="58"/>
        <v>200101236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Сирма Груп Холдинг АД</v>
      </c>
      <c r="B984" s="391" t="str">
        <f t="shared" si="58"/>
        <v>200101236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Сирма Груп Холдинг АД</v>
      </c>
      <c r="B985" s="391" t="str">
        <f t="shared" si="58"/>
        <v>200101236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Сирма Груп Холдинг АД</v>
      </c>
      <c r="B986" s="391" t="str">
        <f t="shared" si="58"/>
        <v>200101236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Сирма Груп Холдинг АД</v>
      </c>
      <c r="B987" s="391" t="str">
        <f t="shared" si="58"/>
        <v>200101236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Сирма Груп Холдинг АД</v>
      </c>
      <c r="B988" s="391" t="str">
        <f t="shared" si="58"/>
        <v>200101236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Сирма Груп Холдинг АД</v>
      </c>
      <c r="B989" s="391" t="str">
        <f t="shared" si="58"/>
        <v>200101236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Сирма Груп Холдинг АД</v>
      </c>
      <c r="B990" s="391" t="str">
        <f t="shared" si="58"/>
        <v>200101236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Сирма Груп Холдинг АД</v>
      </c>
      <c r="B991" s="391" t="str">
        <f t="shared" si="58"/>
        <v>200101236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Сирма Груп Холдинг АД</v>
      </c>
      <c r="B992" s="391" t="str">
        <f t="shared" si="58"/>
        <v>200101236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Сирма Груп Холдинг АД</v>
      </c>
      <c r="B993" s="391" t="str">
        <f t="shared" si="58"/>
        <v>200101236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Сирма Груп Холдинг АД</v>
      </c>
      <c r="B994" s="391" t="str">
        <f t="shared" si="58"/>
        <v>200101236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Сирма Груп Холдинг АД</v>
      </c>
      <c r="B995" s="391" t="str">
        <f t="shared" si="58"/>
        <v>200101236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Сирма Груп Холдинг АД</v>
      </c>
      <c r="B996" s="391" t="str">
        <f t="shared" si="58"/>
        <v>200101236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Сирма Груп Холдинг АД</v>
      </c>
      <c r="B997" s="391" t="str">
        <f t="shared" si="58"/>
        <v>200101236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Сирма Груп Холдинг АД</v>
      </c>
      <c r="B998" s="391" t="str">
        <f t="shared" si="58"/>
        <v>200101236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Сирма Груп Холдинг АД</v>
      </c>
      <c r="B999" s="391" t="str">
        <f t="shared" si="58"/>
        <v>200101236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Сирма Груп Холдинг АД</v>
      </c>
      <c r="B1000" s="391" t="str">
        <f t="shared" si="58"/>
        <v>200101236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Сирма Груп Холдинг АД</v>
      </c>
      <c r="B1001" s="391" t="str">
        <f t="shared" si="58"/>
        <v>200101236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Сирма Груп Холдинг АД</v>
      </c>
      <c r="B1002" s="391" t="str">
        <f t="shared" si="58"/>
        <v>200101236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Сирма Груп Холдинг АД</v>
      </c>
      <c r="B1003" s="391" t="str">
        <f t="shared" si="58"/>
        <v>200101236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Сирма Груп Холдинг АД</v>
      </c>
      <c r="B1004" s="391" t="str">
        <f t="shared" si="58"/>
        <v>200101236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Сирма Груп Холдинг АД</v>
      </c>
      <c r="B1005" s="391" t="str">
        <f t="shared" si="58"/>
        <v>200101236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Сирма Груп Холдинг АД</v>
      </c>
      <c r="B1006" s="391" t="str">
        <f t="shared" si="58"/>
        <v>200101236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Сирма Груп Холдинг АД</v>
      </c>
      <c r="B1007" s="391" t="str">
        <f t="shared" si="58"/>
        <v>200101236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Сирма Груп Холдинг АД</v>
      </c>
      <c r="B1008" s="391" t="str">
        <f t="shared" si="58"/>
        <v>200101236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Сирма Груп Холдинг АД</v>
      </c>
      <c r="B1009" s="391" t="str">
        <f t="shared" si="58"/>
        <v>200101236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Сирма Груп Холдинг АД</v>
      </c>
      <c r="B1010" s="391" t="str">
        <f t="shared" si="58"/>
        <v>200101236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Сирма Груп Холдинг АД</v>
      </c>
      <c r="B1011" s="391" t="str">
        <f t="shared" si="58"/>
        <v>200101236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Сирма Груп Холдинг АД</v>
      </c>
      <c r="B1012" s="391" t="str">
        <f t="shared" si="58"/>
        <v>200101236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Сирма Груп Холдинг АД</v>
      </c>
      <c r="B1013" s="391" t="str">
        <f t="shared" si="58"/>
        <v>200101236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Сирма Груп Холдинг АД</v>
      </c>
      <c r="B1014" s="391" t="str">
        <f t="shared" si="58"/>
        <v>200101236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Сирма Груп Холдинг АД</v>
      </c>
      <c r="B1015" s="391" t="str">
        <f t="shared" si="58"/>
        <v>200101236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Сирма Груп Холдинг АД</v>
      </c>
      <c r="B1016" s="391" t="str">
        <f t="shared" si="58"/>
        <v>200101236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Сирма Груп Холдинг АД</v>
      </c>
      <c r="B1017" s="391" t="str">
        <f t="shared" si="58"/>
        <v>200101236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Сирма Груп Холдинг АД</v>
      </c>
      <c r="B1018" s="391" t="str">
        <f t="shared" si="58"/>
        <v>200101236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Сирма Груп Холдинг АД</v>
      </c>
      <c r="B1019" s="391" t="str">
        <f t="shared" si="58"/>
        <v>200101236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Сирма Груп Холдинг АД</v>
      </c>
      <c r="B1020" s="391" t="str">
        <f t="shared" si="58"/>
        <v>200101236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Сирма Груп Холдинг АД</v>
      </c>
      <c r="B1021" s="391" t="str">
        <f t="shared" si="58"/>
        <v>200101236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Сирма Груп Холдинг АД</v>
      </c>
      <c r="B1022" s="391" t="str">
        <f t="shared" si="58"/>
        <v>200101236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Сирма Груп Холдинг АД</v>
      </c>
      <c r="B1023" s="391" t="str">
        <f t="shared" si="58"/>
        <v>200101236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Сирма Груп Холдинг АД</v>
      </c>
      <c r="B1024" s="391" t="str">
        <f t="shared" si="58"/>
        <v>200101236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Сирма Груп Холдинг АД</v>
      </c>
      <c r="B1025" s="391" t="str">
        <f t="shared" si="58"/>
        <v>200101236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Сирма Груп Холдинг АД</v>
      </c>
      <c r="B1026" s="391" t="str">
        <f t="shared" si="58"/>
        <v>200101236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Сирма Груп Холдинг АД</v>
      </c>
      <c r="B1027" s="391" t="str">
        <f t="shared" si="58"/>
        <v>200101236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Сирма Груп Холдинг АД</v>
      </c>
      <c r="B1028" s="391" t="str">
        <f t="shared" si="58"/>
        <v>200101236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Сирма Груп Холдинг АД</v>
      </c>
      <c r="B1029" s="391" t="str">
        <f t="shared" si="58"/>
        <v>200101236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Сирма Груп Холдинг АД</v>
      </c>
      <c r="B1030" s="391" t="str">
        <f t="shared" si="58"/>
        <v>200101236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Сирма Груп Холдинг АД</v>
      </c>
      <c r="B1031" s="391" t="str">
        <f t="shared" si="58"/>
        <v>200101236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Сирма Груп Холдинг АД</v>
      </c>
      <c r="B1032" s="391" t="str">
        <f t="shared" si="58"/>
        <v>200101236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Сирма Груп Холдинг АД</v>
      </c>
      <c r="B1033" s="391" t="str">
        <f t="shared" si="58"/>
        <v>200101236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Сирма Груп Холдинг АД</v>
      </c>
      <c r="B1034" s="391" t="str">
        <f t="shared" si="58"/>
        <v>200101236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Сирма Груп Холдинг АД</v>
      </c>
      <c r="B1035" s="391" t="str">
        <f t="shared" si="58"/>
        <v>200101236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Сирма Груп Холдинг АД</v>
      </c>
      <c r="B1036" s="391" t="str">
        <f t="shared" si="58"/>
        <v>200101236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Сирма Груп Холдинг АД</v>
      </c>
      <c r="B1037" s="391" t="str">
        <f t="shared" si="58"/>
        <v>200101236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Сирма Груп Холдинг АД</v>
      </c>
      <c r="B1038" s="391" t="str">
        <f t="shared" si="58"/>
        <v>200101236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Сирма Груп Холдинг АД</v>
      </c>
      <c r="B1039" s="391" t="str">
        <f t="shared" si="58"/>
        <v>200101236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Сирма Груп Холдинг АД</v>
      </c>
      <c r="B1040" s="391" t="str">
        <f t="shared" ref="B1040:B1103" si="61">pdeBulstat</f>
        <v>200101236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Сирма Груп Холдинг АД</v>
      </c>
      <c r="B1041" s="391" t="str">
        <f t="shared" si="61"/>
        <v>200101236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Сирма Груп Холдинг АД</v>
      </c>
      <c r="B1042" s="391" t="str">
        <f t="shared" si="61"/>
        <v>200101236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Сирма Груп Холдинг АД</v>
      </c>
      <c r="B1043" s="391" t="str">
        <f t="shared" si="61"/>
        <v>200101236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Сирма Груп Холдинг АД</v>
      </c>
      <c r="B1044" s="391" t="str">
        <f t="shared" si="61"/>
        <v>200101236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Сирма Груп Холдинг АД</v>
      </c>
      <c r="B1045" s="391" t="str">
        <f t="shared" si="61"/>
        <v>200101236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Сирма Груп Холдинг АД</v>
      </c>
      <c r="B1046" s="391" t="str">
        <f t="shared" si="61"/>
        <v>200101236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Сирма Груп Холдинг АД</v>
      </c>
      <c r="B1047" s="391" t="str">
        <f t="shared" si="61"/>
        <v>200101236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Сирма Груп Холдинг АД</v>
      </c>
      <c r="B1048" s="391" t="str">
        <f t="shared" si="61"/>
        <v>200101236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Сирма Груп Холдинг АД</v>
      </c>
      <c r="B1049" s="391" t="str">
        <f t="shared" si="61"/>
        <v>200101236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Сирма Груп Холдинг АД</v>
      </c>
      <c r="B1050" s="391" t="str">
        <f t="shared" si="61"/>
        <v>200101236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Сирма Груп Холдинг АД</v>
      </c>
      <c r="B1051" s="391" t="str">
        <f t="shared" si="61"/>
        <v>200101236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Сирма Груп Холдинг АД</v>
      </c>
      <c r="B1052" s="391" t="str">
        <f t="shared" si="61"/>
        <v>200101236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Сирма Груп Холдинг АД</v>
      </c>
      <c r="B1053" s="391" t="str">
        <f t="shared" si="61"/>
        <v>200101236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Сирма Груп Холдинг АД</v>
      </c>
      <c r="B1054" s="391" t="str">
        <f t="shared" si="61"/>
        <v>200101236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Сирма Груп Холдинг АД</v>
      </c>
      <c r="B1055" s="391" t="str">
        <f t="shared" si="61"/>
        <v>200101236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Сирма Груп Холдинг АД</v>
      </c>
      <c r="B1056" s="391" t="str">
        <f t="shared" si="61"/>
        <v>200101236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Сирма Груп Холдинг АД</v>
      </c>
      <c r="B1057" s="391" t="str">
        <f t="shared" si="61"/>
        <v>200101236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Сирма Груп Холдинг АД</v>
      </c>
      <c r="B1058" s="391" t="str">
        <f t="shared" si="61"/>
        <v>200101236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Сирма Груп Холдинг АД</v>
      </c>
      <c r="B1059" s="391" t="str">
        <f t="shared" si="61"/>
        <v>200101236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Сирма Груп Холдинг АД</v>
      </c>
      <c r="B1060" s="391" t="str">
        <f t="shared" si="61"/>
        <v>200101236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Сирма Груп Холдинг АД</v>
      </c>
      <c r="B1061" s="391" t="str">
        <f t="shared" si="61"/>
        <v>200101236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Сирма Груп Холдинг АД</v>
      </c>
      <c r="B1062" s="391" t="str">
        <f t="shared" si="61"/>
        <v>200101236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Сирма Груп Холдинг АД</v>
      </c>
      <c r="B1063" s="391" t="str">
        <f t="shared" si="61"/>
        <v>200101236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Сирма Груп Холдинг АД</v>
      </c>
      <c r="B1064" s="391" t="str">
        <f t="shared" si="61"/>
        <v>200101236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Сирма Груп Холдинг АД</v>
      </c>
      <c r="B1065" s="391" t="str">
        <f t="shared" si="61"/>
        <v>200101236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Сирма Груп Холдинг АД</v>
      </c>
      <c r="B1066" s="391" t="str">
        <f t="shared" si="61"/>
        <v>200101236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Сирма Груп Холдинг АД</v>
      </c>
      <c r="B1067" s="391" t="str">
        <f t="shared" si="61"/>
        <v>200101236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Сирма Груп Холдинг АД</v>
      </c>
      <c r="B1068" s="391" t="str">
        <f t="shared" si="61"/>
        <v>200101236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Сирма Груп Холдинг АД</v>
      </c>
      <c r="B1069" s="391" t="str">
        <f t="shared" si="61"/>
        <v>200101236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Сирма Груп Холдинг АД</v>
      </c>
      <c r="B1070" s="391" t="str">
        <f t="shared" si="61"/>
        <v>200101236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Сирма Груп Холдинг АД</v>
      </c>
      <c r="B1071" s="391" t="str">
        <f t="shared" si="61"/>
        <v>200101236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Сирма Груп Холдинг АД</v>
      </c>
      <c r="B1072" s="391" t="str">
        <f t="shared" si="61"/>
        <v>200101236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Сирма Груп Холдинг АД</v>
      </c>
      <c r="B1073" s="391" t="str">
        <f t="shared" si="61"/>
        <v>200101236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Сирма Груп Холдинг АД</v>
      </c>
      <c r="B1074" s="391" t="str">
        <f t="shared" si="61"/>
        <v>200101236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Сирма Груп Холдинг АД</v>
      </c>
      <c r="B1075" s="391" t="str">
        <f t="shared" si="61"/>
        <v>200101236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Сирма Груп Холдинг АД</v>
      </c>
      <c r="B1076" s="391" t="str">
        <f t="shared" si="61"/>
        <v>200101236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Сирма Груп Холдинг АД</v>
      </c>
      <c r="B1077" s="391" t="str">
        <f t="shared" si="61"/>
        <v>200101236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Сирма Груп Холдинг АД</v>
      </c>
      <c r="B1078" s="391" t="str">
        <f t="shared" si="61"/>
        <v>200101236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Сирма Груп Холдинг АД</v>
      </c>
      <c r="B1079" s="391" t="str">
        <f t="shared" si="61"/>
        <v>200101236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Сирма Груп Холдинг АД</v>
      </c>
      <c r="B1080" s="391" t="str">
        <f t="shared" si="61"/>
        <v>200101236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Сирма Груп Холдинг АД</v>
      </c>
      <c r="B1081" s="391" t="str">
        <f t="shared" si="61"/>
        <v>200101236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Сирма Груп Холдинг АД</v>
      </c>
      <c r="B1082" s="391" t="str">
        <f t="shared" si="61"/>
        <v>200101236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Сирма Груп Холдинг АД</v>
      </c>
      <c r="B1083" s="391" t="str">
        <f t="shared" si="61"/>
        <v>200101236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Сирма Груп Холдинг АД</v>
      </c>
      <c r="B1084" s="391" t="str">
        <f t="shared" si="61"/>
        <v>200101236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Сирма Груп Холдинг АД</v>
      </c>
      <c r="B1085" s="391" t="str">
        <f t="shared" si="61"/>
        <v>200101236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Сирма Груп Холдинг АД</v>
      </c>
      <c r="B1086" s="391" t="str">
        <f t="shared" si="61"/>
        <v>200101236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Сирма Груп Холдинг АД</v>
      </c>
      <c r="B1087" s="391" t="str">
        <f t="shared" si="61"/>
        <v>200101236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Сирма Груп Холдинг АД</v>
      </c>
      <c r="B1088" s="391" t="str">
        <f t="shared" si="61"/>
        <v>200101236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Сирма Груп Холдинг АД</v>
      </c>
      <c r="B1089" s="391" t="str">
        <f t="shared" si="61"/>
        <v>200101236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Сирма Груп Холдинг АД</v>
      </c>
      <c r="B1090" s="391" t="str">
        <f t="shared" si="61"/>
        <v>200101236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Сирма Груп Холдинг АД</v>
      </c>
      <c r="B1091" s="391" t="str">
        <f t="shared" si="61"/>
        <v>200101236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Сирма Груп Холдинг АД</v>
      </c>
      <c r="B1092" s="391" t="str">
        <f t="shared" si="61"/>
        <v>200101236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Сирма Груп Холдинг АД</v>
      </c>
      <c r="B1093" s="391" t="str">
        <f t="shared" si="61"/>
        <v>200101236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Сирма Груп Холдинг АД</v>
      </c>
      <c r="B1094" s="391" t="str">
        <f t="shared" si="61"/>
        <v>200101236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Сирма Груп Холдинг АД</v>
      </c>
      <c r="B1095" s="391" t="str">
        <f t="shared" si="61"/>
        <v>200101236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Сирма Груп Холдинг АД</v>
      </c>
      <c r="B1096" s="391" t="str">
        <f t="shared" si="61"/>
        <v>200101236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Сирма Груп Холдинг АД</v>
      </c>
      <c r="B1097" s="391" t="str">
        <f t="shared" si="61"/>
        <v>200101236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Сирма Груп Холдинг АД</v>
      </c>
      <c r="B1098" s="391" t="str">
        <f t="shared" si="61"/>
        <v>200101236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Сирма Груп Холдинг АД</v>
      </c>
      <c r="B1099" s="391" t="str">
        <f t="shared" si="61"/>
        <v>200101236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Сирма Груп Холдинг АД</v>
      </c>
      <c r="B1100" s="391" t="str">
        <f t="shared" si="61"/>
        <v>200101236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Сирма Груп Холдинг АД</v>
      </c>
      <c r="B1101" s="391" t="str">
        <f t="shared" si="61"/>
        <v>200101236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Сирма Груп Холдинг АД</v>
      </c>
      <c r="B1102" s="391" t="str">
        <f t="shared" si="61"/>
        <v>200101236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Сирма Груп Холдинг АД</v>
      </c>
      <c r="B1103" s="391" t="str">
        <f t="shared" si="61"/>
        <v>200101236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Сирма Груп Холдинг АД</v>
      </c>
      <c r="B1104" s="391" t="str">
        <f t="shared" ref="B1104:B1167" si="64">pdeBulstat</f>
        <v>200101236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Сирма Груп Холдинг АД</v>
      </c>
      <c r="B1105" s="391" t="str">
        <f t="shared" si="64"/>
        <v>200101236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Сирма Груп Холдинг АД</v>
      </c>
      <c r="B1106" s="391" t="str">
        <f t="shared" si="64"/>
        <v>200101236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Сирма Груп Холдинг АД</v>
      </c>
      <c r="B1107" s="391" t="str">
        <f t="shared" si="64"/>
        <v>200101236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Сирма Груп Холдинг АД</v>
      </c>
      <c r="B1108" s="391" t="str">
        <f t="shared" si="64"/>
        <v>200101236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Сирма Груп Холдинг АД</v>
      </c>
      <c r="B1109" s="391" t="str">
        <f t="shared" si="64"/>
        <v>200101236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Сирма Груп Холдинг АД</v>
      </c>
      <c r="B1110" s="391" t="str">
        <f t="shared" si="64"/>
        <v>200101236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Сирма Груп Холдинг АД</v>
      </c>
      <c r="B1111" s="391" t="str">
        <f t="shared" si="64"/>
        <v>200101236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Сирма Груп Холдинг АД</v>
      </c>
      <c r="B1112" s="391" t="str">
        <f t="shared" si="64"/>
        <v>200101236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Сирма Груп Холдинг АД</v>
      </c>
      <c r="B1113" s="391" t="str">
        <f t="shared" si="64"/>
        <v>200101236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Сирма Груп Холдинг АД</v>
      </c>
      <c r="B1114" s="391" t="str">
        <f t="shared" si="64"/>
        <v>200101236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Сирма Груп Холдинг АД</v>
      </c>
      <c r="B1115" s="391" t="str">
        <f t="shared" si="64"/>
        <v>200101236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Сирма Груп Холдинг АД</v>
      </c>
      <c r="B1116" s="391" t="str">
        <f t="shared" si="64"/>
        <v>200101236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Сирма Груп Холдинг АД</v>
      </c>
      <c r="B1117" s="391" t="str">
        <f t="shared" si="64"/>
        <v>200101236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Сирма Груп Холдинг АД</v>
      </c>
      <c r="B1118" s="391" t="str">
        <f t="shared" si="64"/>
        <v>200101236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Сирма Груп Холдинг АД</v>
      </c>
      <c r="B1119" s="391" t="str">
        <f t="shared" si="64"/>
        <v>200101236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Сирма Груп Холдинг АД</v>
      </c>
      <c r="B1120" s="391" t="str">
        <f t="shared" si="64"/>
        <v>200101236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Сирма Груп Холдинг АД</v>
      </c>
      <c r="B1121" s="391" t="str">
        <f t="shared" si="64"/>
        <v>200101236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Сирма Груп Холдинг АД</v>
      </c>
      <c r="B1122" s="391" t="str">
        <f t="shared" si="64"/>
        <v>200101236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Сирма Груп Холдинг АД</v>
      </c>
      <c r="B1123" s="391" t="str">
        <f t="shared" si="64"/>
        <v>200101236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Сирма Груп Холдинг АД</v>
      </c>
      <c r="B1124" s="391" t="str">
        <f t="shared" si="64"/>
        <v>200101236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Сирма Груп Холдинг АД</v>
      </c>
      <c r="B1125" s="391" t="str">
        <f t="shared" si="64"/>
        <v>200101236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Сирма Груп Холдинг АД</v>
      </c>
      <c r="B1126" s="391" t="str">
        <f t="shared" si="64"/>
        <v>200101236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Сирма Груп Холдинг АД</v>
      </c>
      <c r="B1127" s="391" t="str">
        <f t="shared" si="64"/>
        <v>200101236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Сирма Груп Холдинг АД</v>
      </c>
      <c r="B1128" s="391" t="str">
        <f t="shared" si="64"/>
        <v>200101236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Сирма Груп Холдинг АД</v>
      </c>
      <c r="B1129" s="391" t="str">
        <f t="shared" si="64"/>
        <v>200101236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Сирма Груп Холдинг АД</v>
      </c>
      <c r="B1130" s="391" t="str">
        <f t="shared" si="64"/>
        <v>200101236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Сирма Груп Холдинг АД</v>
      </c>
      <c r="B1131" s="391" t="str">
        <f t="shared" si="64"/>
        <v>200101236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Сирма Груп Холдинг АД</v>
      </c>
      <c r="B1132" s="391" t="str">
        <f t="shared" si="64"/>
        <v>200101236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Сирма Груп Холдинг АД</v>
      </c>
      <c r="B1133" s="391" t="str">
        <f t="shared" si="64"/>
        <v>200101236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Сирма Груп Холдинг АД</v>
      </c>
      <c r="B1134" s="391" t="str">
        <f t="shared" si="64"/>
        <v>200101236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Сирма Груп Холдинг АД</v>
      </c>
      <c r="B1135" s="391" t="str">
        <f t="shared" si="64"/>
        <v>200101236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Сирма Груп Холдинг АД</v>
      </c>
      <c r="B1136" s="391" t="str">
        <f t="shared" si="64"/>
        <v>200101236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Сирма Груп Холдинг АД</v>
      </c>
      <c r="B1137" s="391" t="str">
        <f t="shared" si="64"/>
        <v>200101236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Сирма Груп Холдинг АД</v>
      </c>
      <c r="B1138" s="391" t="str">
        <f t="shared" si="64"/>
        <v>200101236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Сирма Груп Холдинг АД</v>
      </c>
      <c r="B1139" s="391" t="str">
        <f t="shared" si="64"/>
        <v>200101236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Сирма Груп Холдинг АД</v>
      </c>
      <c r="B1140" s="391" t="str">
        <f t="shared" si="64"/>
        <v>200101236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Сирма Груп Холдинг АД</v>
      </c>
      <c r="B1141" s="391" t="str">
        <f t="shared" si="64"/>
        <v>200101236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Сирма Груп Холдинг АД</v>
      </c>
      <c r="B1142" s="391" t="str">
        <f t="shared" si="64"/>
        <v>200101236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Сирма Груп Холдинг АД</v>
      </c>
      <c r="B1143" s="391" t="str">
        <f t="shared" si="64"/>
        <v>200101236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Сирма Груп Холдинг АД</v>
      </c>
      <c r="B1144" s="391" t="str">
        <f t="shared" si="64"/>
        <v>200101236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Сирма Груп Холдинг АД</v>
      </c>
      <c r="B1145" s="391" t="str">
        <f t="shared" si="64"/>
        <v>200101236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Сирма Груп Холдинг АД</v>
      </c>
      <c r="B1146" s="391" t="str">
        <f t="shared" si="64"/>
        <v>200101236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Сирма Груп Холдинг АД</v>
      </c>
      <c r="B1147" s="391" t="str">
        <f t="shared" si="64"/>
        <v>200101236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Сирма Груп Холдинг АД</v>
      </c>
      <c r="B1148" s="391" t="str">
        <f t="shared" si="64"/>
        <v>200101236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Сирма Груп Холдинг АД</v>
      </c>
      <c r="B1149" s="391" t="str">
        <f t="shared" si="64"/>
        <v>200101236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Сирма Груп Холдинг АД</v>
      </c>
      <c r="B1150" s="391" t="str">
        <f t="shared" si="64"/>
        <v>200101236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Сирма Груп Холдинг АД</v>
      </c>
      <c r="B1151" s="391" t="str">
        <f t="shared" si="64"/>
        <v>200101236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Сирма Груп Холдинг АД</v>
      </c>
      <c r="B1152" s="391" t="str">
        <f t="shared" si="64"/>
        <v>200101236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Сирма Груп Холдинг АД</v>
      </c>
      <c r="B1153" s="391" t="str">
        <f t="shared" si="64"/>
        <v>200101236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Сирма Груп Холдинг АД</v>
      </c>
      <c r="B1154" s="391" t="str">
        <f t="shared" si="64"/>
        <v>200101236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Сирма Груп Холдинг АД</v>
      </c>
      <c r="B1155" s="391" t="str">
        <f t="shared" si="64"/>
        <v>200101236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Сирма Груп Холдинг АД</v>
      </c>
      <c r="B1156" s="391" t="str">
        <f t="shared" si="64"/>
        <v>200101236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Сирма Груп Холдинг АД</v>
      </c>
      <c r="B1157" s="391" t="str">
        <f t="shared" si="64"/>
        <v>200101236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Сирма Груп Холдинг АД</v>
      </c>
      <c r="B1158" s="391" t="str">
        <f t="shared" si="64"/>
        <v>200101236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Сирма Груп Холдинг АД</v>
      </c>
      <c r="B1159" s="391" t="str">
        <f t="shared" si="64"/>
        <v>200101236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Сирма Груп Холдинг АД</v>
      </c>
      <c r="B1160" s="391" t="str">
        <f t="shared" si="64"/>
        <v>200101236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Сирма Груп Холдинг АД</v>
      </c>
      <c r="B1161" s="391" t="str">
        <f t="shared" si="64"/>
        <v>200101236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Сирма Груп Холдинг АД</v>
      </c>
      <c r="B1162" s="391" t="str">
        <f t="shared" si="64"/>
        <v>200101236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Сирма Груп Холдинг АД</v>
      </c>
      <c r="B1163" s="391" t="str">
        <f t="shared" si="64"/>
        <v>200101236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Сирма Груп Холдинг АД</v>
      </c>
      <c r="B1164" s="391" t="str">
        <f t="shared" si="64"/>
        <v>200101236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Сирма Груп Холдинг АД</v>
      </c>
      <c r="B1165" s="391" t="str">
        <f t="shared" si="64"/>
        <v>200101236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Сирма Груп Холдинг АД</v>
      </c>
      <c r="B1166" s="391" t="str">
        <f t="shared" si="64"/>
        <v>200101236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Сирма Груп Холдинг АД</v>
      </c>
      <c r="B1167" s="391" t="str">
        <f t="shared" si="64"/>
        <v>200101236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Сирма Груп Холдинг АД</v>
      </c>
      <c r="B1168" s="391" t="str">
        <f t="shared" ref="B1168:B1195" si="67">pdeBulstat</f>
        <v>200101236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Сирма Груп Холдинг АД</v>
      </c>
      <c r="B1169" s="391" t="str">
        <f t="shared" si="67"/>
        <v>200101236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Сирма Груп Холдинг АД</v>
      </c>
      <c r="B1170" s="391" t="str">
        <f t="shared" si="67"/>
        <v>200101236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Сирма Груп Холдинг АД</v>
      </c>
      <c r="B1171" s="391" t="str">
        <f t="shared" si="67"/>
        <v>200101236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Сирма Груп Холдинг АД</v>
      </c>
      <c r="B1172" s="391" t="str">
        <f t="shared" si="67"/>
        <v>200101236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Сирма Груп Холдинг АД</v>
      </c>
      <c r="B1173" s="391" t="str">
        <f t="shared" si="67"/>
        <v>200101236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Сирма Груп Холдинг АД</v>
      </c>
      <c r="B1174" s="391" t="str">
        <f t="shared" si="67"/>
        <v>200101236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Сирма Груп Холдинг АД</v>
      </c>
      <c r="B1175" s="391" t="str">
        <f t="shared" si="67"/>
        <v>200101236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Сирма Груп Холдинг АД</v>
      </c>
      <c r="B1176" s="391" t="str">
        <f t="shared" si="67"/>
        <v>200101236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Сирма Груп Холдинг АД</v>
      </c>
      <c r="B1177" s="391" t="str">
        <f t="shared" si="67"/>
        <v>200101236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Сирма Груп Холдинг АД</v>
      </c>
      <c r="B1178" s="391" t="str">
        <f t="shared" si="67"/>
        <v>200101236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Сирма Груп Холдинг АД</v>
      </c>
      <c r="B1179" s="391" t="str">
        <f t="shared" si="67"/>
        <v>200101236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Сирма Груп Холдинг АД</v>
      </c>
      <c r="B1180" s="391" t="str">
        <f t="shared" si="67"/>
        <v>200101236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Сирма Груп Холдинг АД</v>
      </c>
      <c r="B1181" s="391" t="str">
        <f t="shared" si="67"/>
        <v>200101236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Сирма Груп Холдинг АД</v>
      </c>
      <c r="B1182" s="391" t="str">
        <f t="shared" si="67"/>
        <v>200101236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Сирма Груп Холдинг АД</v>
      </c>
      <c r="B1183" s="391" t="str">
        <f t="shared" si="67"/>
        <v>200101236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Сирма Груп Холдинг АД</v>
      </c>
      <c r="B1184" s="391" t="str">
        <f t="shared" si="67"/>
        <v>200101236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Сирма Груп Холдинг АД</v>
      </c>
      <c r="B1185" s="391" t="str">
        <f t="shared" si="67"/>
        <v>200101236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Сирма Груп Холдинг АД</v>
      </c>
      <c r="B1186" s="391" t="str">
        <f t="shared" si="67"/>
        <v>200101236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Сирма Груп Холдинг АД</v>
      </c>
      <c r="B1187" s="391" t="str">
        <f t="shared" si="67"/>
        <v>200101236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Сирма Груп Холдинг АД</v>
      </c>
      <c r="B1188" s="391" t="str">
        <f t="shared" si="67"/>
        <v>200101236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Сирма Груп Холдинг АД</v>
      </c>
      <c r="B1189" s="391" t="str">
        <f t="shared" si="67"/>
        <v>200101236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Сирма Груп Холдинг АД</v>
      </c>
      <c r="B1190" s="391" t="str">
        <f t="shared" si="67"/>
        <v>200101236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Сирма Груп Холдинг АД</v>
      </c>
      <c r="B1191" s="391" t="str">
        <f t="shared" si="67"/>
        <v>200101236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Сирма Груп Холдинг АД</v>
      </c>
      <c r="B1192" s="391" t="str">
        <f t="shared" si="67"/>
        <v>200101236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Сирма Груп Холдинг АД</v>
      </c>
      <c r="B1193" s="391" t="str">
        <f t="shared" si="67"/>
        <v>200101236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Сирма Груп Холдинг АД</v>
      </c>
      <c r="B1194" s="391" t="str">
        <f t="shared" si="67"/>
        <v>200101236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Сирма Груп Холдинг АД</v>
      </c>
      <c r="B1195" s="391" t="str">
        <f t="shared" si="67"/>
        <v>200101236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Сирма Груп Холдинг АД</v>
      </c>
      <c r="B1197" s="391" t="str">
        <f t="shared" ref="B1197:B1228" si="70">pdeBulstat</f>
        <v>200101236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Сирма Груп Холдинг АД</v>
      </c>
      <c r="B1198" s="391" t="str">
        <f t="shared" si="70"/>
        <v>200101236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Сирма Груп Холдинг АД</v>
      </c>
      <c r="B1199" s="391" t="str">
        <f t="shared" si="70"/>
        <v>200101236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Сирма Груп Холдинг АД</v>
      </c>
      <c r="B1200" s="391" t="str">
        <f t="shared" si="70"/>
        <v>200101236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Сирма Груп Холдинг АД</v>
      </c>
      <c r="B1201" s="391" t="str">
        <f t="shared" si="70"/>
        <v>200101236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Сирма Груп Холдинг АД</v>
      </c>
      <c r="B1202" s="391" t="str">
        <f t="shared" si="70"/>
        <v>200101236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Сирма Груп Холдинг АД</v>
      </c>
      <c r="B1203" s="391" t="str">
        <f t="shared" si="70"/>
        <v>200101236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Сирма Груп Холдинг АД</v>
      </c>
      <c r="B1204" s="391" t="str">
        <f t="shared" si="70"/>
        <v>200101236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Сирма Груп Холдинг АД</v>
      </c>
      <c r="B1205" s="391" t="str">
        <f t="shared" si="70"/>
        <v>200101236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Сирма Груп Холдинг АД</v>
      </c>
      <c r="B1206" s="391" t="str">
        <f t="shared" si="70"/>
        <v>200101236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Сирма Груп Холдинг АД</v>
      </c>
      <c r="B1207" s="391" t="str">
        <f t="shared" si="70"/>
        <v>200101236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Сирма Груп Холдинг АД</v>
      </c>
      <c r="B1208" s="391" t="str">
        <f t="shared" si="70"/>
        <v>200101236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Сирма Груп Холдинг АД</v>
      </c>
      <c r="B1209" s="391" t="str">
        <f t="shared" si="70"/>
        <v>200101236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Сирма Груп Холдинг АД</v>
      </c>
      <c r="B1210" s="391" t="str">
        <f t="shared" si="70"/>
        <v>200101236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Сирма Груп Холдинг АД</v>
      </c>
      <c r="B1211" s="391" t="str">
        <f t="shared" si="70"/>
        <v>200101236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Сирма Груп Холдинг АД</v>
      </c>
      <c r="B1212" s="391" t="str">
        <f t="shared" si="70"/>
        <v>200101236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Сирма Груп Холдинг АД</v>
      </c>
      <c r="B1213" s="391" t="str">
        <f t="shared" si="70"/>
        <v>200101236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Сирма Груп Холдинг АД</v>
      </c>
      <c r="B1214" s="391" t="str">
        <f t="shared" si="70"/>
        <v>200101236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Сирма Груп Холдинг АД</v>
      </c>
      <c r="B1215" s="391" t="str">
        <f t="shared" si="70"/>
        <v>200101236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Сирма Груп Холдинг АД</v>
      </c>
      <c r="B1216" s="391" t="str">
        <f t="shared" si="70"/>
        <v>200101236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Сирма Груп Холдинг АД</v>
      </c>
      <c r="B1217" s="391" t="str">
        <f t="shared" si="70"/>
        <v>200101236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Сирма Груп Холдинг АД</v>
      </c>
      <c r="B1218" s="391" t="str">
        <f t="shared" si="70"/>
        <v>200101236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Сирма Груп Холдинг АД</v>
      </c>
      <c r="B1219" s="391" t="str">
        <f t="shared" si="70"/>
        <v>200101236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Сирма Груп Холдинг АД</v>
      </c>
      <c r="B1220" s="391" t="str">
        <f t="shared" si="70"/>
        <v>200101236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Сирма Груп Холдинг АД</v>
      </c>
      <c r="B1221" s="391" t="str">
        <f t="shared" si="70"/>
        <v>200101236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Сирма Груп Холдинг АД</v>
      </c>
      <c r="B1222" s="391" t="str">
        <f t="shared" si="70"/>
        <v>200101236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Сирма Груп Холдинг АД</v>
      </c>
      <c r="B1223" s="391" t="str">
        <f t="shared" si="70"/>
        <v>200101236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Сирма Груп Холдинг АД</v>
      </c>
      <c r="B1224" s="391" t="str">
        <f t="shared" si="70"/>
        <v>200101236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Сирма Груп Холдинг АД</v>
      </c>
      <c r="B1225" s="391" t="str">
        <f t="shared" si="70"/>
        <v>200101236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Сирма Груп Холдинг АД</v>
      </c>
      <c r="B1226" s="391" t="str">
        <f t="shared" si="70"/>
        <v>200101236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Сирма Груп Холдинг АД</v>
      </c>
      <c r="B1227" s="391" t="str">
        <f t="shared" si="70"/>
        <v>200101236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Сирма Груп Холдинг АД</v>
      </c>
      <c r="B1228" s="391" t="str">
        <f t="shared" si="70"/>
        <v>200101236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Сирма Груп Холдинг АД</v>
      </c>
      <c r="B1229" s="391" t="str">
        <f t="shared" ref="B1229:B1260" si="73">pdeBulstat</f>
        <v>200101236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Сирма Груп Холдинг АД</v>
      </c>
      <c r="B1230" s="391" t="str">
        <f t="shared" si="73"/>
        <v>200101236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Сирма Груп Холдинг АД</v>
      </c>
      <c r="B1231" s="391" t="str">
        <f t="shared" si="73"/>
        <v>200101236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Сирма Груп Холдинг АД</v>
      </c>
      <c r="B1232" s="391" t="str">
        <f t="shared" si="73"/>
        <v>200101236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Сирма Груп Холдинг АД</v>
      </c>
      <c r="B1233" s="391" t="str">
        <f t="shared" si="73"/>
        <v>200101236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Сирма Груп Холдинг АД</v>
      </c>
      <c r="B1234" s="391" t="str">
        <f t="shared" si="73"/>
        <v>200101236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Сирма Груп Холдинг АД</v>
      </c>
      <c r="B1235" s="391" t="str">
        <f t="shared" si="73"/>
        <v>200101236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Сирма Груп Холдинг АД</v>
      </c>
      <c r="B1236" s="391" t="str">
        <f t="shared" si="73"/>
        <v>200101236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Сирма Груп Холдинг АД</v>
      </c>
      <c r="B1237" s="391" t="str">
        <f t="shared" si="73"/>
        <v>200101236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Сирма Груп Холдинг АД</v>
      </c>
      <c r="B1238" s="391" t="str">
        <f t="shared" si="73"/>
        <v>200101236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Сирма Груп Холдинг АД</v>
      </c>
      <c r="B1239" s="391" t="str">
        <f t="shared" si="73"/>
        <v>200101236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Сирма Груп Холдинг АД</v>
      </c>
      <c r="B1240" s="391" t="str">
        <f t="shared" si="73"/>
        <v>200101236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Сирма Груп Холдинг АД</v>
      </c>
      <c r="B1241" s="391" t="str">
        <f t="shared" si="73"/>
        <v>200101236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Сирма Груп Холдинг АД</v>
      </c>
      <c r="B1242" s="391" t="str">
        <f t="shared" si="73"/>
        <v>200101236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Сирма Груп Холдинг АД</v>
      </c>
      <c r="B1243" s="391" t="str">
        <f t="shared" si="73"/>
        <v>200101236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Сирма Груп Холдинг АД</v>
      </c>
      <c r="B1244" s="391" t="str">
        <f t="shared" si="73"/>
        <v>200101236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Сирма Груп Холдинг АД</v>
      </c>
      <c r="B1245" s="391" t="str">
        <f t="shared" si="73"/>
        <v>200101236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Сирма Груп Холдинг АД</v>
      </c>
      <c r="B1246" s="391" t="str">
        <f t="shared" si="73"/>
        <v>200101236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Сирма Груп Холдинг АД</v>
      </c>
      <c r="B1247" s="391" t="str">
        <f t="shared" si="73"/>
        <v>200101236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Сирма Груп Холдинг АД</v>
      </c>
      <c r="B1248" s="391" t="str">
        <f t="shared" si="73"/>
        <v>200101236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Сирма Груп Холдинг АД</v>
      </c>
      <c r="B1249" s="391" t="str">
        <f t="shared" si="73"/>
        <v>200101236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Сирма Груп Холдинг АД</v>
      </c>
      <c r="B1250" s="391" t="str">
        <f t="shared" si="73"/>
        <v>200101236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Сирма Груп Холдинг АД</v>
      </c>
      <c r="B1251" s="391" t="str">
        <f t="shared" si="73"/>
        <v>200101236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Сирма Груп Холдинг АД</v>
      </c>
      <c r="B1252" s="391" t="str">
        <f t="shared" si="73"/>
        <v>200101236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Сирма Груп Холдинг АД</v>
      </c>
      <c r="B1253" s="391" t="str">
        <f t="shared" si="73"/>
        <v>200101236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Сирма Груп Холдинг АД</v>
      </c>
      <c r="B1254" s="391" t="str">
        <f t="shared" si="73"/>
        <v>200101236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Сирма Груп Холдинг АД</v>
      </c>
      <c r="B1255" s="391" t="str">
        <f t="shared" si="73"/>
        <v>200101236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Сирма Груп Холдинг АД</v>
      </c>
      <c r="B1256" s="391" t="str">
        <f t="shared" si="73"/>
        <v>200101236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Сирма Груп Холдинг АД</v>
      </c>
      <c r="B1257" s="391" t="str">
        <f t="shared" si="73"/>
        <v>200101236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Сирма Груп Холдинг АД</v>
      </c>
      <c r="B1258" s="391" t="str">
        <f t="shared" si="73"/>
        <v>200101236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Сирма Груп Холдинг АД</v>
      </c>
      <c r="B1259" s="391" t="str">
        <f t="shared" si="73"/>
        <v>200101236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Сирма Груп Холдинг АД</v>
      </c>
      <c r="B1260" s="391" t="str">
        <f t="shared" si="73"/>
        <v>200101236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Сирма Груп Холдинг АД</v>
      </c>
      <c r="B1261" s="391" t="str">
        <f t="shared" ref="B1261:B1294" si="76">pdeBulstat</f>
        <v>200101236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Сирма Груп Холдинг АД</v>
      </c>
      <c r="B1262" s="391" t="str">
        <f t="shared" si="76"/>
        <v>200101236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Сирма Груп Холдинг АД</v>
      </c>
      <c r="B1263" s="391" t="str">
        <f t="shared" si="76"/>
        <v>200101236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Сирма Груп Холдинг АД</v>
      </c>
      <c r="B1264" s="391" t="str">
        <f t="shared" si="76"/>
        <v>200101236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Сирма Груп Холдинг АД</v>
      </c>
      <c r="B1265" s="391" t="str">
        <f t="shared" si="76"/>
        <v>200101236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Сирма Груп Холдинг АД</v>
      </c>
      <c r="B1266" s="391" t="str">
        <f t="shared" si="76"/>
        <v>200101236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Сирма Груп Холдинг АД</v>
      </c>
      <c r="B1267" s="391" t="str">
        <f t="shared" si="76"/>
        <v>200101236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Сирма Груп Холдинг АД</v>
      </c>
      <c r="B1268" s="391" t="str">
        <f t="shared" si="76"/>
        <v>200101236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Сирма Груп Холдинг АД</v>
      </c>
      <c r="B1269" s="391" t="str">
        <f t="shared" si="76"/>
        <v>200101236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Сирма Груп Холдинг АД</v>
      </c>
      <c r="B1270" s="391" t="str">
        <f t="shared" si="76"/>
        <v>200101236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Сирма Груп Холдинг АД</v>
      </c>
      <c r="B1271" s="391" t="str">
        <f t="shared" si="76"/>
        <v>200101236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Сирма Груп Холдинг АД</v>
      </c>
      <c r="B1272" s="391" t="str">
        <f t="shared" si="76"/>
        <v>200101236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Сирма Груп Холдинг АД</v>
      </c>
      <c r="B1273" s="391" t="str">
        <f t="shared" si="76"/>
        <v>200101236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Сирма Груп Холдинг АД</v>
      </c>
      <c r="B1274" s="391" t="str">
        <f t="shared" si="76"/>
        <v>200101236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Сирма Груп Холдинг АД</v>
      </c>
      <c r="B1275" s="391" t="str">
        <f t="shared" si="76"/>
        <v>200101236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Сирма Груп Холдинг АД</v>
      </c>
      <c r="B1276" s="391" t="str">
        <f t="shared" si="76"/>
        <v>200101236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Сирма Груп Холдинг АД</v>
      </c>
      <c r="B1277" s="391" t="str">
        <f t="shared" si="76"/>
        <v>200101236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Сирма Груп Холдинг АД</v>
      </c>
      <c r="B1278" s="391" t="str">
        <f t="shared" si="76"/>
        <v>200101236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Сирма Груп Холдинг АД</v>
      </c>
      <c r="B1279" s="391" t="str">
        <f t="shared" si="76"/>
        <v>200101236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Сирма Груп Холдинг АД</v>
      </c>
      <c r="B1280" s="391" t="str">
        <f t="shared" si="76"/>
        <v>200101236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Сирма Груп Холдинг АД</v>
      </c>
      <c r="B1281" s="391" t="str">
        <f t="shared" si="76"/>
        <v>200101236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Сирма Груп Холдинг АД</v>
      </c>
      <c r="B1282" s="391" t="str">
        <f t="shared" si="76"/>
        <v>200101236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Сирма Груп Холдинг АД</v>
      </c>
      <c r="B1283" s="391" t="str">
        <f t="shared" si="76"/>
        <v>200101236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Сирма Груп Холдинг АД</v>
      </c>
      <c r="B1284" s="391" t="str">
        <f t="shared" si="76"/>
        <v>200101236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Сирма Груп Холдинг АД</v>
      </c>
      <c r="B1285" s="391" t="str">
        <f t="shared" si="76"/>
        <v>200101236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Сирма Груп Холдинг АД</v>
      </c>
      <c r="B1286" s="391" t="str">
        <f t="shared" si="76"/>
        <v>200101236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Сирма Груп Холдинг АД</v>
      </c>
      <c r="B1287" s="391" t="str">
        <f t="shared" si="76"/>
        <v>200101236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Сирма Груп Холдинг АД</v>
      </c>
      <c r="B1288" s="391" t="str">
        <f t="shared" si="76"/>
        <v>200101236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Сирма Груп Холдинг АД</v>
      </c>
      <c r="B1289" s="391" t="str">
        <f t="shared" si="76"/>
        <v>200101236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Сирма Груп Холдинг АД</v>
      </c>
      <c r="B1290" s="391" t="str">
        <f t="shared" si="76"/>
        <v>200101236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Сирма Груп Холдинг АД</v>
      </c>
      <c r="B1291" s="391" t="str">
        <f t="shared" si="76"/>
        <v>200101236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Сирма Груп Холдинг АД</v>
      </c>
      <c r="B1292" s="391" t="str">
        <f t="shared" si="76"/>
        <v>200101236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Сирма Груп Холдинг АД</v>
      </c>
      <c r="B1293" s="391" t="str">
        <f t="shared" si="76"/>
        <v>200101236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Сирма Груп Холдинг АД</v>
      </c>
      <c r="B1294" s="391" t="str">
        <f t="shared" si="76"/>
        <v>200101236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Сирма Груп Холдинг АД</v>
      </c>
      <c r="B1296" s="391" t="str">
        <f t="shared" ref="B1296:B1335" si="79">pdeBulstat</f>
        <v>200101236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Сирма Груп Холдинг АД</v>
      </c>
      <c r="B1297" s="391" t="str">
        <f t="shared" si="79"/>
        <v>200101236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Сирма Груп Холдинг АД</v>
      </c>
      <c r="B1298" s="391" t="str">
        <f t="shared" si="79"/>
        <v>200101236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Сирма Груп Холдинг АД</v>
      </c>
      <c r="B1299" s="391" t="str">
        <f t="shared" si="79"/>
        <v>200101236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Сирма Груп Холдинг АД</v>
      </c>
      <c r="B1300" s="391" t="str">
        <f t="shared" si="79"/>
        <v>200101236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Сирма Груп Холдинг АД</v>
      </c>
      <c r="B1301" s="391" t="str">
        <f t="shared" si="79"/>
        <v>200101236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Сирма Груп Холдинг АД</v>
      </c>
      <c r="B1302" s="391" t="str">
        <f t="shared" si="79"/>
        <v>200101236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Сирма Груп Холдинг АД</v>
      </c>
      <c r="B1303" s="391" t="str">
        <f t="shared" si="79"/>
        <v>200101236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Сирма Груп Холдинг АД</v>
      </c>
      <c r="B1304" s="391" t="str">
        <f t="shared" si="79"/>
        <v>200101236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Сирма Груп Холдинг АД</v>
      </c>
      <c r="B1305" s="391" t="str">
        <f t="shared" si="79"/>
        <v>200101236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Сирма Груп Холдинг АД</v>
      </c>
      <c r="B1306" s="391" t="str">
        <f t="shared" si="79"/>
        <v>200101236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Сирма Груп Холдинг АД</v>
      </c>
      <c r="B1307" s="391" t="str">
        <f t="shared" si="79"/>
        <v>200101236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Сирма Груп Холдинг АД</v>
      </c>
      <c r="B1308" s="391" t="str">
        <f t="shared" si="79"/>
        <v>200101236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Сирма Груп Холдинг АД</v>
      </c>
      <c r="B1309" s="391" t="str">
        <f t="shared" si="79"/>
        <v>200101236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Сирма Груп Холдинг АД</v>
      </c>
      <c r="B1310" s="391" t="str">
        <f t="shared" si="79"/>
        <v>200101236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Сирма Груп Холдинг АД</v>
      </c>
      <c r="B1311" s="391" t="str">
        <f t="shared" si="79"/>
        <v>200101236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Сирма Груп Холдинг АД</v>
      </c>
      <c r="B1312" s="391" t="str">
        <f t="shared" si="79"/>
        <v>200101236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Сирма Груп Холдинг АД</v>
      </c>
      <c r="B1313" s="391" t="str">
        <f t="shared" si="79"/>
        <v>200101236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Сирма Груп Холдинг АД</v>
      </c>
      <c r="B1314" s="391" t="str">
        <f t="shared" si="79"/>
        <v>200101236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Сирма Груп Холдинг АД</v>
      </c>
      <c r="B1315" s="391" t="str">
        <f t="shared" si="79"/>
        <v>200101236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Сирма Груп Холдинг АД</v>
      </c>
      <c r="B1316" s="391" t="str">
        <f t="shared" si="79"/>
        <v>200101236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Сирма Груп Холдинг АД</v>
      </c>
      <c r="B1317" s="391" t="str">
        <f t="shared" si="79"/>
        <v>200101236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Сирма Груп Холдинг АД</v>
      </c>
      <c r="B1318" s="391" t="str">
        <f t="shared" si="79"/>
        <v>200101236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Сирма Груп Холдинг АД</v>
      </c>
      <c r="B1319" s="391" t="str">
        <f t="shared" si="79"/>
        <v>200101236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Сирма Груп Холдинг АД</v>
      </c>
      <c r="B1320" s="391" t="str">
        <f t="shared" si="79"/>
        <v>200101236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Сирма Груп Холдинг АД</v>
      </c>
      <c r="B1321" s="391" t="str">
        <f t="shared" si="79"/>
        <v>200101236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Сирма Груп Холдинг АД</v>
      </c>
      <c r="B1322" s="391" t="str">
        <f t="shared" si="79"/>
        <v>200101236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Сирма Груп Холдинг АД</v>
      </c>
      <c r="B1323" s="391" t="str">
        <f t="shared" si="79"/>
        <v>200101236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Сирма Груп Холдинг АД</v>
      </c>
      <c r="B1324" s="391" t="str">
        <f t="shared" si="79"/>
        <v>200101236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Сирма Груп Холдинг АД</v>
      </c>
      <c r="B1325" s="391" t="str">
        <f t="shared" si="79"/>
        <v>200101236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Сирма Груп Холдинг АД</v>
      </c>
      <c r="B1326" s="391" t="str">
        <f t="shared" si="79"/>
        <v>200101236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Сирма Груп Холдинг АД</v>
      </c>
      <c r="B1327" s="391" t="str">
        <f t="shared" si="79"/>
        <v>200101236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Сирма Груп Холдинг АД</v>
      </c>
      <c r="B1328" s="391" t="str">
        <f t="shared" si="79"/>
        <v>200101236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Сирма Груп Холдинг АД</v>
      </c>
      <c r="B1329" s="391" t="str">
        <f t="shared" si="79"/>
        <v>200101236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Сирма Груп Холдинг АД</v>
      </c>
      <c r="B1330" s="391" t="str">
        <f t="shared" si="79"/>
        <v>200101236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Сирма Груп Холдинг АД</v>
      </c>
      <c r="B1331" s="391" t="str">
        <f t="shared" si="79"/>
        <v>200101236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Сирма Груп Холдинг АД</v>
      </c>
      <c r="B1332" s="391" t="str">
        <f t="shared" si="79"/>
        <v>200101236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Сирма Груп Холдинг АД</v>
      </c>
      <c r="B1333" s="391" t="str">
        <f t="shared" si="79"/>
        <v>200101236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Сирма Груп Холдинг АД</v>
      </c>
      <c r="B1334" s="391" t="str">
        <f t="shared" si="79"/>
        <v>200101236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Сирма Груп Холдинг АД</v>
      </c>
      <c r="B1335" s="391" t="str">
        <f t="shared" si="79"/>
        <v>200101236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2026-02-17T13:30:16Z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