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#,##0 &quot;€&quot;"/>
    <numFmt numFmtId="166" formatCode="#,##0 &quot;€&quot;;-#,##0 &quot;€&quot;;&quot;-&quot;"/>
  </numFmts>
  <fonts count="10">
    <font>
      <name val="Calibri"/>
      <family val="2"/>
      <color theme="1"/>
      <sz val="11"/>
      <scheme val="minor"/>
    </font>
    <font>
      <b val="1"/>
      <color rgb="000F1525"/>
      <sz val="17"/>
    </font>
    <font>
      <b val="1"/>
      <color rgb="0000B4F7"/>
      <sz val="10"/>
    </font>
    <font>
      <color rgb="006B7280"/>
      <sz val="10"/>
    </font>
    <font>
      <b val="1"/>
      <color rgb="000F1525"/>
      <sz val="13"/>
    </font>
    <font>
      <b val="1"/>
      <color rgb="00FFFFFF"/>
      <sz val="10"/>
    </font>
    <font>
      <b val="1"/>
    </font>
    <font>
      <color rgb="006B7280"/>
      <sz val="9"/>
    </font>
    <font/>
    <font>
      <color rgb="000F1525"/>
      <sz val="10"/>
    </font>
  </fonts>
  <fills count="5">
    <fill>
      <patternFill/>
    </fill>
    <fill>
      <patternFill patternType="gray125"/>
    </fill>
    <fill>
      <patternFill patternType="solid">
        <fgColor rgb="0000B4F7"/>
      </patternFill>
    </fill>
    <fill>
      <patternFill patternType="solid">
        <fgColor rgb="00FFF7DC"/>
      </patternFill>
    </fill>
    <fill>
      <patternFill patternType="solid">
        <fgColor rgb="00F0FAFE"/>
      </patternFill>
    </fill>
  </fills>
  <borders count="5">
    <border>
      <left/>
      <right/>
      <top/>
      <bottom/>
      <diagonal/>
    </border>
    <border>
      <left style="thin">
        <color rgb="00D8DEE6"/>
      </left>
      <right style="thin">
        <color rgb="00D8DEE6"/>
      </right>
      <top style="thin">
        <color rgb="00D8DEE6"/>
      </top>
      <bottom style="thin">
        <color rgb="00D8DEE6"/>
      </bottom>
    </border>
    <border>
      <left/>
      <right/>
      <top style="thin">
        <color rgb="00D8DEE6"/>
      </top>
      <bottom/>
      <diagonal/>
    </border>
    <border>
      <left/>
      <right style="thin">
        <color rgb="00D8DEE6"/>
      </right>
      <top style="thin">
        <color rgb="00D8DEE6"/>
      </top>
      <bottom/>
      <diagonal/>
    </border>
    <border>
      <left/>
      <right style="thin">
        <color rgb="00D8DEE6"/>
      </right>
      <top style="thin">
        <color rgb="00D8DEE6"/>
      </top>
      <bottom style="thin">
        <color rgb="00D8DEE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1" pivotButton="0" quotePrefix="0" xfId="0"/>
    <xf numFmtId="0" fontId="6" fillId="3" borderId="1" pivotButton="0" quotePrefix="0" xfId="0"/>
    <xf numFmtId="0" fontId="7" fillId="0" borderId="1" applyAlignment="1" pivotButton="0" quotePrefix="0" xfId="0">
      <alignment vertical="top" wrapText="1"/>
    </xf>
    <xf numFmtId="3" fontId="6" fillId="3" borderId="1" pivotButton="0" quotePrefix="0" xfId="0"/>
    <xf numFmtId="2" fontId="6" fillId="3" borderId="1" pivotButton="0" quotePrefix="0" xfId="0"/>
    <xf numFmtId="0" fontId="0" fillId="0" borderId="1" applyAlignment="1" pivotButton="0" quotePrefix="0" xfId="0">
      <alignment vertical="top" wrapText="1"/>
    </xf>
    <xf numFmtId="4" fontId="0" fillId="3" borderId="1" applyAlignment="1" pivotButton="0" quotePrefix="0" xfId="0">
      <alignment vertical="top" wrapText="1"/>
    </xf>
    <xf numFmtId="164" fontId="8" fillId="0" borderId="1" applyAlignment="1" pivotButton="0" quotePrefix="0" xfId="0">
      <alignment horizontal="right" vertical="top" wrapText="1"/>
    </xf>
    <xf numFmtId="3" fontId="8" fillId="0" borderId="1" applyAlignment="1" pivotButton="0" quotePrefix="0" xfId="0">
      <alignment horizontal="right" vertical="top" wrapText="1"/>
    </xf>
    <xf numFmtId="165" fontId="8" fillId="0" borderId="1" applyAlignment="1" pivotButton="0" quotePrefix="0" xfId="0">
      <alignment horizontal="right" vertical="top" wrapText="1"/>
    </xf>
    <xf numFmtId="165" fontId="6" fillId="4" borderId="1" applyAlignment="1" pivotButton="0" quotePrefix="0" xfId="0">
      <alignment horizontal="right" vertical="top" wrapText="1"/>
    </xf>
    <xf numFmtId="49" fontId="8" fillId="0" borderId="1" applyAlignment="1" pivotButton="0" quotePrefix="0" xfId="0">
      <alignment horizontal="right" vertical="top" wrapText="1"/>
    </xf>
    <xf numFmtId="166" fontId="8" fillId="0" borderId="1" applyAlignment="1" pivotButton="0" quotePrefix="0" xfId="0">
      <alignment horizontal="right" vertical="top" wrapText="1"/>
    </xf>
    <xf numFmtId="0" fontId="9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  <col width="62" customWidth="1" min="5" max="5"/>
    <col width="12" customWidth="1" min="6" max="6"/>
  </cols>
  <sheetData>
    <row r="1" ht="28" customHeight="1">
      <c r="A1" s="1" t="inlineStr">
        <is>
          <t>Social recruiting budget calculator: what Instagram and Facebook job ads cost for your roles</t>
        </is>
      </c>
    </row>
    <row r="2">
      <c r="A2" s="2" t="inlineStr">
        <is>
          <t>Sprad  ·  sprad.io</t>
        </is>
      </c>
    </row>
    <row r="3" ht="28" customHeight="1">
      <c r="A3" s="3" t="inlineStr">
        <is>
          <t xml:space="preserve">Fill in the yellow cells. The sheet works out the ad budget, Sprad's 10 % fee, the total cost, the applications you need and the cost per hire - as a range of three scenarios - and sets the result next to a flat fee per role and a placement commission. The cost per application is an external benchmark with its source, not a promise and not a Sprad figure. As of October 2026.
</t>
        </is>
      </c>
    </row>
    <row r="5" ht="22" customHeight="1">
      <c r="A5" s="4" t="inlineStr">
        <is>
          <t>1. Your starting numbers</t>
        </is>
      </c>
    </row>
    <row r="6" ht="28" customHeight="1">
      <c r="A6" s="3" t="inlineStr">
        <is>
          <t>Everything you enter here feeds the calculations below.</t>
        </is>
      </c>
    </row>
    <row r="7" ht="26" customHeight="1">
      <c r="A7" s="5" t="inlineStr">
        <is>
          <t>Input</t>
        </is>
      </c>
      <c r="B7" s="5" t="inlineStr">
        <is>
          <t>Unit</t>
        </is>
      </c>
      <c r="C7" s="5" t="inlineStr">
        <is>
          <t>Your value</t>
        </is>
      </c>
      <c r="D7" s="5" t="inlineStr">
        <is>
          <t>Note</t>
        </is>
      </c>
      <c r="E7" s="6" t="n"/>
    </row>
    <row r="8" ht="30" customHeight="1">
      <c r="A8" s="7" t="inlineStr">
        <is>
          <t>Open roles</t>
        </is>
      </c>
      <c r="B8" s="7" t="inlineStr">
        <is>
          <t>count</t>
        </is>
      </c>
      <c r="C8" s="8" t="n">
        <v>3</v>
      </c>
      <c r="D8" s="9" t="inlineStr">
        <is>
          <t>Positions you want to run ads for.</t>
        </is>
      </c>
      <c r="E8" s="7" t="n"/>
    </row>
    <row r="9" ht="30" customHeight="1">
      <c r="A9" s="7" t="inlineStr">
        <is>
          <t>Hires wanted per role</t>
        </is>
      </c>
      <c r="B9" s="7" t="inlineStr">
        <is>
          <t>count</t>
        </is>
      </c>
      <c r="C9" s="8" t="n">
        <v>1</v>
      </c>
      <c r="D9" s="9" t="inlineStr">
        <is>
          <t>For multi-hire roles (say 5 drivers), enter the headcount.</t>
        </is>
      </c>
      <c r="E9" s="7" t="n"/>
    </row>
    <row r="10" ht="30" customHeight="1">
      <c r="A10" s="7" t="inlineStr">
        <is>
          <t>Region where the ad runs</t>
        </is>
      </c>
      <c r="B10" s="7" t="inlineStr">
        <is>
          <t>choice</t>
        </is>
      </c>
      <c r="C10" s="8" t="inlineStr">
        <is>
          <t>DACH</t>
        </is>
      </c>
      <c r="D10" s="9" t="inlineStr">
        <is>
          <t>Picks the benchmarks in section 2. What counts is where the ad runs, not where you are based.</t>
        </is>
      </c>
      <c r="E10" s="7" t="n"/>
    </row>
    <row r="11" ht="30" customHeight="1">
      <c r="A11" s="7" t="inlineStr">
        <is>
          <t>Role difficulty</t>
        </is>
      </c>
      <c r="B11" s="7" t="inlineStr">
        <is>
          <t>choice</t>
        </is>
      </c>
      <c r="C11" s="8" t="inlineStr">
        <is>
          <t>Medium</t>
        </is>
      </c>
      <c r="D11" s="9" t="inlineStr">
        <is>
          <t>Easy: many suitable people nearby (cleaning, warehouse). Medium: trades, technical. Hard: licence or certificate needed (truck drivers, registered nurses).</t>
        </is>
      </c>
      <c r="E11" s="7" t="n"/>
    </row>
    <row r="12" ht="30" customHeight="1">
      <c r="A12" s="7" t="inlineStr">
        <is>
          <t>Campaign length</t>
        </is>
      </c>
      <c r="B12" s="7" t="inlineStr">
        <is>
          <t>months</t>
        </is>
      </c>
      <c r="C12" s="8" t="n">
        <v>3</v>
      </c>
      <c r="D12" s="9" t="inlineStr">
        <is>
          <t>Sprad recommends 3 months. That is a recommendation, not a minimum term.</t>
        </is>
      </c>
      <c r="E12" s="7" t="n"/>
    </row>
    <row r="13" ht="30" customHeight="1">
      <c r="A13" s="7" t="inlineStr">
        <is>
          <t>Applications per hire</t>
        </is>
      </c>
      <c r="B13" s="7" t="inlineStr">
        <is>
          <t>count</t>
        </is>
      </c>
      <c r="C13" s="8" t="n">
        <v>20</v>
      </c>
      <c r="D13" s="9" t="inlineStr">
        <is>
          <t>Your assumption, not a Sprad benchmark. Better: applications divided by hires over the last 12 months from your own applicant tracking.</t>
        </is>
      </c>
      <c r="E13" s="7" t="n"/>
    </row>
    <row r="14" ht="30" customHeight="1">
      <c r="A14" s="7" t="inlineStr">
        <is>
          <t>Sprad fee on top of the ad budget</t>
        </is>
      </c>
      <c r="B14" s="7" t="inlineStr">
        <is>
          <t>percent</t>
        </is>
      </c>
      <c r="C14" s="8" t="n">
        <v>10</v>
      </c>
      <c r="D14" s="9" t="inlineStr">
        <is>
          <t>Pricing model: ad spend plus 10 %. Change only if the offer changes.</t>
        </is>
      </c>
      <c r="E14" s="7" t="n"/>
    </row>
    <row r="15" ht="30" customHeight="1">
      <c r="A15" s="7" t="inlineStr">
        <is>
          <t>Minimum ad budget</t>
        </is>
      </c>
      <c r="B15" s="7" t="inlineStr">
        <is>
          <t>EUR</t>
        </is>
      </c>
      <c r="C15" s="10" t="n">
        <v>1000</v>
      </c>
      <c r="D15" s="9" t="inlineStr">
        <is>
          <t>Sprad starts at a 1,000 EUR budget, which can be split across several roles.</t>
        </is>
      </c>
      <c r="E15" s="7" t="n"/>
    </row>
    <row r="16" ht="30" customHeight="1">
      <c r="A16" s="7" t="inlineStr">
        <is>
          <t>Exchange rate: euro per 1 US dollar</t>
        </is>
      </c>
      <c r="B16" s="7" t="inlineStr">
        <is>
          <t>factor</t>
        </is>
      </c>
      <c r="C16" s="11" t="n">
        <v>0.86</v>
      </c>
      <c r="D16" s="9" t="inlineStr">
        <is>
          <t>Placeholder. Please enter today's rate. Only applies to region USA.</t>
        </is>
      </c>
      <c r="E16" s="7" t="n"/>
    </row>
    <row r="17" ht="30" customHeight="1">
      <c r="A17" s="7" t="inlineStr">
        <is>
          <t>Scenario used for the comparison in section 4</t>
        </is>
      </c>
      <c r="B17" s="7" t="inlineStr">
        <is>
          <t>choice</t>
        </is>
      </c>
      <c r="C17" s="8" t="inlineStr">
        <is>
          <t>Medium</t>
        </is>
      </c>
      <c r="D17" s="9" t="inlineStr">
        <is>
          <t>Which column of section 3 is set against flat fee and commission.</t>
        </is>
      </c>
      <c r="E17" s="7" t="n"/>
    </row>
    <row r="18" ht="30" customHeight="1">
      <c r="A18" s="7" t="inlineStr">
        <is>
          <t>Flat fee per role (comparison)</t>
        </is>
      </c>
      <c r="B18" s="7" t="inlineStr">
        <is>
          <t>EUR</t>
        </is>
      </c>
      <c r="C18" s="10" t="n">
        <v>5000</v>
      </c>
      <c r="D18" s="9" t="inlineStr">
        <is>
          <t>Market example: about 5,000 EUR per position (agency statement, September 2026). Enter your own quote.</t>
        </is>
      </c>
      <c r="E18" s="7" t="n"/>
    </row>
    <row r="19" ht="30" customHeight="1">
      <c r="A19" s="7" t="inlineStr">
        <is>
          <t>Gross annual salary per hire (comparison)</t>
        </is>
      </c>
      <c r="B19" s="7" t="inlineStr">
        <is>
          <t>EUR</t>
        </is>
      </c>
      <c r="C19" s="10" t="n">
        <v>36000</v>
      </c>
      <c r="D19" s="9" t="inlineStr">
        <is>
          <t>Your assumption. Basis for the commission.</t>
        </is>
      </c>
      <c r="E19" s="7" t="n"/>
    </row>
    <row r="20" ht="30" customHeight="1">
      <c r="A20" s="7" t="inlineStr">
        <is>
          <t>Commission rate (comparison)</t>
        </is>
      </c>
      <c r="B20" s="7" t="inlineStr">
        <is>
          <t>percent</t>
        </is>
      </c>
      <c r="C20" s="8" t="n">
        <v>18</v>
      </c>
      <c r="D20" s="9" t="inlineStr">
        <is>
          <t>Market range: 14 to 22 % of gross annual salary (provider statement, September 2026).</t>
        </is>
      </c>
      <c r="E20" s="7" t="n"/>
    </row>
    <row r="22" ht="22" customHeight="1">
      <c r="A22" s="4" t="inlineStr">
        <is>
          <t>2. Benchmarks: cost per application</t>
        </is>
      </c>
    </row>
    <row r="23" ht="28" customHeight="1">
      <c r="A23" s="3" t="inlineStr">
        <is>
          <t>Yellow = editable. Replace the values with your own as soon as you have campaign data. An application here is a submitted form, not a conversation and not a hire.</t>
        </is>
      </c>
    </row>
    <row r="24" ht="26" customHeight="1">
      <c r="A24" s="5" t="inlineStr">
        <is>
          <t>Region | Difficulty</t>
        </is>
      </c>
      <c r="B24" s="5" t="inlineStr">
        <is>
          <t>Low</t>
        </is>
      </c>
      <c r="C24" s="5" t="inlineStr">
        <is>
          <t>Medium</t>
        </is>
      </c>
      <c r="D24" s="5" t="inlineStr">
        <is>
          <t>High</t>
        </is>
      </c>
      <c r="E24" s="5" t="inlineStr">
        <is>
          <t>Basis and source</t>
        </is>
      </c>
      <c r="F24" s="5" t="inlineStr">
        <is>
          <t>Currency</t>
        </is>
      </c>
    </row>
    <row r="25" ht="64" customHeight="1">
      <c r="A25" s="12" t="inlineStr">
        <is>
          <t>DACH | Easy</t>
        </is>
      </c>
      <c r="B25" s="13" t="n">
        <v>30</v>
      </c>
      <c r="C25" s="13" t="n">
        <v>42.5</v>
      </c>
      <c r="D25" s="13" t="n">
        <v>55</v>
      </c>
      <c r="E25" s="9" t="inlineStr">
        <is>
          <t>Provider statement, TalentBait (Hamburg): 30 to 80 EUR per application on Facebook and Instagram, campaigns 2023 to 2025, definition of 'qualified' not published. Shifting by difficulty is a Sprad assumption: lower half of the range.</t>
        </is>
      </c>
      <c r="F25" s="12" t="inlineStr">
        <is>
          <t>EUR</t>
        </is>
      </c>
    </row>
    <row r="26" ht="64" customHeight="1">
      <c r="A26" s="12" t="inlineStr">
        <is>
          <t>DACH | Medium</t>
        </is>
      </c>
      <c r="B26" s="13" t="n">
        <v>30</v>
      </c>
      <c r="C26" s="13" t="n">
        <v>55</v>
      </c>
      <c r="D26" s="13" t="n">
        <v>80</v>
      </c>
      <c r="E26" s="9" t="inlineStr">
        <is>
          <t>As above, full range 30 to 80 EUR, midpoint as the medium.</t>
        </is>
      </c>
      <c r="F26" s="12" t="inlineStr">
        <is>
          <t>EUR</t>
        </is>
      </c>
    </row>
    <row r="27" ht="64" customHeight="1">
      <c r="A27" s="12" t="inlineStr">
        <is>
          <t>DACH | Hard</t>
        </is>
      </c>
      <c r="B27" s="13" t="n">
        <v>55</v>
      </c>
      <c r="C27" s="13" t="n">
        <v>67.5</v>
      </c>
      <c r="D27" s="13" t="n">
        <v>80</v>
      </c>
      <c r="E27" s="9" t="inlineStr">
        <is>
          <t>As above, upper half of the range (Sprad assumption).</t>
        </is>
      </c>
      <c r="F27" s="12" t="inlineStr">
        <is>
          <t>EUR</t>
        </is>
      </c>
    </row>
    <row r="28" ht="64" customHeight="1">
      <c r="A28" s="12" t="inlineStr">
        <is>
          <t>USA | Easy</t>
        </is>
      </c>
      <c r="B28" s="13" t="n">
        <v>2.91</v>
      </c>
      <c r="C28" s="13" t="n">
        <v>13.88</v>
      </c>
      <c r="D28" s="13" t="n">
        <v>66.45</v>
      </c>
      <c r="E28" s="9" t="inlineStr">
        <is>
          <t>Boostpoint Social Job Advertising Benchmark 2026 (891 Meta campaigns, USA): range across all roles, cheapest tenth 2.91 USD · median 13.88 USD · most expensive tenth 66.45 USD. Not split by difficulty; the three USA rows are deliberately identical.</t>
        </is>
      </c>
      <c r="F28" s="12" t="inlineStr">
        <is>
          <t>USD</t>
        </is>
      </c>
    </row>
    <row r="29" ht="64" customHeight="1">
      <c r="A29" s="12" t="inlineStr">
        <is>
          <t>USA | Medium</t>
        </is>
      </c>
      <c r="B29" s="13" t="n">
        <v>2.91</v>
      </c>
      <c r="C29" s="13" t="n">
        <v>13.88</v>
      </c>
      <c r="D29" s="13" t="n">
        <v>66.45</v>
      </c>
      <c r="E29" s="9" t="inlineStr">
        <is>
          <t>Boostpoint Social Job Advertising Benchmark 2026 (891 Meta campaigns, USA): range across all roles, cheapest tenth 2.91 USD · median 13.88 USD · most expensive tenth 66.45 USD. Not split by difficulty; the three USA rows are deliberately identical.</t>
        </is>
      </c>
      <c r="F29" s="12" t="inlineStr">
        <is>
          <t>USD</t>
        </is>
      </c>
    </row>
    <row r="30" ht="64" customHeight="1">
      <c r="A30" s="12" t="inlineStr">
        <is>
          <t>USA | Hard</t>
        </is>
      </c>
      <c r="B30" s="13" t="n">
        <v>2.91</v>
      </c>
      <c r="C30" s="13" t="n">
        <v>13.88</v>
      </c>
      <c r="D30" s="13" t="n">
        <v>66.45</v>
      </c>
      <c r="E30" s="9" t="inlineStr">
        <is>
          <t>Boostpoint Social Job Advertising Benchmark 2026 (891 Meta campaigns, USA): range across all roles, cheapest tenth 2.91 USD · median 13.88 USD · most expensive tenth 66.45 USD. Not split by difficulty; the three USA rows are deliberately identical.</t>
        </is>
      </c>
      <c r="F30" s="12" t="inlineStr">
        <is>
          <t>USD</t>
        </is>
      </c>
    </row>
    <row r="32" ht="22" customHeight="1">
      <c r="A32" s="4" t="inlineStr">
        <is>
          <t>3. What the campaign costs (three scenarios)</t>
        </is>
      </c>
    </row>
    <row r="33" ht="28" customHeight="1">
      <c r="A33" s="3" t="inlineStr">
        <is>
          <t>Low, medium and high refer to the cost per application from section 2. All amounts in euros.</t>
        </is>
      </c>
    </row>
    <row r="34" ht="26" customHeight="1">
      <c r="A34" s="5" t="inlineStr">
        <is>
          <t>Item</t>
        </is>
      </c>
      <c r="B34" s="5" t="inlineStr">
        <is>
          <t>Low</t>
        </is>
      </c>
      <c r="C34" s="5" t="inlineStr">
        <is>
          <t>Medium</t>
        </is>
      </c>
      <c r="D34" s="5" t="inlineStr">
        <is>
          <t>High</t>
        </is>
      </c>
      <c r="E34" s="5" t="inlineStr">
        <is>
          <t>Note</t>
        </is>
      </c>
    </row>
    <row r="35" ht="30" customHeight="1">
      <c r="A35" s="12" t="inlineStr">
        <is>
          <t>Expected cost per application</t>
        </is>
      </c>
      <c r="B35" s="14">
        <f>INDEX($B$25:$B$30,MATCH(C10&amp;" | "&amp;C11,$A$25:$A$30,0))*IF(INDEX($F$25:$F$30,MATCH(C10&amp;" | "&amp;C11,$A$25:$A$30,0))="USD",C16,1)</f>
        <v/>
      </c>
      <c r="C35" s="14">
        <f>INDEX($C$25:$C$30,MATCH(C10&amp;" | "&amp;C11,$A$25:$A$30,0))*IF(INDEX($F$25:$F$30,MATCH(C10&amp;" | "&amp;C11,$A$25:$A$30,0))="USD",C16,1)</f>
        <v/>
      </c>
      <c r="D35" s="14">
        <f>INDEX($D$25:$D$30,MATCH(C10&amp;" | "&amp;C11,$A$25:$A$30,0))*IF(INDEX($F$25:$F$30,MATCH(C10&amp;" | "&amp;C11,$A$25:$A$30,0))="USD",C16,1)</f>
        <v/>
      </c>
      <c r="E35" s="9" t="inlineStr">
        <is>
          <t>From section 2; for region USA converted to euros at your exchange rate.</t>
        </is>
      </c>
    </row>
    <row r="36" ht="30" customHeight="1">
      <c r="A36" s="12" t="inlineStr">
        <is>
          <t>Hires in total</t>
        </is>
      </c>
      <c r="B36" s="15">
        <f>C8*C9</f>
        <v/>
      </c>
      <c r="C36" s="15">
        <f>C8*C9</f>
        <v/>
      </c>
      <c r="D36" s="15">
        <f>C8*C9</f>
        <v/>
      </c>
      <c r="E36" s="9" t="inlineStr">
        <is>
          <t>Roles times hires per role.</t>
        </is>
      </c>
    </row>
    <row r="37" ht="30" customHeight="1">
      <c r="A37" s="12" t="inlineStr">
        <is>
          <t>Applications needed</t>
        </is>
      </c>
      <c r="B37" s="15">
        <f>B36*C13</f>
        <v/>
      </c>
      <c r="C37" s="15">
        <f>C36*C13</f>
        <v/>
      </c>
      <c r="D37" s="15">
        <f>D36*C13</f>
        <v/>
      </c>
      <c r="E37" s="9" t="inlineStr">
        <is>
          <t>Hires times applications per hire.</t>
        </is>
      </c>
    </row>
    <row r="38" ht="30" customHeight="1">
      <c r="A38" s="12" t="inlineStr">
        <is>
          <t>Ad budget</t>
        </is>
      </c>
      <c r="B38" s="16">
        <f>B37*B35</f>
        <v/>
      </c>
      <c r="C38" s="16">
        <f>C37*C35</f>
        <v/>
      </c>
      <c r="D38" s="16">
        <f>D37*D35</f>
        <v/>
      </c>
      <c r="E38" s="9" t="inlineStr">
        <is>
          <t>The money that goes to Meta: applications times cost per application.</t>
        </is>
      </c>
    </row>
    <row r="39" ht="30" customHeight="1">
      <c r="A39" s="12" t="inlineStr">
        <is>
          <t>Sprad fee</t>
        </is>
      </c>
      <c r="B39" s="16">
        <f>B38*C14/100</f>
        <v/>
      </c>
      <c r="C39" s="16">
        <f>C38*C14/100</f>
        <v/>
      </c>
      <c r="D39" s="16">
        <f>D38*C14/100</f>
        <v/>
      </c>
      <c r="E39" s="9" t="inlineStr">
        <is>
          <t>10 % on the ad budget.</t>
        </is>
      </c>
    </row>
    <row r="40" ht="30" customHeight="1">
      <c r="A40" s="12" t="inlineStr">
        <is>
          <t>Total cost</t>
        </is>
      </c>
      <c r="B40" s="17">
        <f>B38+B39</f>
        <v/>
      </c>
      <c r="C40" s="17">
        <f>C38+C39</f>
        <v/>
      </c>
      <c r="D40" s="17">
        <f>D38+D39</f>
        <v/>
      </c>
      <c r="E40" s="9" t="inlineStr">
        <is>
          <t>Ad budget plus fee. Your own time for follow-up is not included.</t>
        </is>
      </c>
    </row>
    <row r="41" ht="30" customHeight="1">
      <c r="A41" s="12" t="inlineStr">
        <is>
          <t>Total cost per role</t>
        </is>
      </c>
      <c r="B41" s="16">
        <f>IF(C8=0,"",B40/C8)</f>
        <v/>
      </c>
      <c r="C41" s="16">
        <f>IF(C8=0,"",C40/C8)</f>
        <v/>
      </c>
      <c r="D41" s="16">
        <f>IF(C8=0,"",D40/C8)</f>
        <v/>
      </c>
      <c r="E41" s="9" t="inlineStr"/>
    </row>
    <row r="42" ht="30" customHeight="1">
      <c r="A42" s="12" t="inlineStr">
        <is>
          <t>Cost per hire</t>
        </is>
      </c>
      <c r="B42" s="17">
        <f>IF(B36=0,"",B40/B36)</f>
        <v/>
      </c>
      <c r="C42" s="17">
        <f>IF(C36=0,"",C40/C36)</f>
        <v/>
      </c>
      <c r="D42" s="17">
        <f>IF(D36=0,"",D40/D36)</f>
        <v/>
      </c>
      <c r="E42" s="9" t="inlineStr">
        <is>
          <t>The number that matters: not what an application costs, but what a hire costs.</t>
        </is>
      </c>
    </row>
    <row r="43" ht="30" customHeight="1">
      <c r="A43" s="12" t="inlineStr">
        <is>
          <t>Budget per month</t>
        </is>
      </c>
      <c r="B43" s="16">
        <f>IF(C12=0,"",B40/C12)</f>
        <v/>
      </c>
      <c r="C43" s="16">
        <f>IF(C12=0,"",C40/C12)</f>
        <v/>
      </c>
      <c r="D43" s="16">
        <f>IF(C12=0,"",D40/C12)</f>
        <v/>
      </c>
      <c r="E43" s="9" t="inlineStr">
        <is>
          <t>Total cost divided by campaign length.</t>
        </is>
      </c>
    </row>
    <row r="44" ht="30" customHeight="1">
      <c r="A44" s="12" t="inlineStr">
        <is>
          <t>Ad budget against minimum budget</t>
        </is>
      </c>
      <c r="B44" s="18">
        <f>IF(B38&lt;C15,"below min.","ok")</f>
        <v/>
      </c>
      <c r="C44" s="18">
        <f>IF(C38&lt;C15,"below min.","ok")</f>
        <v/>
      </c>
      <c r="D44" s="18">
        <f>IF(D38&lt;C15,"below min.","ok")</f>
        <v/>
      </c>
      <c r="E44" s="9" t="inlineStr">
        <is>
          <t>Below 1,000 EUR ad budget the offer does not start. Bundle roles or run longer.</t>
        </is>
      </c>
    </row>
    <row r="45" ht="30" customHeight="1">
      <c r="A45" s="12" t="inlineStr">
        <is>
          <t>Length against recommendation</t>
        </is>
      </c>
      <c r="B45" s="18">
        <f>IF(C12&lt;3,"under 3 mo.","ok")</f>
        <v/>
      </c>
      <c r="C45" s="18" t="n"/>
      <c r="D45" s="18" t="n"/>
      <c r="E45" s="9" t="inlineStr">
        <is>
          <t>3 months is recommended so delivery has time to learn.</t>
        </is>
      </c>
    </row>
    <row r="47" ht="22" customHeight="1">
      <c r="A47" s="4" t="inlineStr">
        <is>
          <t>4. Comparison: Sprad, flat fee per role, commission</t>
        </is>
      </c>
    </row>
    <row r="48" ht="28" customHeight="1">
      <c r="A48" s="3" t="inlineStr">
        <is>
          <t>Three billing models for the same hires. Sprad uses the scenario you picked in section 1.</t>
        </is>
      </c>
    </row>
    <row r="49" ht="26" customHeight="1">
      <c r="A49" s="5" t="inlineStr">
        <is>
          <t>Item</t>
        </is>
      </c>
      <c r="B49" s="5" t="inlineStr">
        <is>
          <t>Sprad (budget + 10 %)</t>
        </is>
      </c>
      <c r="C49" s="5" t="inlineStr">
        <is>
          <t>Flat fee per role</t>
        </is>
      </c>
      <c r="D49" s="5" t="inlineStr">
        <is>
          <t>Commission</t>
        </is>
      </c>
      <c r="E49" s="5" t="inlineStr">
        <is>
          <t>Note</t>
        </is>
      </c>
    </row>
    <row r="50" ht="44" customHeight="1">
      <c r="A50" s="12" t="inlineStr">
        <is>
          <t>Total cost for all planned hires</t>
        </is>
      </c>
      <c r="B50" s="17">
        <f>INDEX($B$40:$D$40,MATCH(C17,$B$34:$D$34,0))</f>
        <v/>
      </c>
      <c r="C50" s="17">
        <f>C8*C18</f>
        <v/>
      </c>
      <c r="D50" s="17">
        <f>$B$36*C19*C20/100</f>
        <v/>
      </c>
      <c r="E50" s="9" t="inlineStr">
        <is>
          <t>Sprad: ad budget plus fee. Flat fee: amount times roles, regardless of outcome. Commission: rate times salary per hire.</t>
        </is>
      </c>
    </row>
    <row r="51" ht="30" customHeight="1">
      <c r="A51" s="12" t="inlineStr">
        <is>
          <t>Cost per hire</t>
        </is>
      </c>
      <c r="B51" s="16">
        <f>IF($B$36=0,"",B50/$B$36)</f>
        <v/>
      </c>
      <c r="C51" s="16">
        <f>IF($B$36=0,"",C50/$B$36)</f>
        <v/>
      </c>
      <c r="D51" s="16">
        <f>IF($B$36=0,"",D50/$B$36)</f>
        <v/>
      </c>
      <c r="E51" s="9" t="inlineStr">
        <is>
          <t>With a flat fee the amount is due per role, even if no hire follows.</t>
        </is>
      </c>
    </row>
    <row r="52" ht="30" customHeight="1">
      <c r="A52" s="12" t="inlineStr">
        <is>
          <t>Difference to Sprad (total)</t>
        </is>
      </c>
      <c r="B52" s="19">
        <f>B50-$B$50</f>
        <v/>
      </c>
      <c r="C52" s="19">
        <f>C50-$B$50</f>
        <v/>
      </c>
      <c r="D52" s="19">
        <f>D50-$B$50</f>
        <v/>
      </c>
      <c r="E52" s="9" t="inlineStr">
        <is>
          <t>Positive: more expensive than the Sprad calculation. The result rests on your assumptions, not on a promise.</t>
        </is>
      </c>
    </row>
    <row r="54" ht="22" customHeight="1">
      <c r="A54" s="4" t="inlineStr">
        <is>
          <t>How Sprad bills, and what this calculation cannot do</t>
        </is>
      </c>
    </row>
    <row r="55" ht="30" customHeight="1">
      <c r="A55" s="20" t="inlineStr">
        <is>
          <t>•  Sprad Social Recruiting runs ads on Instagram and Facebook. Billing is ad spend plus 10 %, from a 1,000 EUR budget that can be split across roles. 3 months is recommended. Google and TikTok follow.</t>
        </is>
      </c>
    </row>
    <row r="56" ht="30" customHeight="1">
      <c r="A56" s="20" t="inlineStr">
        <is>
          <t>•  An application is not a conversation and not a hire. How many applications lead to one hire depends on your pre-screening and on the job.</t>
        </is>
      </c>
    </row>
    <row r="57" ht="30" customHeight="1">
      <c r="A57" s="20" t="inlineStr">
        <is>
          <t>•  There is no guarantee of applicants or hires. Sprad does not yet publish its own cost per application; the benchmarks come from third parties.</t>
        </is>
      </c>
    </row>
    <row r="58" ht="30" customHeight="1">
      <c r="A58" s="20" t="inlineStr">
        <is>
          <t>•  US figures are one provider's overall range (median and tenth-percentile bounds, not by role). The DACH figures are a provider statement without a published definition. The two are only roughly comparable, and difficulty has no effect for region USA.</t>
        </is>
      </c>
    </row>
    <row r="59" ht="30" customHeight="1">
      <c r="A59" s="20" t="inlineStr">
        <is>
          <t>•  Meta restricts targeting for job ads (no age, no gender, no postcode). Cost per application therefore varies a lot with ad text and form.</t>
        </is>
      </c>
    </row>
    <row r="60" ht="30" customHeight="1">
      <c r="A60" s="20" t="inlineStr">
        <is>
          <t>•  Flat fee and commission are example values from provider statements, September 2026, not quotes.</t>
        </is>
      </c>
    </row>
    <row r="63">
      <c r="A63" s="21" t="inlineStr">
        <is>
          <t>Yellow cells are inputs. Everything else calculates itself.  ·  Sprad, sprad.io</t>
        </is>
      </c>
    </row>
  </sheetData>
  <mergeCells count="33">
    <mergeCell ref="D20:E20"/>
    <mergeCell ref="A54:F54"/>
    <mergeCell ref="A48:E48"/>
    <mergeCell ref="D10:E10"/>
    <mergeCell ref="D19:E19"/>
    <mergeCell ref="A56:F56"/>
    <mergeCell ref="A3:F3"/>
    <mergeCell ref="A55:F55"/>
    <mergeCell ref="A57:F57"/>
    <mergeCell ref="A2:F2"/>
    <mergeCell ref="D11:E11"/>
    <mergeCell ref="A5:F5"/>
    <mergeCell ref="D13:E13"/>
    <mergeCell ref="D17:E17"/>
    <mergeCell ref="A63:F63"/>
    <mergeCell ref="D16:E16"/>
    <mergeCell ref="D7:E7"/>
    <mergeCell ref="A33:E33"/>
    <mergeCell ref="A47:E47"/>
    <mergeCell ref="A58:F58"/>
    <mergeCell ref="A23:E23"/>
    <mergeCell ref="A32:E32"/>
    <mergeCell ref="D18:E18"/>
    <mergeCell ref="D9:E9"/>
    <mergeCell ref="A22:E22"/>
    <mergeCell ref="A59:F59"/>
    <mergeCell ref="D12:E12"/>
    <mergeCell ref="D8:E8"/>
    <mergeCell ref="A60:F60"/>
    <mergeCell ref="D15:E15"/>
    <mergeCell ref="A1:F1"/>
    <mergeCell ref="A6:F6"/>
    <mergeCell ref="D14:E14"/>
  </mergeCells>
  <dataValidations count="3">
    <dataValidation sqref="C10" showDropDown="0" showInputMessage="0" showErrorMessage="0" allowBlank="0" type="list">
      <formula1>"DACH,USA"</formula1>
    </dataValidation>
    <dataValidation sqref="C11" showDropDown="0" showInputMessage="0" showErrorMessage="0" allowBlank="0" type="list">
      <formula1>"Easy,Medium,Hard"</formula1>
    </dataValidation>
    <dataValidation sqref="C17" showDropDown="0" showInputMessage="0" showErrorMessage="0" allowBlank="0" type="list">
      <formula1>"Low,Medium,High"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2026-10-04T14:07:01Z</dcterms:created>
  <dcterms:modified xmlns:dcterms="http://purl.org/dc/terms/" xmlns:xsi="http://www.w3.org/2001/XMLSchema-instance" xsi:type="dcterms:W3CDTF">2026-10-04T14:07:01Z</dcterms:modified>
</cp:coreProperties>
</file>