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8.xml" ContentType="application/vnd.openxmlformats-officedocument.spreadsheetml.table+xml"/>
  <Override PartName="/xl/worksheets/sheet14.xml" ContentType="application/vnd.openxmlformats-officedocument.spreadsheetml.worksheet+xml"/>
  <Override PartName="/xl/tables/table9.xml" ContentType="application/vnd.openxmlformats-officedocument.spreadsheetml.table+xml"/>
  <Override PartName="/xl/worksheets/sheet15.xml" ContentType="application/vnd.openxmlformats-officedocument.spreadsheetml.worksheet+xml"/>
  <Override PartName="/xl/tables/table10.xml" ContentType="application/vnd.openxmlformats-officedocument.spreadsheetml.table+xml"/>
  <Override PartName="/xl/worksheets/sheet1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2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IO Operating Model" sheetId="2" state="visible" r:id="rId2"/>
    <sheet xmlns:r="http://schemas.openxmlformats.org/officeDocument/2006/relationships" name="TIO Outcomes" sheetId="3" state="visible" r:id="rId3"/>
    <sheet xmlns:r="http://schemas.openxmlformats.org/officeDocument/2006/relationships" name="Capability Reference" sheetId="4" state="visible" r:id="rId4"/>
    <sheet xmlns:r="http://schemas.openxmlformats.org/officeDocument/2006/relationships" name="Maturity Scale" sheetId="5" state="visible" r:id="rId5"/>
    <sheet xmlns:r="http://schemas.openxmlformats.org/officeDocument/2006/relationships" name="Maturity Guidance" sheetId="6" state="visible" r:id="rId6"/>
    <sheet xmlns:r="http://schemas.openxmlformats.org/officeDocument/2006/relationships" name="Assessment" sheetId="7" state="visible" r:id="rId7"/>
    <sheet xmlns:r="http://schemas.openxmlformats.org/officeDocument/2006/relationships" name="Evidence Log" sheetId="8" state="visible" r:id="rId8"/>
    <sheet xmlns:r="http://schemas.openxmlformats.org/officeDocument/2006/relationships" name="Dashboard" sheetId="9" state="visible" r:id="rId9"/>
    <sheet xmlns:r="http://schemas.openxmlformats.org/officeDocument/2006/relationships" name="Domain Summary" sheetId="10" state="visible" r:id="rId10"/>
    <sheet xmlns:r="http://schemas.openxmlformats.org/officeDocument/2006/relationships" name="Priority Heatmap" sheetId="11" state="visible" r:id="rId11"/>
    <sheet xmlns:r="http://schemas.openxmlformats.org/officeDocument/2006/relationships" name="Assessment Readout" sheetId="12" state="visible" r:id="rId12"/>
    <sheet xmlns:r="http://schemas.openxmlformats.org/officeDocument/2006/relationships" name="First Moves Roadmap" sheetId="13" state="visible" r:id="rId13"/>
    <sheet xmlns:r="http://schemas.openxmlformats.org/officeDocument/2006/relationships" name="Worked Example" sheetId="14" state="visible" r:id="rId14"/>
    <sheet xmlns:r="http://schemas.openxmlformats.org/officeDocument/2006/relationships" name="Glossary" sheetId="15" state="visible" r:id="rId15"/>
    <sheet xmlns:r="http://schemas.openxmlformats.org/officeDocument/2006/relationships" name="Lists" sheetId="16" state="visible" r:id="rId16"/>
  </sheets>
  <definedNames>
    <definedName name="_xlnm.Print_Area" localSheetId="0">'Start Here'!$A$1:$B$26</definedName>
    <definedName name="_xlnm.Print_Area" localSheetId="1">'TIO Operating Model'!$A$1:$E$9</definedName>
    <definedName name="_xlnm._FilterDatabase" localSheetId="2" hidden="1">'TIO Outcomes'!$A$10:$E$35</definedName>
    <definedName name="_xlnm.Print_Area" localSheetId="2">'TIO Outcomes'!$A$1:$E$35</definedName>
    <definedName name="_xlnm.Print_Area" localSheetId="3">'Capability Reference'!$A$1:$J$29</definedName>
    <definedName name="_xlnm.Print_Area" localSheetId="4">'Maturity Scale'!$A$1:$D$10</definedName>
    <definedName name="_xlnm.Print_Area" localSheetId="5">'Maturity Guidance'!$A$1:$I$29</definedName>
    <definedName name="_xlnm.Print_Area" localSheetId="6">'Assessment'!$A$1:$S$29</definedName>
    <definedName name="_xlnm.Print_Area" localSheetId="7">'Evidence Log'!$A$1:$I$64</definedName>
    <definedName name="_xlnm.Print_Area" localSheetId="8">'Dashboard'!$A$1:$H$18</definedName>
    <definedName name="_xlnm.Print_Area" localSheetId="9">'Domain Summary'!$A$1:$H$9</definedName>
    <definedName name="_xlnm.Print_Area" localSheetId="10">'Priority Heatmap'!$A$1:$E$18</definedName>
    <definedName name="_xlnm.Print_Area" localSheetId="11">'Assessment Readout'!$A$1:$H$23</definedName>
    <definedName name="_xlnm.Print_Area" localSheetId="12">'First Moves Roadmap'!$A$1:$I$9</definedName>
    <definedName name="_xlnm.Print_Area" localSheetId="13">'Worked Example'!$A$1:$J$9</definedName>
    <definedName name="_xlnm.Print_Area" localSheetId="14">'Glossary'!$A$1:$B$34</definedName>
    <definedName name="_xlnm.Print_Area" localSheetId="15">'Lists'!$A$1:$H$10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"/>
  </numFmts>
  <fonts count="19">
    <font>
      <name val="Carlito"/>
      <sz val="11"/>
    </font>
    <font>
      <name val="Carlito"/>
      <b val="1"/>
      <color rgb="FF1D2D4A"/>
      <sz val="18"/>
    </font>
    <font>
      <name val="Carlito"/>
      <i val="1"/>
      <color rgb="FF0F766E"/>
      <sz val="11"/>
    </font>
    <font>
      <name val="Carlito"/>
      <b val="1"/>
      <color rgb="FF1D2D4A"/>
      <sz val="11"/>
    </font>
    <font>
      <name val="Carlito"/>
      <color rgb="FF111827"/>
      <sz val="10"/>
    </font>
    <font>
      <name val="Carlito"/>
      <b val="1"/>
      <color rgb="FFFFFFFF"/>
      <sz val="11"/>
    </font>
    <font>
      <name val="Carlito"/>
      <b val="1"/>
      <color rgb="FF1D2D4A"/>
      <sz val="12"/>
    </font>
    <font>
      <name val="Carlito"/>
      <b val="1"/>
      <color rgb="FF111827"/>
      <sz val="12"/>
    </font>
    <font>
      <name val="Arial"/>
      <b val="1"/>
      <color rgb="000C1B35"/>
      <sz val="10"/>
    </font>
    <font>
      <name val="Arial"/>
      <color rgb="001F2933"/>
      <sz val="10"/>
    </font>
    <font>
      <name val="Arial"/>
      <b val="1"/>
      <color rgb="00FFFFFF"/>
      <sz val="18"/>
    </font>
    <font>
      <name val="Arial"/>
      <i val="1"/>
      <color rgb="0066727D"/>
      <sz val="10"/>
    </font>
    <font>
      <name val="Arial"/>
      <b val="1"/>
      <color rgb="00FFFFFF"/>
      <sz val="10"/>
    </font>
    <font>
      <name val="Arial"/>
      <b val="1"/>
      <color rgb="000E6F75"/>
      <sz val="9.5"/>
    </font>
    <font>
      <name val="Arial"/>
      <color rgb="001F2933"/>
      <sz val="9.5"/>
    </font>
    <font>
      <name val="Arial"/>
      <b val="1"/>
      <color rgb="00C46F2B"/>
      <sz val="9.5"/>
    </font>
    <font>
      <name val="Arial"/>
      <b val="1"/>
      <color rgb="00829A84"/>
      <sz val="9.5"/>
    </font>
    <font>
      <name val="Arial"/>
      <color rgb="001F2933"/>
      <sz val="9"/>
    </font>
    <font>
      <name val="Arial"/>
      <b val="1"/>
      <color rgb="001F2933"/>
      <sz val="9.5"/>
    </font>
  </fonts>
  <fills count="8">
    <fill>
      <patternFill/>
    </fill>
    <fill>
      <patternFill patternType="gray125"/>
    </fill>
    <fill>
      <patternFill patternType="solid">
        <fgColor rgb="FFEAF0F7"/>
      </patternFill>
    </fill>
    <fill>
      <patternFill patternType="solid">
        <fgColor rgb="FF0F766E"/>
      </patternFill>
    </fill>
    <fill>
      <patternFill patternType="solid">
        <fgColor rgb="FF1D2D4A"/>
      </patternFill>
    </fill>
    <fill>
      <patternFill patternType="solid">
        <fgColor rgb="000C1B35"/>
      </patternFill>
    </fill>
    <fill>
      <patternFill patternType="solid">
        <fgColor rgb="00EAF1F5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center"/>
    </xf>
    <xf numFmtId="164" fontId="6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164" fontId="7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center" wrapText="1"/>
    </xf>
    <xf numFmtId="0" fontId="10" fillId="5" borderId="0" applyAlignment="1" pivotButton="0" quotePrefix="0" xfId="0">
      <alignment vertical="center"/>
    </xf>
    <xf numFmtId="0" fontId="11" fillId="0" borderId="0" applyAlignment="1" pivotButton="0" quotePrefix="0" xfId="0">
      <alignment vertical="center" wrapText="1"/>
    </xf>
    <xf numFmtId="0" fontId="12" fillId="5" borderId="0" applyAlignment="1" pivotButton="0" quotePrefix="0" xfId="0">
      <alignment vertical="center" wrapText="1"/>
    </xf>
    <xf numFmtId="0" fontId="13" fillId="6" borderId="0" applyAlignment="1" pivotButton="0" quotePrefix="0" xfId="0">
      <alignment vertical="top" wrapText="1"/>
    </xf>
    <xf numFmtId="0" fontId="14" fillId="6" borderId="0" applyAlignment="1" pivotButton="0" quotePrefix="0" xfId="0">
      <alignment vertical="top" wrapText="1"/>
    </xf>
    <xf numFmtId="0" fontId="15" fillId="7" borderId="0" applyAlignment="1" pivotButton="0" quotePrefix="0" xfId="0">
      <alignment vertical="top" wrapText="1"/>
    </xf>
    <xf numFmtId="0" fontId="14" fillId="7" borderId="0" applyAlignment="1" pivotButton="0" quotePrefix="0" xfId="0">
      <alignment vertical="top" wrapText="1"/>
    </xf>
    <xf numFmtId="0" fontId="16" fillId="6" borderId="0" applyAlignment="1" pivotButton="0" quotePrefix="0" xfId="0">
      <alignment vertical="top" wrapText="1"/>
    </xf>
    <xf numFmtId="0" fontId="17" fillId="7" borderId="0" applyAlignment="1" pivotButton="0" quotePrefix="0" xfId="0">
      <alignment vertical="top" wrapText="1"/>
    </xf>
    <xf numFmtId="0" fontId="17" fillId="6" borderId="0" applyAlignment="1" pivotButton="0" quotePrefix="0" xfId="0">
      <alignment vertical="top" wrapText="1"/>
    </xf>
    <xf numFmtId="0" fontId="18" fillId="6" borderId="0" applyAlignment="1" pivotButton="0" quotePrefix="0" xfId="0">
      <alignment vertical="top" wrapText="1"/>
    </xf>
    <xf numFmtId="0" fontId="18" fillId="7" borderId="0" applyAlignment="1" pivotButton="0" quotePrefix="0" xfId="0">
      <alignment vertical="top" wrapText="1"/>
    </xf>
  </cellXfs>
  <cellStyles count="1">
    <cellStyle name="Normal" xfId="0" builtinId="0"/>
  </cellStyles>
  <dxfs count="7">
    <dxf>
      <fill>
        <patternFill>
          <bgColor rgb="FFE6F4F1"/>
        </patternFill>
      </fill>
    </dxf>
    <dxf>
      <fill>
        <patternFill>
          <bgColor rgb="FFFEF3C7"/>
        </patternFill>
      </fill>
    </dxf>
    <dxf>
      <fill>
        <patternFill>
          <bgColor rgb="FFFCA5A5"/>
        </patternFill>
      </fill>
    </dxf>
    <dxf>
      <fill>
        <patternFill>
          <bgColor rgb="FFDCFCE7"/>
        </patternFill>
      </fill>
    </dxf>
    <dxf>
      <fill>
        <patternFill>
          <bgColor rgb="FFFEF3C7"/>
        </patternFill>
      </fill>
    </dxf>
    <dxf>
      <fill>
        <patternFill>
          <bgColor rgb="FFFCA5A5"/>
        </patternFill>
      </fill>
    </dxf>
    <dxf>
      <fill>
        <patternFill>
          <bgColor rgb="FFFDECE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harts/chart1.xml><?xml version="1.0" encoding="utf-8"?>
<chartSpace xmlns="http://schemas.openxmlformats.org/drawingml/2006/chart">
  <chart>
    <plotArea>
      <layout/>
      <barChart>
        <barDir val="col"/>
        <grouping val="clustered"/>
        <varyColors val="0"/>
        <ser>
          <idx val="0"/>
          <order val="0"/>
          <tx>
            <v>Avg Current</v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Dashboard!$A$14:$A$18</f>
              <strCache>
                <ptCount val="5"/>
                <pt idx="0">
                  <v>Leadership</v>
                </pt>
                <pt idx="1">
                  <v>Data</v>
                </pt>
                <pt idx="2">
                  <v>Technology</v>
                </pt>
                <pt idx="3">
                  <v>Factory</v>
                </pt>
                <pt idx="4">
                  <v>People</v>
                </pt>
              </strCache>
            </strRef>
          </cat>
          <val>
            <numRef>
              <f>Dashboard!$B$14:$B$18</f>
              <numCache>
                <formatCode>0.0</formatCode>
                <ptCount val="5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  <pt idx="4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1"/>
        <majorTickMark val="none"/>
        <minorTickMark val="none"/>
        <tickLblPos val="nextTo"/>
        <crossAx val="48672768"/>
        <crosses val="autoZero"/>
        <auto val="1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0.0" sourceLinked="1"/>
        <majorTickMark val="none"/>
        <minorTickMark val="none"/>
        <tickLblPos val="nextTo"/>
        <crossAx val="48650112"/>
        <crosses val="autoZero"/>
        <crossBetween val="between"/>
      </valAx>
    </plotArea>
    <legend>
      <legendPos val="b"/>
      <overlay val="0"/>
    </legend>
    <plotVisOnly val="1"/>
    <dispBlanksAs val="zero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20</row>
      <rowOff>0</rowOff>
    </from>
    <to>
      <col>8</col>
      <colOff>0</colOff>
      <row>38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ables/table1.xml><?xml version="1.0" encoding="utf-8"?>
<table xmlns="http://schemas.openxmlformats.org/spreadsheetml/2006/main" id="1" name="OperatingModelTable" displayName="OperatingModelTable" ref="A4:E9" headerRowCount="1">
  <tableColumns count="5">
    <tableColumn id="1" name="Domain"/>
    <tableColumn id="2" name="Domain Purpose"/>
    <tableColumn id="3" name="Operating Logic"/>
    <tableColumn id="4" name="Leadership Question"/>
    <tableColumn id="5" name="Capabiliti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pabilityReferenceTable" displayName="CapabilityReferenceTable" ref="A4:J29" headerRowCount="1">
  <tableColumns count="10">
    <tableColumn id="1" name="ID"/>
    <tableColumn id="2" name="Domain"/>
    <tableColumn id="3" name="Capability"/>
    <tableColumn id="4" name="Canonical Definition"/>
    <tableColumn id="5" name="Boundary Line"/>
    <tableColumn id="6" name="Evidence Example 1"/>
    <tableColumn id="7" name="Evidence Example 2"/>
    <tableColumn id="8" name="Evidence Example 3"/>
    <tableColumn id="9" name="Evidence Example 4"/>
    <tableColumn id="10" name="Evidence Example 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aturityScaleTable" displayName="MaturityScaleTable" ref="A4:D10" headerRowCount="1">
  <tableColumns count="4">
    <tableColumn id="1" name="Score"/>
    <tableColumn id="2" name="Level"/>
    <tableColumn id="3" name="Plain-English Meaning"/>
    <tableColumn id="4" name="What It Looks Lik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MaturityGuidanceTable" displayName="MaturityGuidanceTable" ref="A4:I29" headerRowCount="1">
  <tableColumns count="9">
    <tableColumn id="1" name="ID"/>
    <tableColumn id="2" name="Domain"/>
    <tableColumn id="3" name="Capability"/>
    <tableColumn id="4" name="0 Absent"/>
    <tableColumn id="5" name="1 Ad Hoc"/>
    <tableColumn id="6" name="2 Repeatable"/>
    <tableColumn id="7" name="3 Defined"/>
    <tableColumn id="8" name="4 Managed"/>
    <tableColumn id="9" name="5 Optimize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AssessmentTable" displayName="AssessmentTable" ref="A4:S29" headerRowCount="1">
  <tableColumns count="19">
    <tableColumn id="1" name="ID"/>
    <tableColumn id="2" name="Domain"/>
    <tableColumn id="3" name="Capability"/>
    <tableColumn id="4" name="Canonical Definition"/>
    <tableColumn id="5" name="Current Maturity (0-5)"/>
    <tableColumn id="6" name="Target Maturity (0-5)"/>
    <tableColumn id="7" name="Gap"/>
    <tableColumn id="8" name="Strategic Importance (1-5)"/>
    <tableColumn id="9" name="Current Pain (1-5)"/>
    <tableColumn id="10" name="Effort (1-5)"/>
    <tableColumn id="11" name="Evidence Reviewed?"/>
    <tableColumn id="12" name="Evidence Confidence"/>
    <tableColumn id="13" name="Provisional?"/>
    <tableColumn id="14" name="Priority Score"/>
    <tableColumn id="15" name="Priority Level"/>
    <tableColumn id="16" name="First Move"/>
    <tableColumn id="17" name="Owner"/>
    <tableColumn id="18" name="Notes"/>
    <tableColumn id="19" name="Priority Rank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EvidenceLogTable" displayName="EvidenceLogTable" ref="A4:I64" headerRowCount="1">
  <tableColumns count="9">
    <tableColumn id="1" name="Domain"/>
    <tableColumn id="2" name="Capability"/>
    <tableColumn id="3" name="Evidence Item"/>
    <tableColumn id="4" name="Evidence Type"/>
    <tableColumn id="5" name="Source / Location"/>
    <tableColumn id="6" name="Owner"/>
    <tableColumn id="7" name="Date Reviewed"/>
    <tableColumn id="8" name="Evidence Confidence"/>
    <tableColumn id="9" name="Note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DomainSummaryTable" displayName="DomainSummaryTable" ref="A4:H9" headerRowCount="1">
  <tableColumns count="8">
    <tableColumn id="1" name="Domain"/>
    <tableColumn id="2" name="Avg Current"/>
    <tableColumn id="3" name="Avg Target"/>
    <tableColumn id="4" name="Avg Gap"/>
    <tableColumn id="5" name="High Priorities"/>
    <tableColumn id="6" name="Provisional Scores"/>
    <tableColumn id="7" name="Evidence Reviewed"/>
    <tableColumn id="8" name="Attention Leve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FirstMovesRoadmapTable" displayName="FirstMovesRoadmapTable" ref="A4:I9" headerRowCount="1">
  <tableColumns count="9">
    <tableColumn id="1" name="Rank"/>
    <tableColumn id="2" name="Domain"/>
    <tableColumn id="3" name="Capability"/>
    <tableColumn id="4" name="Why It Matters"/>
    <tableColumn id="5" name="First 30 Days"/>
    <tableColumn id="6" name="60 to 90 Days"/>
    <tableColumn id="7" name="Owner"/>
    <tableColumn id="8" name="Decision Needed"/>
    <tableColumn id="9" name="Evidence of Progres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WorkedExampleTable" displayName="WorkedExampleTable" ref="A4:J9" headerRowCount="1">
  <tableColumns count="10">
    <tableColumn id="1" name="Domain"/>
    <tableColumn id="2" name="Capability"/>
    <tableColumn id="3" name="Current"/>
    <tableColumn id="4" name="Target"/>
    <tableColumn id="5" name="Evidence Reviewed?"/>
    <tableColumn id="6" name="Evidence Confidence"/>
    <tableColumn id="7" name="Provisional?"/>
    <tableColumn id="8" name="Priority Score"/>
    <tableColumn id="9" name="Rationale"/>
    <tableColumn id="10" name="First Mov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GlossaryTable" displayName="GlossaryTable" ref="A4:B24" headerRowCount="1">
  <tableColumns count="2">
    <tableColumn id="1" name="Term"/>
    <tableColumn id="2" name="Defini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workbookViewId="0">
      <selection activeCell="A1" sqref="A1"/>
    </sheetView>
  </sheetViews>
  <sheetFormatPr baseColWidth="8" defaultRowHeight="13.8"/>
  <cols>
    <col width="24" customWidth="1" min="1" max="1"/>
    <col width="92" customWidth="1" min="2" max="2"/>
  </cols>
  <sheetData>
    <row r="1" ht="22.35" customHeight="1">
      <c r="A1" s="1" t="inlineStr">
        <is>
          <t>TIO Capability Model &amp; Maturity Assessment Tool</t>
        </is>
      </c>
    </row>
    <row r="2" ht="14.4" customHeight="1">
      <c r="A2" s="12" t="inlineStr">
        <is>
          <t>Client-ready workbook for understanding the TIO Capability Model and conducting maturity assessments.</t>
        </is>
      </c>
    </row>
    <row r="3"/>
    <row r="4">
      <c r="A4" s="2" t="inlineStr">
        <is>
          <t>Version</t>
        </is>
      </c>
      <c r="B4" s="3" t="inlineStr">
        <is>
          <t>v1.1 FINAL</t>
        </is>
      </c>
    </row>
    <row r="5">
      <c r="A5" s="2" t="inlineStr">
        <is>
          <t>Status</t>
        </is>
      </c>
      <c r="B5" s="3" t="inlineStr">
        <is>
          <t>Final Release - controlled TIO Knowledge Release</t>
        </is>
      </c>
    </row>
    <row r="6">
      <c r="A6" s="2" t="inlineStr">
        <is>
          <t>Canonical Source</t>
        </is>
      </c>
      <c r="B6" s="3" t="inlineStr">
        <is>
          <t>TIO Capability Table v1.0 FINAL</t>
        </is>
      </c>
    </row>
    <row r="7" ht="26.4" customHeight="1">
      <c r="A7" s="2" t="inlineStr">
        <is>
          <t>Purpose</t>
        </is>
      </c>
      <c r="B7" s="3" t="inlineStr">
        <is>
          <t>Help leaders understand TIO capabilities, assess current maturity, set target maturity, capture evidence, identify priorities, and define first moves.</t>
        </is>
      </c>
    </row>
    <row r="8" ht="26.4" customHeight="1">
      <c r="A8" s="2" t="inlineStr">
        <is>
          <t>Evidence Rule</t>
        </is>
      </c>
      <c r="B8" s="3" t="inlineStr">
        <is>
          <t>Scores should be supported by specific, concrete evidence. A score is provisional until sufficient evidence has been reviewed.</t>
        </is>
      </c>
    </row>
    <row r="9" ht="26.4" customHeight="1">
      <c r="A9" s="2" t="inlineStr">
        <is>
          <t>Scoring Rule</t>
        </is>
      </c>
      <c r="B9" s="3" t="inlineStr">
        <is>
          <t>Current Maturity and Target Maturity use the TIO 0 to 5 scale. Priority Score = Strategic Importance x Current Pain x Gap / Effort.</t>
        </is>
      </c>
    </row>
    <row r="10">
      <c r="A10" s="15" t="inlineStr">
        <is>
          <t>Knowledge Release</t>
        </is>
      </c>
      <c r="B10" s="16" t="inlineStr">
        <is>
          <t>TIO-KR-2026.08.0</t>
        </is>
      </c>
    </row>
    <row r="11" ht="42" customHeight="1">
      <c r="A11" s="17" t="inlineStr">
        <is>
          <t>Release position</t>
        </is>
      </c>
      <c r="B11" s="16" t="inlineStr">
        <is>
          <t>Five domains, 25 capabilities, and the 0-to-5 maturity scale remain unchanged. This release adds interpretation through the three enterprise outcomes.</t>
        </is>
      </c>
    </row>
    <row r="12">
      <c r="A12" s="5" t="inlineStr">
        <is>
          <t>Tab</t>
        </is>
      </c>
      <c r="B12" s="5" t="inlineStr">
        <is>
          <t>Purpose</t>
        </is>
      </c>
    </row>
    <row r="13">
      <c r="A13" s="3" t="inlineStr">
        <is>
          <t>TIO Operating Model</t>
        </is>
      </c>
      <c r="B13" s="3" t="inlineStr">
        <is>
          <t>One-page view of the five domains, operating logic, leader questions, and capabilities.</t>
        </is>
      </c>
    </row>
    <row r="14" ht="26.4" customHeight="1">
      <c r="A14" s="3" t="inlineStr">
        <is>
          <t>Capability Reference</t>
        </is>
      </c>
      <c r="B14" s="3" t="inlineStr">
        <is>
          <t>The authoritative capability definitions, boundaries, and evidence examples copied from the canonical TIO Capability Table.</t>
        </is>
      </c>
    </row>
    <row r="15">
      <c r="A15" s="3" t="inlineStr">
        <is>
          <t>Maturity Scale</t>
        </is>
      </c>
      <c r="B15" s="3" t="inlineStr">
        <is>
          <t>The TIO 0 to 5 maturity scale used throughout the workbook.</t>
        </is>
      </c>
    </row>
    <row r="16">
      <c r="A16" s="3" t="inlineStr">
        <is>
          <t>Maturity Guidance</t>
        </is>
      </c>
      <c r="B16" s="3" t="inlineStr">
        <is>
          <t>Practical scoring guidance for each capability at each maturity level.</t>
        </is>
      </c>
    </row>
    <row r="17">
      <c r="A17" s="3" t="inlineStr">
        <is>
          <t>Assessment</t>
        </is>
      </c>
      <c r="B17" s="3" t="inlineStr">
        <is>
          <t>Main scoring sheet. Enter maturity scores, importance, pain, effort, evidence confidence, owners, and first moves.</t>
        </is>
      </c>
    </row>
    <row r="18">
      <c r="A18" s="3" t="inlineStr">
        <is>
          <t>Evidence Log</t>
        </is>
      </c>
      <c r="B18" s="3" t="inlineStr">
        <is>
          <t>Optional evidence register to record artifacts, owners, sources, and evidence confidence.</t>
        </is>
      </c>
    </row>
    <row r="19">
      <c r="A19" s="3" t="inlineStr">
        <is>
          <t>Dashboard</t>
        </is>
      </c>
      <c r="B19" s="3" t="inlineStr">
        <is>
          <t>Executive view of maturity, gaps, evidence confidence, provisional scores, and priority results.</t>
        </is>
      </c>
    </row>
    <row r="20">
      <c r="A20" s="3" t="inlineStr">
        <is>
          <t>Domain Summary</t>
        </is>
      </c>
      <c r="B20" s="3" t="inlineStr">
        <is>
          <t>Roll-up of maturity, gaps, priority count, and provisional scores by domain.</t>
        </is>
      </c>
    </row>
    <row r="21">
      <c r="A21" s="3" t="inlineStr">
        <is>
          <t>Priority Heatmap</t>
        </is>
      </c>
      <c r="B21" s="3" t="inlineStr">
        <is>
          <t>Visual five-domain view of capability priority scores.</t>
        </is>
      </c>
    </row>
    <row r="22">
      <c r="A22" s="3" t="inlineStr">
        <is>
          <t>Assessment Readout</t>
        </is>
      </c>
      <c r="B22" s="3" t="inlineStr">
        <is>
          <t>Client-ready summary that can be copied into an assessment report.</t>
        </is>
      </c>
    </row>
    <row r="23">
      <c r="A23" s="3" t="inlineStr">
        <is>
          <t>First Moves Roadmap</t>
        </is>
      </c>
      <c r="B23" s="3" t="inlineStr">
        <is>
          <t>Top priority moves translated into first 30-day and 60-to-90-day action planning.</t>
        </is>
      </c>
    </row>
    <row r="24">
      <c r="A24" s="3" t="inlineStr">
        <is>
          <t>Worked Example</t>
        </is>
      </c>
      <c r="B24" s="3" t="inlineStr">
        <is>
          <t>Fictional example showing how a facilitator might score and document five capabilities.</t>
        </is>
      </c>
    </row>
    <row r="25">
      <c r="A25" s="3" t="inlineStr">
        <is>
          <t>Glossary</t>
        </is>
      </c>
      <c r="B25" s="3" t="inlineStr">
        <is>
          <t>Plain-English definitions of key TIO terms.</t>
        </is>
      </c>
    </row>
    <row r="26">
      <c r="A26" s="3" t="inlineStr">
        <is>
          <t>Lists</t>
        </is>
      </c>
      <c r="B26" s="3" t="inlineStr">
        <is>
          <t>Dropdown values and reference lists used by the workbook.</t>
        </is>
      </c>
    </row>
  </sheetData>
  <mergeCells count="1">
    <mergeCell ref="A2:B2"/>
  </mergeCells>
  <printOptions horizontalCentered="1"/>
  <pageMargins left="0.25" right="0.25" top="0.35" bottom="0.35" header="0.3" footer="0.3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selection activeCell="B14" sqref="B14"/>
    </sheetView>
  </sheetViews>
  <sheetFormatPr baseColWidth="8" defaultRowHeight="13.8"/>
  <cols>
    <col width="16" customWidth="1" min="1" max="1"/>
    <col width="44" customWidth="1" min="2" max="2"/>
    <col width="42" customWidth="1" min="3" max="4"/>
    <col width="44" customWidth="1" min="5" max="5"/>
  </cols>
  <sheetData>
    <row r="1" ht="22.35" customHeight="1">
      <c r="A1" s="1" t="inlineStr">
        <is>
          <t>TIO Operating Model</t>
        </is>
      </c>
    </row>
    <row r="2">
      <c r="A2" s="12" t="inlineStr">
        <is>
          <t>Leadership directs. Data informs. Technology enables. Factory produces. People shape and sustain.</t>
        </is>
      </c>
    </row>
    <row r="3"/>
    <row r="4">
      <c r="A4" s="5" t="inlineStr">
        <is>
          <t>Domain</t>
        </is>
      </c>
      <c r="B4" s="5" t="inlineStr">
        <is>
          <t>Domain Purpose</t>
        </is>
      </c>
      <c r="C4" s="5" t="inlineStr">
        <is>
          <t>Operating Logic</t>
        </is>
      </c>
      <c r="D4" s="5" t="inlineStr">
        <is>
          <t>Leadership Question</t>
        </is>
      </c>
      <c r="E4" s="5" t="inlineStr">
        <is>
          <t>Capabilities</t>
        </is>
      </c>
    </row>
    <row r="5" ht="39.6" customHeight="1">
      <c r="A5" s="3" t="inlineStr">
        <is>
          <t>Leadership</t>
        </is>
      </c>
      <c r="B5" s="3" t="inlineStr">
        <is>
          <t>Set direction, make informed choices, govern decisions, protect trust, and mobilize the enterprise around the changes needed to execute strategy.</t>
        </is>
      </c>
      <c r="C5" s="3" t="inlineStr">
        <is>
          <t>Strategy chooses. Fluency informs. Governance decides. Risk protects. Transformation mobilizes.</t>
        </is>
      </c>
      <c r="D5" s="3" t="inlineStr">
        <is>
          <t>Do we know where we are going, who decides, what risks we will manage, and how the enterprise will mobilize?</t>
        </is>
      </c>
      <c r="E5" s="3" t="inlineStr">
        <is>
          <t>Strategy, Fluency, Governance, Risk, Transformation</t>
        </is>
      </c>
    </row>
    <row r="6" ht="26.4" customHeight="1">
      <c r="A6" s="3" t="inlineStr">
        <is>
          <t>Data</t>
        </is>
      </c>
      <c r="B6" s="3" t="inlineStr">
        <is>
          <t>Make information reliable, usable, protected, connected, and useful for decisions, automation, AI, and value.</t>
        </is>
      </c>
      <c r="C6" s="3" t="inlineStr">
        <is>
          <t>Ownership assigns. Quality proves. Access enables. Flow connects. Insight informs.</t>
        </is>
      </c>
      <c r="D6" s="3" t="inlineStr">
        <is>
          <t>Can we trust, use, protect, move, and learn from our important data?</t>
        </is>
      </c>
      <c r="E6" s="3" t="inlineStr">
        <is>
          <t>Ownership, Quality, Access, Flow, Insight</t>
        </is>
      </c>
    </row>
    <row r="7" ht="39.6" customHeight="1">
      <c r="A7" s="3" t="inlineStr">
        <is>
          <t>Technology</t>
        </is>
      </c>
      <c r="B7" s="3" t="inlineStr">
        <is>
          <t>Provide the digital foundation, platforms, connections, automation, and resilience needed for reliable, secure, and productive work.</t>
        </is>
      </c>
      <c r="C7" s="3" t="inlineStr">
        <is>
          <t>Architecture shapes. Platforms enable. Integration connects. Automation improves. Resilience protects.</t>
        </is>
      </c>
      <c r="D7" s="3" t="inlineStr">
        <is>
          <t>Can our technology environment support intelligent work safely and reliably?</t>
        </is>
      </c>
      <c r="E7" s="3" t="inlineStr">
        <is>
          <t>Architecture, Platforms, Integration, Automation, Resilience</t>
        </is>
      </c>
    </row>
    <row r="8" ht="26.4" customHeight="1">
      <c r="A8" s="3" t="inlineStr">
        <is>
          <t>Factory</t>
        </is>
      </c>
      <c r="B8" s="3" t="inlineStr">
        <is>
          <t>Turn improvement ideas, AI Use Cases, automation opportunities, and work redesign into measured value.</t>
        </is>
      </c>
      <c r="C8" s="3" t="inlineStr">
        <is>
          <t>Discovery finds. Design shapes. Delivery launches. Measurement proves. Scaling compounds.</t>
        </is>
      </c>
      <c r="D8" s="3" t="inlineStr">
        <is>
          <t>Can we convert good ideas into working improvements that prove value?</t>
        </is>
      </c>
      <c r="E8" s="3" t="inlineStr">
        <is>
          <t>Discovery, Design, Delivery, Measurement, Scaling</t>
        </is>
      </c>
    </row>
    <row r="9" ht="26.4" customHeight="1">
      <c r="A9" s="3" t="inlineStr">
        <is>
          <t>People</t>
        </is>
      </c>
      <c r="B9" s="3" t="inlineStr">
        <is>
          <t>Help people understand, shape, direct, adopt, adapt to, and sustain intelligent ways of working.</t>
        </is>
      </c>
      <c r="C9" s="3" t="inlineStr">
        <is>
          <t>Change prepares. Adoption embeds. Skills equip. Roles clarify. Culture sustains.</t>
        </is>
      </c>
      <c r="D9" s="3" t="inlineStr">
        <is>
          <t>Will people understand, shape, use, challenge, trust, and sustain intelligent work?</t>
        </is>
      </c>
      <c r="E9" s="3" t="inlineStr">
        <is>
          <t>Change, Adoption, Skills, Roles, Culture</t>
        </is>
      </c>
    </row>
  </sheetData>
  <mergeCells count="1">
    <mergeCell ref="A2:C3"/>
  </mergeCells>
  <printOptions horizontalCentered="1"/>
  <pageMargins left="0.25" right="0.25" top="0.35" bottom="0.35" header="0.3" footer="0.3"/>
  <pageSetup orientation="portrait" paperSize="1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8" customWidth="1" min="3" max="3"/>
    <col width="25" customWidth="1" min="4" max="4"/>
    <col width="58" customWidth="1" min="5" max="5"/>
  </cols>
  <sheetData>
    <row r="1" ht="30" customHeight="1">
      <c r="A1" s="18" t="inlineStr">
        <is>
          <t>TIO Enterprise Outcomes and Capability Crosswalk</t>
        </is>
      </c>
    </row>
    <row r="2" ht="34" customHeight="1">
      <c r="A2" s="19" t="inlineStr">
        <is>
          <t>The outcomes explain what the combined TIO system is intended to produce. They do not create another domain, capability model, or maturity score.</t>
        </is>
      </c>
    </row>
    <row r="3"/>
    <row r="4">
      <c r="A4" s="20" t="inlineStr">
        <is>
          <t>Outcome</t>
        </is>
      </c>
      <c r="B4" s="20" t="inlineStr">
        <is>
          <t>Canonical meaning</t>
        </is>
      </c>
      <c r="C4" s="20" t="inlineStr">
        <is>
          <t>Public expression</t>
        </is>
      </c>
      <c r="D4" s="20" t="inlineStr">
        <is>
          <t>Primary evidence question</t>
        </is>
      </c>
      <c r="E4" s="20" t="inlineStr">
        <is>
          <t>Status</t>
        </is>
      </c>
    </row>
    <row r="5" ht="68" customHeight="1">
      <c r="A5" s="21" t="inlineStr">
        <is>
          <t>Intelligence</t>
        </is>
      </c>
      <c r="B5" s="22" t="inlineStr">
        <is>
          <t>Expand the effective reasoning, creativity, synthesis, learning, and decision capacity available to people, teams, and the enterprise.</t>
        </is>
      </c>
      <c r="C5" s="22" t="inlineStr">
        <is>
          <t>More Intelligent</t>
        </is>
      </c>
      <c r="D5" s="22" t="inlineStr">
        <is>
          <t>Are people and the enterprise making better, faster, better-supported decisions using approved intelligence and trusted knowledge?</t>
        </is>
      </c>
      <c r="E5" s="22" t="inlineStr">
        <is>
          <t>Cross-domain outcome</t>
        </is>
      </c>
    </row>
    <row r="6" ht="68" customHeight="1">
      <c r="A6" s="23" t="inlineStr">
        <is>
          <t>Automation</t>
        </is>
      </c>
      <c r="B6" s="24" t="inlineStr">
        <is>
          <t>Redesign work and apply the simplest reliable form of automation, reducing unnecessary human intervention while protecting necessary human contribution.</t>
        </is>
      </c>
      <c r="C6" s="24" t="inlineStr">
        <is>
          <t>More Automated</t>
        </is>
      </c>
      <c r="D6" s="24" t="inlineStr">
        <is>
          <t>Is redesigned work moving with less unnecessary manual intervention while preserving quality, safety, trust, resilience, rights, and accountability?</t>
        </is>
      </c>
      <c r="E6" s="24" t="inlineStr">
        <is>
          <t>Cross-domain outcome</t>
        </is>
      </c>
    </row>
    <row r="7" ht="68" customHeight="1">
      <c r="A7" s="25" t="inlineStr">
        <is>
          <t>Enterprise Autonomy</t>
        </is>
      </c>
      <c r="B7" s="22" t="inlineStr">
        <is>
          <t>Protect the organization's direction, knowledge, data, intellectual property, authority, portability, recovery capability, and freedom to change course.</t>
        </is>
      </c>
      <c r="C7" s="22" t="inlineStr">
        <is>
          <t>More in Control</t>
        </is>
      </c>
      <c r="D7" s="22" t="inlineStr">
        <is>
          <t>Can the organization understand, govern, stop, recover, replace, and change direction without losing the business capability?</t>
        </is>
      </c>
      <c r="E7" s="22" t="inlineStr">
        <is>
          <t>Cross-domain outcome</t>
        </is>
      </c>
    </row>
    <row r="8"/>
    <row r="9"/>
    <row r="10">
      <c r="A10" s="20" t="inlineStr">
        <is>
          <t>ID</t>
        </is>
      </c>
      <c r="B10" s="20" t="inlineStr">
        <is>
          <t>Domain</t>
        </is>
      </c>
      <c r="C10" s="20" t="inlineStr">
        <is>
          <t>Capability</t>
        </is>
      </c>
      <c r="D10" s="20" t="inlineStr">
        <is>
          <t>Primary outcome contribution</t>
        </is>
      </c>
      <c r="E10" s="20" t="inlineStr">
        <is>
          <t>2026.08 alignment evidence</t>
        </is>
      </c>
    </row>
    <row r="11" ht="48" customHeight="1">
      <c r="A11" s="26" t="inlineStr">
        <is>
          <t>L1</t>
        </is>
      </c>
      <c r="B11" s="26" t="inlineStr">
        <is>
          <t>Leadership</t>
        </is>
      </c>
      <c r="C11" s="26" t="inlineStr">
        <is>
          <t>Strategy</t>
        </is>
      </c>
      <c r="D11" s="26" t="inlineStr">
        <is>
          <t>All three</t>
        </is>
      </c>
      <c r="E11" s="26" t="inlineStr">
        <is>
          <t>Choose where Intelligence should expand first, which work should become more automated, and what Enterprise Autonomy the organization must preserve.</t>
        </is>
      </c>
    </row>
    <row r="12" ht="48" customHeight="1">
      <c r="A12" s="27" t="inlineStr">
        <is>
          <t>L2</t>
        </is>
      </c>
      <c r="B12" s="27" t="inlineStr">
        <is>
          <t>Leadership</t>
        </is>
      </c>
      <c r="C12" s="27" t="inlineStr">
        <is>
          <t>Fluency</t>
        </is>
      </c>
      <c r="D12" s="27" t="inlineStr">
        <is>
          <t>Intelligence</t>
        </is>
      </c>
      <c r="E12" s="27" t="inlineStr">
        <is>
          <t>Use a leader-first, role-based expansion pattern: enable the top, expand through leadership, then expand by role and work.</t>
        </is>
      </c>
    </row>
    <row r="13" ht="48" customHeight="1">
      <c r="A13" s="26" t="inlineStr">
        <is>
          <t>L3</t>
        </is>
      </c>
      <c r="B13" s="26" t="inlineStr">
        <is>
          <t>Leadership</t>
        </is>
      </c>
      <c r="C13" s="26" t="inlineStr">
        <is>
          <t>Governance</t>
        </is>
      </c>
      <c r="D13" s="26" t="inlineStr">
        <is>
          <t>Enterprise Autonomy</t>
        </is>
      </c>
      <c r="E13" s="26" t="inlineStr">
        <is>
          <t>Define decision rights for Enterprise Autonomy and Delegated Autonomy, including approved tool lanes, identities, authority limits, Evidence Gates, stop conditions, and residual-risk acceptance.</t>
        </is>
      </c>
    </row>
    <row r="14" ht="48" customHeight="1">
      <c r="A14" s="27" t="inlineStr">
        <is>
          <t>L4</t>
        </is>
      </c>
      <c r="B14" s="27" t="inlineStr">
        <is>
          <t>Leadership</t>
        </is>
      </c>
      <c r="C14" s="27" t="inlineStr">
        <is>
          <t>Risk</t>
        </is>
      </c>
      <c r="D14" s="27" t="inlineStr">
        <is>
          <t>Enterprise Autonomy</t>
        </is>
      </c>
      <c r="E14" s="27" t="inlineStr">
        <is>
          <t>Assess model, agent, data, dependency, concentration, supply-chain, stakeholder-impact, skill-atrophy, operational, and recovery risks.</t>
        </is>
      </c>
    </row>
    <row r="15" ht="48" customHeight="1">
      <c r="A15" s="26" t="inlineStr">
        <is>
          <t>L5</t>
        </is>
      </c>
      <c r="B15" s="26" t="inlineStr">
        <is>
          <t>Leadership</t>
        </is>
      </c>
      <c r="C15" s="26" t="inlineStr">
        <is>
          <t>Transformation</t>
        </is>
      </c>
      <c r="D15" s="26" t="inlineStr">
        <is>
          <t>All three</t>
        </is>
      </c>
      <c r="E15" s="26" t="inlineStr">
        <is>
          <t>Translate strategy and the End-State Architecture into a sequenced portfolio of bounded transition units.</t>
        </is>
      </c>
    </row>
    <row r="16" ht="48" customHeight="1">
      <c r="A16" s="27" t="inlineStr">
        <is>
          <t>D1</t>
        </is>
      </c>
      <c r="B16" s="27" t="inlineStr">
        <is>
          <t>Data</t>
        </is>
      </c>
      <c r="C16" s="27" t="inlineStr">
        <is>
          <t>Ownership</t>
        </is>
      </c>
      <c r="D16" s="27" t="inlineStr">
        <is>
          <t>Intelligence; Enterprise Autonomy</t>
        </is>
      </c>
      <c r="E16" s="27" t="inlineStr">
        <is>
          <t>Assign accountable ownership for data, definitions, policies, knowledge sources, authoritative records, current-state meaning, provenance, and portability.</t>
        </is>
      </c>
    </row>
    <row r="17" ht="48" customHeight="1">
      <c r="A17" s="26" t="inlineStr">
        <is>
          <t>D2</t>
        </is>
      </c>
      <c r="B17" s="26" t="inlineStr">
        <is>
          <t>Data</t>
        </is>
      </c>
      <c r="C17" s="26" t="inlineStr">
        <is>
          <t>Quality</t>
        </is>
      </c>
      <c r="D17" s="26" t="inlineStr">
        <is>
          <t>Intelligence</t>
        </is>
      </c>
      <c r="E17" s="26" t="inlineStr">
        <is>
          <t>Quality includes accuracy, completeness, currency, contradiction, provenance, current-state integrity, and fitness for the intended human, automation, or AI use.</t>
        </is>
      </c>
    </row>
    <row r="18" ht="48" customHeight="1">
      <c r="A18" s="27" t="inlineStr">
        <is>
          <t>D3</t>
        </is>
      </c>
      <c r="B18" s="27" t="inlineStr">
        <is>
          <t>Data</t>
        </is>
      </c>
      <c r="C18" s="27" t="inlineStr">
        <is>
          <t>Access</t>
        </is>
      </c>
      <c r="D18" s="27" t="inlineStr">
        <is>
          <t>Intelligence; Enterprise Autonomy</t>
        </is>
      </c>
      <c r="E18" s="27" t="inlineStr">
        <is>
          <t>Access is purpose-bound and actor-specific across people, personal agents, enterprise agents, models, tools, services, and devices.</t>
        </is>
      </c>
    </row>
    <row r="19" ht="48" customHeight="1">
      <c r="A19" s="26" t="inlineStr">
        <is>
          <t>D4</t>
        </is>
      </c>
      <c r="B19" s="26" t="inlineStr">
        <is>
          <t>Data</t>
        </is>
      </c>
      <c r="C19" s="26" t="inlineStr">
        <is>
          <t>Flow</t>
        </is>
      </c>
      <c r="D19" s="26" t="inlineStr">
        <is>
          <t>Intelligence; Automation</t>
        </is>
      </c>
      <c r="E19" s="26" t="inlineStr">
        <is>
          <t>Map event time, freshness, lineage, agent and tool data paths, synchronization, reconciliation, write-back, and authoritative-state recovery.</t>
        </is>
      </c>
    </row>
    <row r="20" ht="48" customHeight="1">
      <c r="A20" s="27" t="inlineStr">
        <is>
          <t>D5</t>
        </is>
      </c>
      <c r="B20" s="27" t="inlineStr">
        <is>
          <t>Data</t>
        </is>
      </c>
      <c r="C20" s="27" t="inlineStr">
        <is>
          <t>Insight</t>
        </is>
      </c>
      <c r="D20" s="27" t="inlineStr">
        <is>
          <t>Intelligence</t>
        </is>
      </c>
      <c r="E20" s="27" t="inlineStr">
        <is>
          <t>Use AI-supported synthesis with source attribution, uncertainty, decision context, human challenge, and evidence.</t>
        </is>
      </c>
    </row>
    <row r="21" ht="48" customHeight="1">
      <c r="A21" s="26" t="inlineStr">
        <is>
          <t>T1</t>
        </is>
      </c>
      <c r="B21" s="26" t="inlineStr">
        <is>
          <t>Technology</t>
        </is>
      </c>
      <c r="C21" s="26" t="inlineStr">
        <is>
          <t>Architecture</t>
        </is>
      </c>
      <c r="D21" s="26" t="inlineStr">
        <is>
          <t>All three</t>
        </is>
      </c>
      <c r="E21" s="26" t="inlineStr">
        <is>
          <t>Connect business outcomes, work, data, applications, agents, models, technology, identity, authority, assurance, resilience, and transition states.</t>
        </is>
      </c>
    </row>
    <row r="22" ht="48" customHeight="1">
      <c r="A22" s="27" t="inlineStr">
        <is>
          <t>T2</t>
        </is>
      </c>
      <c r="B22" s="27" t="inlineStr">
        <is>
          <t>Technology</t>
        </is>
      </c>
      <c r="C22" s="27" t="inlineStr">
        <is>
          <t>Platforms</t>
        </is>
      </c>
      <c r="D22" s="27" t="inlineStr">
        <is>
          <t>Intelligence; Enterprise Autonomy</t>
        </is>
      </c>
      <c r="E22" s="27" t="inlineStr">
        <is>
          <t>Provide approved personal and enterprise AI environments, data and workflow platforms, model access, evaluation, and operating support matched to the work.</t>
        </is>
      </c>
    </row>
    <row r="23" ht="48" customHeight="1">
      <c r="A23" s="26" t="inlineStr">
        <is>
          <t>T3</t>
        </is>
      </c>
      <c r="B23" s="26" t="inlineStr">
        <is>
          <t>Technology</t>
        </is>
      </c>
      <c r="C23" s="26" t="inlineStr">
        <is>
          <t>Integration</t>
        </is>
      </c>
      <c r="D23" s="26" t="inlineStr">
        <is>
          <t>Automation; Enterprise Autonomy</t>
        </is>
      </c>
      <c r="E23" s="26" t="inlineStr">
        <is>
          <t>Connect people, agents, knowledge, workflows, tools, and authoritative systems through controlled interfaces and purpose-bound identity.</t>
        </is>
      </c>
    </row>
    <row r="24" ht="48" customHeight="1">
      <c r="A24" s="27" t="inlineStr">
        <is>
          <t>T4</t>
        </is>
      </c>
      <c r="B24" s="27" t="inlineStr">
        <is>
          <t>Technology</t>
        </is>
      </c>
      <c r="C24" s="27" t="inlineStr">
        <is>
          <t>Automation</t>
        </is>
      </c>
      <c r="D24" s="27" t="inlineStr">
        <is>
          <t>Automation</t>
        </is>
      </c>
      <c r="E24" s="27" t="inlineStr">
        <is>
          <t>Automation includes simplification, rules, workflow, integration, traditional software, RPA, analytics, AI, agents, and physical automation.</t>
        </is>
      </c>
    </row>
    <row r="25" ht="48" customHeight="1">
      <c r="A25" s="26" t="inlineStr">
        <is>
          <t>T5</t>
        </is>
      </c>
      <c r="B25" s="26" t="inlineStr">
        <is>
          <t>Technology</t>
        </is>
      </c>
      <c r="C25" s="26" t="inlineStr">
        <is>
          <t>Resilience</t>
        </is>
      </c>
      <c r="D25" s="26" t="inlineStr">
        <is>
          <t>Enterprise Autonomy</t>
        </is>
      </c>
      <c r="E25" s="26" t="inlineStr">
        <is>
          <t>Design intelligent and automated work to continue, degrade safely, stop, recover, reconcile, and change direction.</t>
        </is>
      </c>
    </row>
    <row r="26" ht="48" customHeight="1">
      <c r="A26" s="27" t="inlineStr">
        <is>
          <t>F1</t>
        </is>
      </c>
      <c r="B26" s="27" t="inlineStr">
        <is>
          <t>Factory</t>
        </is>
      </c>
      <c r="C26" s="27" t="inlineStr">
        <is>
          <t>Discovery</t>
        </is>
      </c>
      <c r="D26" s="27" t="inlineStr">
        <is>
          <t>All three</t>
        </is>
      </c>
      <c r="E26" s="27" t="inlineStr">
        <is>
          <t>Find bounded outcomes and end-to-end work worth improving, not only attractive tools or isolated tasks.</t>
        </is>
      </c>
    </row>
    <row r="27" ht="48" customHeight="1">
      <c r="A27" s="26" t="inlineStr">
        <is>
          <t>F2</t>
        </is>
      </c>
      <c r="B27" s="26" t="inlineStr">
        <is>
          <t>Factory</t>
        </is>
      </c>
      <c r="C27" s="26" t="inlineStr">
        <is>
          <t>Design</t>
        </is>
      </c>
      <c r="D27" s="26" t="inlineStr">
        <is>
          <t>All three</t>
        </is>
      </c>
      <c r="E27" s="26" t="inlineStr">
        <is>
          <t>Use the Work and Decision Map to define the outcome, work, decisions, human contribution, intelligence, automation, information, authority, systems of record, controls, and evidence.</t>
        </is>
      </c>
    </row>
    <row r="28" ht="48" customHeight="1">
      <c r="A28" s="27" t="inlineStr">
        <is>
          <t>F3</t>
        </is>
      </c>
      <c r="B28" s="27" t="inlineStr">
        <is>
          <t>Factory</t>
        </is>
      </c>
      <c r="C28" s="27" t="inlineStr">
        <is>
          <t>Delivery</t>
        </is>
      </c>
      <c r="D28" s="27" t="inlineStr">
        <is>
          <t>Automation; Enterprise Autonomy</t>
        </is>
      </c>
      <c r="E28" s="27" t="inlineStr">
        <is>
          <t>Build, test, launch, and stabilize the complete operating change, including normal work, exceptions, support, assurance, and recovery.</t>
        </is>
      </c>
    </row>
    <row r="29" ht="48" customHeight="1">
      <c r="A29" s="26" t="inlineStr">
        <is>
          <t>F4</t>
        </is>
      </c>
      <c r="B29" s="26" t="inlineStr">
        <is>
          <t>Factory</t>
        </is>
      </c>
      <c r="C29" s="26" t="inlineStr">
        <is>
          <t>Measurement</t>
        </is>
      </c>
      <c r="D29" s="26" t="inlineStr">
        <is>
          <t>All three</t>
        </is>
      </c>
      <c r="E29" s="26" t="inlineStr">
        <is>
          <t>Measure outcome quality, time, cost, adoption, control performance, exceptions, stakeholder impact, human override, recovery, and operating burden against the baseline.</t>
        </is>
      </c>
    </row>
    <row r="30" ht="48" customHeight="1">
      <c r="A30" s="27" t="inlineStr">
        <is>
          <t>F5</t>
        </is>
      </c>
      <c r="B30" s="27" t="inlineStr">
        <is>
          <t>Factory</t>
        </is>
      </c>
      <c r="C30" s="27" t="inlineStr">
        <is>
          <t>Scaling</t>
        </is>
      </c>
      <c r="D30" s="27" t="inlineStr">
        <is>
          <t>All three</t>
        </is>
      </c>
      <c r="E30" s="27" t="inlineStr">
        <is>
          <t>Scale means expand, adapt, repeat, integrate, retain, coexist, retire what is replaced, or stop based on evidence.</t>
        </is>
      </c>
    </row>
    <row r="31" ht="48" customHeight="1">
      <c r="A31" s="26" t="inlineStr">
        <is>
          <t>P1</t>
        </is>
      </c>
      <c r="B31" s="26" t="inlineStr">
        <is>
          <t>People</t>
        </is>
      </c>
      <c r="C31" s="26" t="inlineStr">
        <is>
          <t>Change</t>
        </is>
      </c>
      <c r="D31" s="26" t="inlineStr">
        <is>
          <t>All three</t>
        </is>
      </c>
      <c r="E31" s="26" t="inlineStr">
        <is>
          <t>Explain how Intelligence, Automation, and Enterprise Autonomy change the work, roles, expectations, and service experience.</t>
        </is>
      </c>
    </row>
    <row r="32" ht="48" customHeight="1">
      <c r="A32" s="27" t="inlineStr">
        <is>
          <t>P2</t>
        </is>
      </c>
      <c r="B32" s="27" t="inlineStr">
        <is>
          <t>People</t>
        </is>
      </c>
      <c r="C32" s="27" t="inlineStr">
        <is>
          <t>Adoption</t>
        </is>
      </c>
      <c r="D32" s="27" t="inlineStr">
        <is>
          <t>Intelligence; Automation</t>
        </is>
      </c>
      <c r="E32" s="27" t="inlineStr">
        <is>
          <t>Adoption means safe, useful, sustained use that improves the work and does not rely on hidden workarounds or unsupported personal accounts.</t>
        </is>
      </c>
    </row>
    <row r="33" ht="48" customHeight="1">
      <c r="A33" s="26" t="inlineStr">
        <is>
          <t>P3</t>
        </is>
      </c>
      <c r="B33" s="26" t="inlineStr">
        <is>
          <t>People</t>
        </is>
      </c>
      <c r="C33" s="26" t="inlineStr">
        <is>
          <t>Skills</t>
        </is>
      </c>
      <c r="D33" s="26" t="inlineStr">
        <is>
          <t>Intelligence; Enterprise Autonomy</t>
        </is>
      </c>
      <c r="E33" s="26" t="inlineStr">
        <is>
          <t>Build AI fluency, judgment, prompting, source checking, agent supervision, data handling, workflow redesign, exception handling, and recovery skills matched to the role.</t>
        </is>
      </c>
    </row>
    <row r="34" ht="48" customHeight="1">
      <c r="A34" s="27" t="inlineStr">
        <is>
          <t>P4</t>
        </is>
      </c>
      <c r="B34" s="27" t="inlineStr">
        <is>
          <t>People</t>
        </is>
      </c>
      <c r="C34" s="27" t="inlineStr">
        <is>
          <t>Roles</t>
        </is>
      </c>
      <c r="D34" s="27" t="inlineStr">
        <is>
          <t>All three</t>
        </is>
      </c>
      <c r="E34" s="27" t="inlineStr">
        <is>
          <t>Clarify what people, agents, automations, and systems each do, decide, approve, commit, monitor, and recover.</t>
        </is>
      </c>
    </row>
    <row r="35" ht="48" customHeight="1">
      <c r="A35" s="26" t="inlineStr">
        <is>
          <t>P5</t>
        </is>
      </c>
      <c r="B35" s="26" t="inlineStr">
        <is>
          <t>People</t>
        </is>
      </c>
      <c r="C35" s="26" t="inlineStr">
        <is>
          <t>Culture</t>
        </is>
      </c>
      <c r="D35" s="26" t="inlineStr">
        <is>
          <t>All three</t>
        </is>
      </c>
      <c r="E35" s="26" t="inlineStr">
        <is>
          <t>Build a culture in which people use intelligence responsibly, redesign work, challenge automation, share learning, and surface failures early.</t>
        </is>
      </c>
    </row>
  </sheetData>
  <autoFilter ref="A10:E35"/>
  <mergeCells count="2">
    <mergeCell ref="A2:E2"/>
    <mergeCell ref="A1:E1"/>
  </mergeCells>
  <printOptions horizontalCentered="1"/>
  <pageMargins left="0.25" right="0.25" top="0.35" bottom="0.35" header="0.5" footer="0.5"/>
  <pageSetup orientation="portrait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tabSelected="1" workbookViewId="0">
      <selection activeCell="A1" sqref="A1:D1"/>
    </sheetView>
  </sheetViews>
  <sheetFormatPr baseColWidth="8" defaultRowHeight="13.8"/>
  <cols>
    <col width="8" customWidth="1" min="1" max="1"/>
    <col width="14" customWidth="1" min="2" max="2"/>
    <col width="16" customWidth="1" min="3" max="3"/>
    <col width="48" customWidth="1" min="4" max="4"/>
    <col width="40" customWidth="1" min="5" max="5"/>
    <col width="35" customWidth="1" min="6" max="10"/>
  </cols>
  <sheetData>
    <row r="1" ht="22.35" customHeight="1">
      <c r="A1" s="13" t="inlineStr">
        <is>
          <t>TIO Capability Reference</t>
        </is>
      </c>
    </row>
    <row r="2" ht="14.4" customHeight="1">
      <c r="A2" s="12" t="inlineStr">
        <is>
          <t>Authoritative capability definitions, boundaries, and evidence examples. Definitions are copied, not paraphrased.</t>
        </is>
      </c>
    </row>
    <row r="3"/>
    <row r="4">
      <c r="A4" s="5" t="inlineStr">
        <is>
          <t>ID</t>
        </is>
      </c>
      <c r="B4" s="5" t="inlineStr">
        <is>
          <t>Domain</t>
        </is>
      </c>
      <c r="C4" s="5" t="inlineStr">
        <is>
          <t>Capability</t>
        </is>
      </c>
      <c r="D4" s="5" t="inlineStr">
        <is>
          <t>Canonical Definition</t>
        </is>
      </c>
      <c r="E4" s="5" t="inlineStr">
        <is>
          <t>Boundary Line</t>
        </is>
      </c>
      <c r="F4" s="5" t="inlineStr">
        <is>
          <t>Evidence Example 1</t>
        </is>
      </c>
      <c r="G4" s="5" t="inlineStr">
        <is>
          <t>Evidence Example 2</t>
        </is>
      </c>
      <c r="H4" s="5" t="inlineStr">
        <is>
          <t>Evidence Example 3</t>
        </is>
      </c>
      <c r="I4" s="5" t="inlineStr">
        <is>
          <t>Evidence Example 4</t>
        </is>
      </c>
      <c r="J4" s="5" t="inlineStr">
        <is>
          <t>Evidence Example 5</t>
        </is>
      </c>
    </row>
    <row r="5" ht="39.6" customHeight="1">
      <c r="A5" s="3" t="inlineStr">
        <is>
          <t>L1</t>
        </is>
      </c>
      <c r="B5" s="3" t="inlineStr">
        <is>
          <t>Leadership</t>
        </is>
      </c>
      <c r="C5" s="3" t="inlineStr">
        <is>
          <t>Strategy</t>
        </is>
      </c>
      <c r="D5" s="3" t="inlineStr">
        <is>
          <t>Strategy is the organization's ability to make clear enterprise choices about direction, value, priorities, investment, and how AI, automation, data, and technology affect the business.</t>
        </is>
      </c>
      <c r="E5" s="3" t="inlineStr">
        <is>
          <t>Strategy chooses where the organization is going and what matters most. Transformation mobilizes the organization to act on those choices.</t>
        </is>
      </c>
      <c r="F5" s="3" t="inlineStr">
        <is>
          <t>Approved enterprise strategy or strategy-on-a-page</t>
        </is>
      </c>
      <c r="G5" s="3" t="inlineStr">
        <is>
          <t>Documented strategic choices showing what the organization will prioritize, defer, or stop</t>
        </is>
      </c>
      <c r="H5" s="3" t="inlineStr">
        <is>
          <t>Enterprise scorecard with outcomes, measures, and targets</t>
        </is>
      </c>
      <c r="I5" s="3" t="inlineStr">
        <is>
          <t>Approved priority roadmap with named executive owners</t>
        </is>
      </c>
      <c r="J5" s="3" t="inlineStr">
        <is>
          <t>Budget, investment, or resource decisions linked to strategy</t>
        </is>
      </c>
    </row>
    <row r="6" ht="39.6" customHeight="1">
      <c r="A6" s="3" t="inlineStr">
        <is>
          <t>L2</t>
        </is>
      </c>
      <c r="B6" s="3" t="inlineStr">
        <is>
          <t>Leadership</t>
        </is>
      </c>
      <c r="C6" s="3" t="inlineStr">
        <is>
          <t>Fluency</t>
        </is>
      </c>
      <c r="D6" s="3" t="inlineStr">
        <is>
          <t>Fluency is the organization's ability to help leaders and key roles understand, question, and sponsor AI, automation, data, and technology decisions with informed judgment.</t>
        </is>
      </c>
      <c r="E6" s="3" t="inlineStr">
        <is>
          <t>Fluency informs judgment. Skills equip people to do the work.</t>
        </is>
      </c>
      <c r="F6" s="3" t="inlineStr">
        <is>
          <t>Executive or leadership AI fluency program delivered</t>
        </is>
      </c>
      <c r="G6" s="3" t="inlineStr">
        <is>
          <t>Leaders actively use approved frontier AI models in their own work</t>
        </is>
      </c>
      <c r="H6" s="3" t="inlineStr">
        <is>
          <t>Leaders regularly share AI lessons learned, examples, risks, and practical use cases</t>
        </is>
      </c>
      <c r="I6" s="3" t="inlineStr">
        <is>
          <t>Leadership AI Use Case backlog or opportunity list reviewed by the executive team</t>
        </is>
      </c>
      <c r="J6" s="3" t="inlineStr">
        <is>
          <t>Documented leadership decisions or risks raised because of AI fluency work</t>
        </is>
      </c>
    </row>
    <row r="7" ht="39.6" customHeight="1">
      <c r="A7" s="3" t="inlineStr">
        <is>
          <t>L3</t>
        </is>
      </c>
      <c r="B7" s="3" t="inlineStr">
        <is>
          <t>Leadership</t>
        </is>
      </c>
      <c r="C7" s="3" t="inlineStr">
        <is>
          <t>Governance</t>
        </is>
      </c>
      <c r="D7" s="3" t="inlineStr">
        <is>
          <t>Governance is the organization's ability to set decision rights, accountabilities, rules, and review rhythms for AI, automation, data, technology, risk, and value.</t>
        </is>
      </c>
      <c r="E7" s="3" t="inlineStr">
        <is>
          <t>Governance sets the rules and decision rights. Other domains apply them in their work.</t>
        </is>
      </c>
      <c r="F7" s="3" t="inlineStr">
        <is>
          <t>Approved governance model showing decision rights, accountabilities, and escalation paths</t>
        </is>
      </c>
      <c r="G7" s="3" t="inlineStr">
        <is>
          <t>Named executive or leadership body accountable for AI, automation, data, and technology decisions</t>
        </is>
      </c>
      <c r="H7" s="3" t="inlineStr">
        <is>
          <t>Documented policies, guardrails, or standards for approved and prohibited uses</t>
        </is>
      </c>
      <c r="I7" s="3" t="inlineStr">
        <is>
          <t>Recurring governance meeting rhythm with agendas, decisions, and action logs</t>
        </is>
      </c>
      <c r="J7" s="3" t="inlineStr">
        <is>
          <t>Decision records showing governance is used to approve, pause, change, or stop work</t>
        </is>
      </c>
    </row>
    <row r="8" ht="39.6" customHeight="1">
      <c r="A8" s="3" t="inlineStr">
        <is>
          <t>L4</t>
        </is>
      </c>
      <c r="B8" s="3" t="inlineStr">
        <is>
          <t>Leadership</t>
        </is>
      </c>
      <c r="C8" s="3" t="inlineStr">
        <is>
          <t>Risk</t>
        </is>
      </c>
      <c r="D8" s="3" t="inlineStr">
        <is>
          <t>Risk is the organization's ability to identify, assess, manage, and monitor the risks created by AI, automation, data, technology, vendors, and new ways of working.</t>
        </is>
      </c>
      <c r="E8" s="3" t="inlineStr">
        <is>
          <t>Governance sets decision rights and rules. Risk identifies what could go wrong and how trust will be protected.</t>
        </is>
      </c>
      <c r="F8" s="3" t="inlineStr">
        <is>
          <t>AI, automation, data, and technology risk register with named owners</t>
        </is>
      </c>
      <c r="G8" s="3" t="inlineStr">
        <is>
          <t>Risk assessment process for AI Use Cases, automation, data use, vendors, and technology changes</t>
        </is>
      </c>
      <c r="H8" s="3" t="inlineStr">
        <is>
          <t>Completed PIAs, security reviews, legal reviews, ethical reviews, or operational risk reviews for priority initiatives where required</t>
        </is>
      </c>
      <c r="I8" s="3" t="inlineStr">
        <is>
          <t>Approved risk escalation path for issues that exceed agreed thresholds</t>
        </is>
      </c>
      <c r="J8" s="3" t="inlineStr">
        <is>
          <t>Risk decisions recorded at governance meetings, including accepted risks and required controls</t>
        </is>
      </c>
    </row>
    <row r="9" ht="39.6" customHeight="1">
      <c r="A9" s="3" t="inlineStr">
        <is>
          <t>L5</t>
        </is>
      </c>
      <c r="B9" s="3" t="inlineStr">
        <is>
          <t>Leadership</t>
        </is>
      </c>
      <c r="C9" s="3" t="inlineStr">
        <is>
          <t>Transformation</t>
        </is>
      </c>
      <c r="D9" s="3" t="inlineStr">
        <is>
          <t>Transformation is the organization's ability to mobilize leaders, resources, decisions, and operating rhythm around the enterprise changes needed to execute strategy.</t>
        </is>
      </c>
      <c r="E9" s="3" t="inlineStr">
        <is>
          <t>Transformation mobilizes the organization around the program. Factory delivers the work. People make the change stick.</t>
        </is>
      </c>
      <c r="F9" s="3" t="inlineStr">
        <is>
          <t>Approved transformation mandate or program charter</t>
        </is>
      </c>
      <c r="G9" s="3" t="inlineStr">
        <is>
          <t>Named executive sponsor and transformation lead with clear authority</t>
        </is>
      </c>
      <c r="H9" s="3" t="inlineStr">
        <is>
          <t>Enterprise transformation roadmap with priorities, owners, timelines, and capacity trade-offs</t>
        </is>
      </c>
      <c r="I9" s="3" t="inlineStr">
        <is>
          <t>Recurring transformation review rhythm with decisions, risks, dependencies, and progress tracked</t>
        </is>
      </c>
      <c r="J9" s="3" t="inlineStr">
        <is>
          <t>Documented decisions showing leaders have started, stopped, paused, or redirected work to protect focus</t>
        </is>
      </c>
    </row>
    <row r="10" ht="39.6" customHeight="1">
      <c r="A10" s="3" t="inlineStr">
        <is>
          <t>D1</t>
        </is>
      </c>
      <c r="B10" s="3" t="inlineStr">
        <is>
          <t>Data</t>
        </is>
      </c>
      <c r="C10" s="3" t="inlineStr">
        <is>
          <t>Ownership</t>
        </is>
      </c>
      <c r="D10" s="3" t="inlineStr">
        <is>
          <t>Ownership is the organization's ability to assign clear accountability for important data, including its definition, quality, use, protection, and lifecycle.</t>
        </is>
      </c>
      <c r="E10" s="3" t="inlineStr">
        <is>
          <t>Governance sets the data rules. Ownership names who is accountable for specific data.</t>
        </is>
      </c>
      <c r="F10" s="3" t="inlineStr">
        <is>
          <t>Approved list of critical data domains or critical data elements</t>
        </is>
      </c>
      <c r="G10" s="3" t="inlineStr">
        <is>
          <t>Named data owners or stewards for each critical data domain</t>
        </is>
      </c>
      <c r="H10" s="3" t="inlineStr">
        <is>
          <t>Documented data definitions for priority data used in reporting, AI, automation, or key decisions</t>
        </is>
      </c>
      <c r="I10" s="3" t="inlineStr">
        <is>
          <t>Data ownership responsibilities included in role descriptions, charters, or operating procedures</t>
        </is>
      </c>
      <c r="J10" s="3" t="inlineStr">
        <is>
          <t>Decision records showing data owners approve definitions, quality rules, access, or changes</t>
        </is>
      </c>
    </row>
    <row r="11" ht="39.6" customHeight="1">
      <c r="A11" s="3" t="inlineStr">
        <is>
          <t>D2</t>
        </is>
      </c>
      <c r="B11" s="3" t="inlineStr">
        <is>
          <t>Data</t>
        </is>
      </c>
      <c r="C11" s="3" t="inlineStr">
        <is>
          <t>Quality</t>
        </is>
      </c>
      <c r="D11" s="3" t="inlineStr">
        <is>
          <t>Quality is the organization's ability to define, measure, and improve whether important data is accurate, complete, timely, consistent, and fit for use.</t>
        </is>
      </c>
      <c r="E11" s="3" t="inlineStr">
        <is>
          <t>Ownership names who is accountable for data. Quality proves whether the data is fit for use.</t>
        </is>
      </c>
      <c r="F11" s="3" t="inlineStr">
        <is>
          <t>Critical reports match source system data</t>
        </is>
      </c>
      <c r="G11" s="3" t="inlineStr">
        <is>
          <t>Required fields are complete in priority systems</t>
        </is>
      </c>
      <c r="H11" s="3" t="inlineStr">
        <is>
          <t>Duplicate, missing, or incorrect records are tracked and fixed</t>
        </is>
      </c>
      <c r="I11" s="3" t="inlineStr">
        <is>
          <t>Data used for AI, automation, or key decisions has been checked before use</t>
        </is>
      </c>
      <c r="J11" s="3" t="inlineStr">
        <is>
          <t>Recurring data quality review held with issues, owners, and fixes recorded</t>
        </is>
      </c>
    </row>
    <row r="12" ht="52.8" customHeight="1">
      <c r="A12" s="3" t="inlineStr">
        <is>
          <t>D3</t>
        </is>
      </c>
      <c r="B12" s="3" t="inlineStr">
        <is>
          <t>Data</t>
        </is>
      </c>
      <c r="C12" s="3" t="inlineStr">
        <is>
          <t>Access</t>
        </is>
      </c>
      <c r="D12" s="3" t="inlineStr">
        <is>
          <t>Access is the organization's ability to give the right people, systems, reports, automations, and AI Use Cases appropriate access to the data they need, while protecting sensitive information.</t>
        </is>
      </c>
      <c r="E12" s="3" t="inlineStr">
        <is>
          <t>Access enables approved use. Risk and Governance define the boundaries for safe use.</t>
        </is>
      </c>
      <c r="F12" s="3" t="inlineStr">
        <is>
          <t>Role-based access rules for priority systems and data</t>
        </is>
      </c>
      <c r="G12" s="3" t="inlineStr">
        <is>
          <t>Approved access request and approval process</t>
        </is>
      </c>
      <c r="H12" s="3" t="inlineStr">
        <is>
          <t>Current user access review for sensitive or critical data</t>
        </is>
      </c>
      <c r="I12" s="3" t="inlineStr">
        <is>
          <t>Data access records for priority reports, automations, or AI Use Cases</t>
        </is>
      </c>
      <c r="J12" s="3" t="inlineStr">
        <is>
          <t>Removed or changed access when people, roles, vendors, or business needs change</t>
        </is>
      </c>
    </row>
    <row r="13" ht="39.6" customHeight="1">
      <c r="A13" s="3" t="inlineStr">
        <is>
          <t>D4</t>
        </is>
      </c>
      <c r="B13" s="3" t="inlineStr">
        <is>
          <t>Data</t>
        </is>
      </c>
      <c r="C13" s="3" t="inlineStr">
        <is>
          <t>Flow</t>
        </is>
      </c>
      <c r="D13" s="3" t="inlineStr">
        <is>
          <t>Flow is the organization's ability to move important data safely, reliably, and efficiently between systems, teams, workflows, reports, automations, and AI Use Cases.</t>
        </is>
      </c>
      <c r="E13" s="3" t="inlineStr">
        <is>
          <t>Flow proves important data can move safely and reliably. Technology / Integration provides the technical connections that make the movement work.</t>
        </is>
      </c>
      <c r="F13" s="3" t="inlineStr">
        <is>
          <t>Mapped data flows for priority processes, reports, automations, or AI Use Cases</t>
        </is>
      </c>
      <c r="G13" s="3" t="inlineStr">
        <is>
          <t>Working data pipelines, integrations, APIs, or approved data transfers between priority systems</t>
        </is>
      </c>
      <c r="H13" s="3" t="inlineStr">
        <is>
          <t>Data warehouse, data lake, lakehouse, or shared reporting layer used for priority reporting, analytics, automation, or AI</t>
        </is>
      </c>
      <c r="I13" s="3" t="inlineStr">
        <is>
          <t>Reduced manual re-entry, spreadsheet handoffs, or duplicate data movement in priority workflows</t>
        </is>
      </c>
      <c r="J13" s="3" t="inlineStr">
        <is>
          <t>Monitoring or reconciliation showing important data moves completely, accurately, and on time</t>
        </is>
      </c>
    </row>
    <row r="14" ht="39.6" customHeight="1">
      <c r="A14" s="3" t="inlineStr">
        <is>
          <t>D5</t>
        </is>
      </c>
      <c r="B14" s="3" t="inlineStr">
        <is>
          <t>Data</t>
        </is>
      </c>
      <c r="C14" s="3" t="inlineStr">
        <is>
          <t>Insight</t>
        </is>
      </c>
      <c r="D14" s="3" t="inlineStr">
        <is>
          <t>Insight is the organization's ability to turn trusted data into useful analysis, reporting, and recommendations that improve decisions and action.</t>
        </is>
      </c>
      <c r="E14" s="3" t="inlineStr">
        <is>
          <t>Insight informs decisions. Strategy chooses what matters. Measurement proves whether value was created.</t>
        </is>
      </c>
      <c r="F14" s="3" t="inlineStr">
        <is>
          <t>Priority dashboards or reports used by leaders or managers to make decisions</t>
        </is>
      </c>
      <c r="G14" s="3" t="inlineStr">
        <is>
          <t>Defined metrics and business rules for important performance, risk, customer, workforce, or operational measures</t>
        </is>
      </c>
      <c r="H14" s="3" t="inlineStr">
        <is>
          <t>Regular performance or insight reviews where data is discussed and actions are assigned</t>
        </is>
      </c>
      <c r="I14" s="3" t="inlineStr">
        <is>
          <t>Examples of decisions, actions, or improvements made because of data analysis</t>
        </is>
      </c>
      <c r="J14" s="3" t="inlineStr">
        <is>
          <t>Analytics, forecasting, or AI-supported insights used in priority business processes</t>
        </is>
      </c>
    </row>
    <row r="15" ht="39.6" customHeight="1">
      <c r="A15" s="3" t="inlineStr">
        <is>
          <t>T1</t>
        </is>
      </c>
      <c r="B15" s="3" t="inlineStr">
        <is>
          <t>Technology</t>
        </is>
      </c>
      <c r="C15" s="3" t="inlineStr">
        <is>
          <t>Architecture</t>
        </is>
      </c>
      <c r="D15" s="3" t="inlineStr">
        <is>
          <t>Architecture is the organization's ability to shape technology choices so systems, platforms, data, security, vendors, and AI solutions fit together and support enterprise priorities.</t>
        </is>
      </c>
      <c r="E15" s="3" t="inlineStr">
        <is>
          <t>Architecture shapes the technology environment. Platforms provide the tools and services people use.</t>
        </is>
      </c>
      <c r="F15" s="3" t="inlineStr">
        <is>
          <t>Current enterprise or solution architecture view showing major systems, platforms, data flows, and integrations</t>
        </is>
      </c>
      <c r="G15" s="3" t="inlineStr">
        <is>
          <t>Documented technology standards or principles used to guide technology, AI, automation, and vendor decisions</t>
        </is>
      </c>
      <c r="H15" s="3" t="inlineStr">
        <is>
          <t>Architecture review process for significant technology, AI, automation, data, or integration changes</t>
        </is>
      </c>
      <c r="I15" s="3" t="inlineStr">
        <is>
          <t>Approved target-state architecture or roadmap linked to enterprise priorities</t>
        </is>
      </c>
      <c r="J15" s="3" t="inlineStr">
        <is>
          <t>Decision records showing architecture input changed, approved, delayed, or stopped a technology decision</t>
        </is>
      </c>
    </row>
    <row r="16" ht="39.6" customHeight="1">
      <c r="A16" s="3" t="inlineStr">
        <is>
          <t>T2</t>
        </is>
      </c>
      <c r="B16" s="3" t="inlineStr">
        <is>
          <t>Technology</t>
        </is>
      </c>
      <c r="C16" s="3" t="inlineStr">
        <is>
          <t>Platforms</t>
        </is>
      </c>
      <c r="D16" s="3" t="inlineStr">
        <is>
          <t>Platforms is the organization's ability to provide reliable, approved, supported, and fit-for-purpose technology platforms for work, data, automation, AI, collaboration, and operations.</t>
        </is>
      </c>
      <c r="E16" s="3" t="inlineStr">
        <is>
          <t>Platforms provide the approved tools and environments. Architecture ensures they fit together.</t>
        </is>
      </c>
      <c r="F16" s="3" t="inlineStr">
        <is>
          <t>Current inventory of core business, collaboration, data, automation, and AI platforms</t>
        </is>
      </c>
      <c r="G16" s="3" t="inlineStr">
        <is>
          <t>Approved platform standards showing which tools are preferred, permitted, restricted, or retired</t>
        </is>
      </c>
      <c r="H16" s="3" t="inlineStr">
        <is>
          <t>Usage, adoption, or service reports for priority platforms</t>
        </is>
      </c>
      <c r="I16" s="3" t="inlineStr">
        <is>
          <t>Platform support model with named owners, service levels, and escalation paths</t>
        </is>
      </c>
      <c r="J16" s="3" t="inlineStr">
        <is>
          <t>Platform roadmap showing upgrades, retirements, consolidation, or new capabilities linked to enterprise priorities</t>
        </is>
      </c>
    </row>
    <row r="17" ht="52.8" customHeight="1">
      <c r="A17" s="3" t="inlineStr">
        <is>
          <t>T3</t>
        </is>
      </c>
      <c r="B17" s="3" t="inlineStr">
        <is>
          <t>Technology</t>
        </is>
      </c>
      <c r="C17" s="3" t="inlineStr">
        <is>
          <t>Integration</t>
        </is>
      </c>
      <c r="D17" s="3" t="inlineStr">
        <is>
          <t>Integration is the organization's ability to connect systems, platforms, data, workflows, automations, and AI solutions so work and information can move reliably across the organization.</t>
        </is>
      </c>
      <c r="E17" s="3" t="inlineStr">
        <is>
          <t>Integration provides the technical connections. Data / Flow proves important data moves safely and reliably.</t>
        </is>
      </c>
      <c r="F17" s="3" t="inlineStr">
        <is>
          <t>Current integration map showing priority systems, interfaces, APIs, data exchanges, and dependencies</t>
        </is>
      </c>
      <c r="G17" s="3" t="inlineStr">
        <is>
          <t>Working integrations, APIs, middleware, or approved connection patterns between priority systems</t>
        </is>
      </c>
      <c r="H17" s="3" t="inlineStr">
        <is>
          <t>Integration standards for security, data exchange, monitoring, error handling, and vendor connections</t>
        </is>
      </c>
      <c r="I17" s="3" t="inlineStr">
        <is>
          <t>Integration backlog or roadmap showing priority connections, owners, timelines, and dependencies</t>
        </is>
      </c>
      <c r="J17" s="3" t="inlineStr">
        <is>
          <t>Monitoring or incident records showing integration failures, fixes, service levels, and recurring issues</t>
        </is>
      </c>
    </row>
    <row r="18" ht="39.6" customHeight="1">
      <c r="A18" s="3" t="inlineStr">
        <is>
          <t>T4</t>
        </is>
      </c>
      <c r="B18" s="3" t="inlineStr">
        <is>
          <t>Technology</t>
        </is>
      </c>
      <c r="C18" s="3" t="inlineStr">
        <is>
          <t>Automation</t>
        </is>
      </c>
      <c r="D18" s="3" t="inlineStr">
        <is>
          <t>Automation is the organization's ability to use approved technology to reduce manual work, improve consistency, reduce errors, and support better ways of working.</t>
        </is>
      </c>
      <c r="E18" s="3" t="inlineStr">
        <is>
          <t>Automation provides the technical means to improve work. Factory turns selected opportunities into measured value.</t>
        </is>
      </c>
      <c r="F18" s="3" t="inlineStr">
        <is>
          <t>Inventory of current automations, scripts, workflows, bots, AI agents, or automated controls</t>
        </is>
      </c>
      <c r="G18" s="3" t="inlineStr">
        <is>
          <t>Approved automation standards covering design, testing, ownership, monitoring, and support</t>
        </is>
      </c>
      <c r="H18" s="3" t="inlineStr">
        <is>
          <t>Automation opportunity backlog with owners, value estimates, risks, and priorities</t>
        </is>
      </c>
      <c r="I18" s="3" t="inlineStr">
        <is>
          <t>Implemented automations showing reduced manual effort, errors, cycle time, or rework</t>
        </is>
      </c>
      <c r="J18" s="3" t="inlineStr">
        <is>
          <t>Monitoring or support records showing automations are maintained, updated, and retired when needed</t>
        </is>
      </c>
    </row>
    <row r="19" ht="39.6" customHeight="1">
      <c r="A19" s="3" t="inlineStr">
        <is>
          <t>T5</t>
        </is>
      </c>
      <c r="B19" s="3" t="inlineStr">
        <is>
          <t>Technology</t>
        </is>
      </c>
      <c r="C19" s="3" t="inlineStr">
        <is>
          <t>Resilience</t>
        </is>
      </c>
      <c r="D19" s="3" t="inlineStr">
        <is>
          <t>Resilience is the organization's ability to keep critical technology, data, automations, AI solutions, and digital services secure, available, recoverable, and reliable.</t>
        </is>
      </c>
      <c r="E19" s="3" t="inlineStr">
        <is>
          <t>Risk identifies what could go wrong. Resilience keeps critical digital services protected and recoverable.</t>
        </is>
      </c>
      <c r="F19" s="3" t="inlineStr">
        <is>
          <t>Cybersecurity, backup, recovery, and continuity plans for critical systems and data</t>
        </is>
      </c>
      <c r="G19" s="3" t="inlineStr">
        <is>
          <t>Current incident response process with named roles, escalation paths, and test records</t>
        </is>
      </c>
      <c r="H19" s="3" t="inlineStr">
        <is>
          <t>Monitoring for critical systems, platforms, integrations, automations, and AI services</t>
        </is>
      </c>
      <c r="I19" s="3" t="inlineStr">
        <is>
          <t>Recovery testing or tabletop exercises completed for priority systems or services</t>
        </is>
      </c>
      <c r="J19" s="3" t="inlineStr">
        <is>
          <t>Vendor, cloud, or platform dependency review for critical digital services</t>
        </is>
      </c>
    </row>
    <row r="20" ht="39.6" customHeight="1">
      <c r="A20" s="3" t="inlineStr">
        <is>
          <t>F1</t>
        </is>
      </c>
      <c r="B20" s="3" t="inlineStr">
        <is>
          <t>Factory</t>
        </is>
      </c>
      <c r="C20" s="3" t="inlineStr">
        <is>
          <t>Discovery</t>
        </is>
      </c>
      <c r="D20" s="3" t="inlineStr">
        <is>
          <t>Discovery is the organization's ability to find, describe, and prioritize real opportunities to improve work, service, risk, cost, speed, quality, or value.</t>
        </is>
      </c>
      <c r="E20" s="3" t="inlineStr">
        <is>
          <t>Discovery finds the right opportunities. Strategy sets the priorities they must support.</t>
        </is>
      </c>
      <c r="F20" s="3" t="inlineStr">
        <is>
          <t>Documented improvement, automation, AI Use Case, or work redesign opportunity backlog</t>
        </is>
      </c>
      <c r="G20" s="3" t="inlineStr">
        <is>
          <t>Opportunity intake process used by teams, functions, or business units</t>
        </is>
      </c>
      <c r="H20" s="3" t="inlineStr">
        <is>
          <t>Prioritized opportunities linked to strategy, pain points, value, risk, or customer and employee impact</t>
        </is>
      </c>
      <c r="I20" s="3" t="inlineStr">
        <is>
          <t>Opportunity assessments showing problem, expected value, feasibility, data needs, risk, and sponsor</t>
        </is>
      </c>
      <c r="J20" s="3" t="inlineStr">
        <is>
          <t>Decisions showing weak, duplicate, low-value, or misaligned opportunities were paused or stopped</t>
        </is>
      </c>
    </row>
    <row r="21" ht="39.6" customHeight="1">
      <c r="A21" s="3" t="inlineStr">
        <is>
          <t>F2</t>
        </is>
      </c>
      <c r="B21" s="3" t="inlineStr">
        <is>
          <t>Factory</t>
        </is>
      </c>
      <c r="C21" s="3" t="inlineStr">
        <is>
          <t>Design</t>
        </is>
      </c>
      <c r="D21" s="3" t="inlineStr">
        <is>
          <t>Design is the organization's ability to turn selected opportunities into clear solution designs, redesigned work, required controls, and implementation plans.</t>
        </is>
      </c>
      <c r="E21" s="3" t="inlineStr">
        <is>
          <t>Discovery chooses the right opportunities. Design shapes how the selected opportunities will work.</t>
        </is>
      </c>
      <c r="F21" s="3" t="inlineStr">
        <is>
          <t>Documented current-state and future-state workflow for priority opportunities</t>
        </is>
      </c>
      <c r="G21" s="3" t="inlineStr">
        <is>
          <t>Solution design showing process, people, data, technology, risk, and control requirements</t>
        </is>
      </c>
      <c r="H21" s="3" t="inlineStr">
        <is>
          <t>Defined success measures and expected value before delivery begins</t>
        </is>
      </c>
      <c r="I21" s="3" t="inlineStr">
        <is>
          <t>Review with affected users, process owners, technology, data, risk, and change stakeholders before build</t>
        </is>
      </c>
      <c r="J21" s="3" t="inlineStr">
        <is>
          <t>Approved implementation plan showing scope, owner, timeline, dependencies, and readiness needs</t>
        </is>
      </c>
    </row>
    <row r="22" ht="26.4" customHeight="1">
      <c r="A22" s="3" t="inlineStr">
        <is>
          <t>F3</t>
        </is>
      </c>
      <c r="B22" s="3" t="inlineStr">
        <is>
          <t>Factory</t>
        </is>
      </c>
      <c r="C22" s="3" t="inlineStr">
        <is>
          <t>Delivery</t>
        </is>
      </c>
      <c r="D22" s="3" t="inlineStr">
        <is>
          <t>Delivery is the organization's ability to build, test, launch, and transition selected improvements into real work.</t>
        </is>
      </c>
      <c r="E22" s="3" t="inlineStr">
        <is>
          <t>Delivery launches the improvement. Adoption embeds it into everyday work.</t>
        </is>
      </c>
      <c r="F22" s="3" t="inlineStr">
        <is>
          <t>Approved delivery plan with scope, owner, milestones, dependencies, and launch criteria</t>
        </is>
      </c>
      <c r="G22" s="3" t="inlineStr">
        <is>
          <t>Testing results showing the solution works as intended before launch</t>
        </is>
      </c>
      <c r="H22" s="3" t="inlineStr">
        <is>
          <t>Launch record showing what changed, who was affected, and when the change went live</t>
        </is>
      </c>
      <c r="I22" s="3" t="inlineStr">
        <is>
          <t>Operational handoff showing support owner, maintenance needs, controls, and issue path</t>
        </is>
      </c>
      <c r="J22" s="3" t="inlineStr">
        <is>
          <t>Post-launch issue log showing defects, user feedback, fixes, and stabilization actions</t>
        </is>
      </c>
    </row>
    <row r="23" ht="39.6" customHeight="1">
      <c r="A23" s="3" t="inlineStr">
        <is>
          <t>F4</t>
        </is>
      </c>
      <c r="B23" s="3" t="inlineStr">
        <is>
          <t>Factory</t>
        </is>
      </c>
      <c r="C23" s="3" t="inlineStr">
        <is>
          <t>Measurement</t>
        </is>
      </c>
      <c r="D23" s="3" t="inlineStr">
        <is>
          <t>Measurement is the organization's ability to prove whether selected improvements create value, reduce risk, justify cost, and support better decisions.</t>
        </is>
      </c>
      <c r="E23" s="3" t="inlineStr">
        <is>
          <t>Measurement proves value. Scaling decides what grows, changes, pauses, or stops.</t>
        </is>
      </c>
      <c r="F23" s="3" t="inlineStr">
        <is>
          <t>Defined baseline and target measures before launch</t>
        </is>
      </c>
      <c r="G23" s="3" t="inlineStr">
        <is>
          <t>Post-launch value report comparing expected value to actual results</t>
        </is>
      </c>
      <c r="H23" s="3" t="inlineStr">
        <is>
          <t>Cost tracking for build, run, support, licensing, cloud, AI, or vendor costs</t>
        </is>
      </c>
      <c r="I23" s="3" t="inlineStr">
        <is>
          <t>Decision record showing whether the improvement was continued, changed, scaled, paused, or stopped</t>
        </is>
      </c>
      <c r="J23" s="3" t="inlineStr">
        <is>
          <t>Benefits review with business owner, finance, technology, risk, and affected teams where relevant</t>
        </is>
      </c>
    </row>
    <row r="24" ht="39.6" customHeight="1">
      <c r="A24" s="3" t="inlineStr">
        <is>
          <t>F5</t>
        </is>
      </c>
      <c r="B24" s="3" t="inlineStr">
        <is>
          <t>Factory</t>
        </is>
      </c>
      <c r="C24" s="3" t="inlineStr">
        <is>
          <t>Scaling</t>
        </is>
      </c>
      <c r="D24" s="3" t="inlineStr">
        <is>
          <t>Scaling is the organization's ability to expand proven improvements, repeat what works, and stop or retire work that does not justify continued effort.</t>
        </is>
      </c>
      <c r="E24" s="3" t="inlineStr">
        <is>
          <t>Measurement proves what happened. Scaling decides what to expand, improve, repeat, pause, or stop.</t>
        </is>
      </c>
      <c r="F24" s="3" t="inlineStr">
        <is>
          <t>Scaling decision record based on measured value, risk, cost, readiness, and capacity</t>
        </is>
      </c>
      <c r="G24" s="3" t="inlineStr">
        <is>
          <t>Approved scale plan showing where the improvement will expand, who owns it, and what support is needed</t>
        </is>
      </c>
      <c r="H24" s="3" t="inlineStr">
        <is>
          <t>Standardized playbook, template, workflow, automation, or operating practice reused beyond the first launch</t>
        </is>
      </c>
      <c r="I24" s="3" t="inlineStr">
        <is>
          <t>Capacity and readiness review completed before expansion</t>
        </is>
      </c>
      <c r="J24" s="3" t="inlineStr">
        <is>
          <t>Documented decisions to stop, pause, retire, or simplify low-value work</t>
        </is>
      </c>
    </row>
    <row r="25" ht="39.6" customHeight="1">
      <c r="A25" s="3" t="inlineStr">
        <is>
          <t>P1</t>
        </is>
      </c>
      <c r="B25" s="3" t="inlineStr">
        <is>
          <t>People</t>
        </is>
      </c>
      <c r="C25" s="3" t="inlineStr">
        <is>
          <t>Change</t>
        </is>
      </c>
      <c r="D25" s="3" t="inlineStr">
        <is>
          <t>Change is the organization's ability to prepare people for new ways of working by explaining what is changing, why it matters, what is expected, and how people will be supported.</t>
        </is>
      </c>
      <c r="E25" s="3" t="inlineStr">
        <is>
          <t>Transformation mobilizes the program. Change prepares people for what will be different.</t>
        </is>
      </c>
      <c r="F25" s="3" t="inlineStr">
        <is>
          <t>Change impact assessment showing who is affected, what will change, and what support is needed</t>
        </is>
      </c>
      <c r="G25" s="3" t="inlineStr">
        <is>
          <t>Change and communication plan for priority initiatives</t>
        </is>
      </c>
      <c r="H25" s="3" t="inlineStr">
        <is>
          <t>Leader and manager briefing materials explaining the change, expected behaviors, and key messages</t>
        </is>
      </c>
      <c r="I25" s="3" t="inlineStr">
        <is>
          <t>Employee readiness, sentiment, or feedback results reviewed before and after launch</t>
        </is>
      </c>
      <c r="J25" s="3" t="inlineStr">
        <is>
          <t>Change actions tracked with owners, dates, risks, and follow-up</t>
        </is>
      </c>
    </row>
    <row r="26" ht="39.6" customHeight="1">
      <c r="A26" s="3" t="inlineStr">
        <is>
          <t>P2</t>
        </is>
      </c>
      <c r="B26" s="3" t="inlineStr">
        <is>
          <t>People</t>
        </is>
      </c>
      <c r="C26" s="3" t="inlineStr">
        <is>
          <t>Adoption</t>
        </is>
      </c>
      <c r="D26" s="3" t="inlineStr">
        <is>
          <t>Adoption is the organization's ability to help people use new tools, processes, automations, AI Use Cases, and ways of working in everyday work.</t>
        </is>
      </c>
      <c r="E26" s="3" t="inlineStr">
        <is>
          <t>Change prepares people for what will be different. Adoption proves the new way of working is being used.</t>
        </is>
      </c>
      <c r="F26" s="3" t="inlineStr">
        <is>
          <t>Adoption measures showing actual use of priority tools, processes, automations, or AI Use Cases</t>
        </is>
      </c>
      <c r="G26" s="3" t="inlineStr">
        <is>
          <t>Training, coaching, or support completed for affected users and managers</t>
        </is>
      </c>
      <c r="H26" s="3" t="inlineStr">
        <is>
          <t>User feedback, help requests, or adoption barriers reviewed and acted on after launch</t>
        </is>
      </c>
      <c r="I26" s="3" t="inlineStr">
        <is>
          <t>Manager check-ins or team routines showing the new way of working is being reinforced</t>
        </is>
      </c>
      <c r="J26" s="3" t="inlineStr">
        <is>
          <t>Post-launch adoption review showing what was used, what was not used, and what changed as a result</t>
        </is>
      </c>
    </row>
    <row r="27" ht="39.6" customHeight="1">
      <c r="A27" s="3" t="inlineStr">
        <is>
          <t>P3</t>
        </is>
      </c>
      <c r="B27" s="3" t="inlineStr">
        <is>
          <t>People</t>
        </is>
      </c>
      <c r="C27" s="3" t="inlineStr">
        <is>
          <t>Skills</t>
        </is>
      </c>
      <c r="D27" s="3" t="inlineStr">
        <is>
          <t>Skills is the organization's ability to identify, build, and maintain the practical skills people need for new tools, processes, data, automation, AI, and redesigned work.</t>
        </is>
      </c>
      <c r="E27" s="3" t="inlineStr">
        <is>
          <t>Fluency informs leadership judgment. Skills equip people to do the work.</t>
        </is>
      </c>
      <c r="F27" s="3" t="inlineStr">
        <is>
          <t>Current skills assessment for priority roles affected by AI, automation, data, technology, or work redesign</t>
        </is>
      </c>
      <c r="G27" s="3" t="inlineStr">
        <is>
          <t>Role-based learning plan showing required skills, learning activities, owners, and timelines</t>
        </is>
      </c>
      <c r="H27" s="3" t="inlineStr">
        <is>
          <t>Completed training, coaching, practice sessions, or certification for affected roles</t>
        </is>
      </c>
      <c r="I27" s="3" t="inlineStr">
        <is>
          <t>Practical demonstrations, work samples, or manager confirmation showing skills are being applied</t>
        </is>
      </c>
      <c r="J27" s="3" t="inlineStr">
        <is>
          <t>Updated skills requirements included in job profiles, hiring, onboarding, or performance expectations</t>
        </is>
      </c>
    </row>
    <row r="28" ht="39.6" customHeight="1">
      <c r="A28" s="3" t="inlineStr">
        <is>
          <t>P4</t>
        </is>
      </c>
      <c r="B28" s="3" t="inlineStr">
        <is>
          <t>People</t>
        </is>
      </c>
      <c r="C28" s="3" t="inlineStr">
        <is>
          <t>Roles</t>
        </is>
      </c>
      <c r="D28" s="3" t="inlineStr">
        <is>
          <t>Roles is the organization's ability to clarify responsibilities, decision rights, human accountability, and role changes as work, tools, automation, and AI evolve.</t>
        </is>
      </c>
      <c r="E28" s="3" t="inlineStr">
        <is>
          <t>Skills equip people to do the work. Roles clarify what people are accountable for.</t>
        </is>
      </c>
      <c r="F28" s="3" t="inlineStr">
        <is>
          <t>Updated role descriptions or responsibility maps for affected teams or priority roles</t>
        </is>
      </c>
      <c r="G28" s="3" t="inlineStr">
        <is>
          <t>Documented decision rights showing what people, managers, systems, or AI-supported workflows can and cannot decide</t>
        </is>
      </c>
      <c r="H28" s="3" t="inlineStr">
        <is>
          <t>Human accountability rules for AI-supported decisions, automations, or redesigned workflows</t>
        </is>
      </c>
      <c r="I28" s="3" t="inlineStr">
        <is>
          <t>Updated manager expectations for coaching, oversight, escalation, and adoption support</t>
        </is>
      </c>
      <c r="J28" s="3" t="inlineStr">
        <is>
          <t>Role change decisions reflected in job profiles, operating procedures, onboarding, or performance expectations</t>
        </is>
      </c>
    </row>
    <row r="29" ht="39.6" customHeight="1">
      <c r="A29" s="3" t="inlineStr">
        <is>
          <t>P5</t>
        </is>
      </c>
      <c r="B29" s="3" t="inlineStr">
        <is>
          <t>People</t>
        </is>
      </c>
      <c r="C29" s="3" t="inlineStr">
        <is>
          <t>Culture</t>
        </is>
      </c>
      <c r="D29" s="3" t="inlineStr">
        <is>
          <t>Culture is the organization's ability to sustain trust, learning, accountability, and responsible use through visible leadership behavior, team norms, and regular feedback.</t>
        </is>
      </c>
      <c r="E29" s="3" t="inlineStr">
        <is>
          <t>Adoption embeds new ways of working. Culture sustains the behaviors that make them last.</t>
        </is>
      </c>
      <c r="F29" s="3" t="inlineStr">
        <is>
          <t>Leadership behaviors or culture commitments defined for responsible AI, automation, data, and work redesign</t>
        </is>
      </c>
      <c r="G29" s="3" t="inlineStr">
        <is>
          <t>Regular employee feedback, sentiment, or pulse results reviewed by leaders and managers</t>
        </is>
      </c>
      <c r="H29" s="3" t="inlineStr">
        <is>
          <t>Team norms or working agreements showing how people use AI, automation, data, and technology responsibly</t>
        </is>
      </c>
      <c r="I29" s="3" t="inlineStr">
        <is>
          <t>Recognition, performance, or reward practices that reinforce learning, improvement, accountability, and adoption</t>
        </is>
      </c>
      <c r="J29" s="3" t="inlineStr">
        <is>
          <t>Documented actions taken in response to employee concerns, resistance, misuse, fear, or trust issues</t>
        </is>
      </c>
    </row>
  </sheetData>
  <mergeCells count="2">
    <mergeCell ref="A1:D1"/>
    <mergeCell ref="A2:D2"/>
  </mergeCells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selection activeCell="B13" sqref="B13"/>
    </sheetView>
  </sheetViews>
  <sheetFormatPr baseColWidth="8" defaultRowHeight="13.8"/>
  <cols>
    <col width="10" customWidth="1" min="1" max="1"/>
    <col width="18" customWidth="1" min="2" max="2"/>
    <col width="60" customWidth="1" min="3" max="3"/>
    <col width="70" customWidth="1" min="4" max="4"/>
  </cols>
  <sheetData>
    <row r="1" ht="22.35" customHeight="1">
      <c r="A1" s="13" t="inlineStr">
        <is>
          <t>TIO Maturity Scale</t>
        </is>
      </c>
    </row>
    <row r="2" ht="14.4" customHeight="1">
      <c r="A2" s="12" t="inlineStr">
        <is>
          <t>Use this 0 to 5 scale for all TIO capabilities.</t>
        </is>
      </c>
    </row>
    <row r="3"/>
    <row r="4">
      <c r="A4" s="5" t="inlineStr">
        <is>
          <t>Score</t>
        </is>
      </c>
      <c r="B4" s="5" t="inlineStr">
        <is>
          <t>Level</t>
        </is>
      </c>
      <c r="C4" s="5" t="inlineStr">
        <is>
          <t>Plain-English Meaning</t>
        </is>
      </c>
      <c r="D4" s="5" t="inlineStr">
        <is>
          <t>What It Looks Like</t>
        </is>
      </c>
    </row>
    <row r="5">
      <c r="A5" s="3" t="n">
        <v>0</v>
      </c>
      <c r="B5" s="3" t="inlineStr">
        <is>
          <t>Absent</t>
        </is>
      </c>
      <c r="C5" s="3" t="inlineStr">
        <is>
          <t>This capability does not meaningfully exist.</t>
        </is>
      </c>
      <c r="D5" s="3" t="inlineStr">
        <is>
          <t>No owner, process, evidence, or repeatable practice exists.</t>
        </is>
      </c>
    </row>
    <row r="6">
      <c r="A6" s="3" t="n">
        <v>1</v>
      </c>
      <c r="B6" s="3" t="inlineStr">
        <is>
          <t>Ad Hoc</t>
        </is>
      </c>
      <c r="C6" s="3" t="inlineStr">
        <is>
          <t>Some activity exists, but it depends on individuals, effort, or improvisation.</t>
        </is>
      </c>
      <c r="D6" s="3" t="inlineStr">
        <is>
          <t>Useful work may be happening, but it is inconsistent and not reliable.</t>
        </is>
      </c>
    </row>
    <row r="7" ht="26.4" customHeight="1">
      <c r="A7" s="3" t="n">
        <v>2</v>
      </c>
      <c r="B7" s="3" t="inlineStr">
        <is>
          <t>Repeatable</t>
        </is>
      </c>
      <c r="C7" s="3" t="inlineStr">
        <is>
          <t>The organization has a basic way to do this more than once.</t>
        </is>
      </c>
      <c r="D7" s="3" t="inlineStr">
        <is>
          <t>A repeatable method exists, but ownership, evidence, measurement, or adoption may be uneven.</t>
        </is>
      </c>
    </row>
    <row r="8">
      <c r="A8" s="3" t="n">
        <v>3</v>
      </c>
      <c r="B8" s="3" t="inlineStr">
        <is>
          <t>Defined</t>
        </is>
      </c>
      <c r="C8" s="3" t="inlineStr">
        <is>
          <t>The capability is documented, owned, communicated, and used consistently.</t>
        </is>
      </c>
      <c r="D8" s="3" t="inlineStr">
        <is>
          <t>The capability has clear ownership, defined practices, and is used across priority work.</t>
        </is>
      </c>
    </row>
    <row r="9">
      <c r="A9" s="3" t="n">
        <v>4</v>
      </c>
      <c r="B9" s="3" t="inlineStr">
        <is>
          <t>Managed</t>
        </is>
      </c>
      <c r="C9" s="3" t="inlineStr">
        <is>
          <t>The capability is measured, governed, improved, and connected to decisions.</t>
        </is>
      </c>
      <c r="D9" s="3" t="inlineStr">
        <is>
          <t>Leaders use evidence from this capability to make decisions and improve performance.</t>
        </is>
      </c>
    </row>
    <row r="10">
      <c r="A10" s="3" t="n">
        <v>5</v>
      </c>
      <c r="B10" s="3" t="inlineStr">
        <is>
          <t>Optimized</t>
        </is>
      </c>
      <c r="C10" s="3" t="inlineStr">
        <is>
          <t>The capability continuously improves and helps the organization adapt faster.</t>
        </is>
      </c>
      <c r="D10" s="3" t="inlineStr">
        <is>
          <t>The capability is embedded, adaptive, measured, and improves as conditions change.</t>
        </is>
      </c>
    </row>
  </sheetData>
  <mergeCells count="2">
    <mergeCell ref="A1:C1"/>
    <mergeCell ref="A2:C2"/>
  </mergeCells>
  <printOptions horizontalCentered="1"/>
  <pageMargins left="0.25" right="0.25" top="0.35" bottom="0.35" header="0.3" footer="0.3"/>
  <pageSetup orientation="portrait" paperSize="1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workbookViewId="0">
      <selection activeCell="F9" sqref="F9"/>
    </sheetView>
  </sheetViews>
  <sheetFormatPr baseColWidth="8" defaultRowHeight="13.8"/>
  <cols>
    <col width="8" customWidth="1" min="1" max="1"/>
    <col width="14" customWidth="1" min="2" max="2"/>
    <col width="16" customWidth="1" min="3" max="3"/>
    <col width="32" customWidth="1" min="4" max="4"/>
    <col width="34" customWidth="1" min="5" max="5"/>
    <col width="38" customWidth="1" min="6" max="9"/>
  </cols>
  <sheetData>
    <row r="1" ht="22.35" customHeight="1">
      <c r="A1" s="14" t="inlineStr">
        <is>
          <t>Capability-Specific Maturity Guidance</t>
        </is>
      </c>
    </row>
    <row r="2" ht="14.4" customHeight="1">
      <c r="A2" s="11" t="inlineStr">
        <is>
          <t>Short guidance for scoring each capability from 0 to 5. Use judgment and evidence, not aspiration.</t>
        </is>
      </c>
      <c r="B2" s="11" t="n"/>
      <c r="C2" s="11" t="n"/>
      <c r="D2" s="11" t="n"/>
    </row>
    <row r="3"/>
    <row r="4">
      <c r="A4" s="5" t="inlineStr">
        <is>
          <t>ID</t>
        </is>
      </c>
      <c r="B4" s="5" t="inlineStr">
        <is>
          <t>Domain</t>
        </is>
      </c>
      <c r="C4" s="5" t="inlineStr">
        <is>
          <t>Capability</t>
        </is>
      </c>
      <c r="D4" s="5" t="inlineStr">
        <is>
          <t>0 Absent</t>
        </is>
      </c>
      <c r="E4" s="5" t="inlineStr">
        <is>
          <t>1 Ad Hoc</t>
        </is>
      </c>
      <c r="F4" s="5" t="inlineStr">
        <is>
          <t>2 Repeatable</t>
        </is>
      </c>
      <c r="G4" s="5" t="inlineStr">
        <is>
          <t>3 Defined</t>
        </is>
      </c>
      <c r="H4" s="5" t="inlineStr">
        <is>
          <t>4 Managed</t>
        </is>
      </c>
      <c r="I4" s="5" t="inlineStr">
        <is>
          <t>5 Optimized</t>
        </is>
      </c>
    </row>
    <row r="5" ht="26.4" customHeight="1">
      <c r="A5" s="3" t="inlineStr">
        <is>
          <t>L1</t>
        </is>
      </c>
      <c r="B5" s="3" t="inlineStr">
        <is>
          <t>Leadership</t>
        </is>
      </c>
      <c r="C5" s="3" t="inlineStr">
        <is>
          <t>Strategy</t>
        </is>
      </c>
      <c r="D5" s="3" t="inlineStr">
        <is>
          <t>No meaningful Strategy capability exists.</t>
        </is>
      </c>
      <c r="E5" s="3" t="inlineStr">
        <is>
          <t>Some Strategy activity exists, but it depends on individuals or improvisation.</t>
        </is>
      </c>
      <c r="F5" s="3" t="inlineStr">
        <is>
          <t>A basic repeatable way exists for strategy, but ownership, evidence, or consistency is uneven.</t>
        </is>
      </c>
      <c r="G5" s="3" t="inlineStr">
        <is>
          <t>Strategy is documented, owned, communicated, and used consistently for priority work.</t>
        </is>
      </c>
      <c r="H5" s="3" t="inlineStr">
        <is>
          <t>Strategy is measured, governed, improved, and connected to real decisions.</t>
        </is>
      </c>
      <c r="I5" s="3" t="inlineStr">
        <is>
          <t>Strategy continuously improves and helps the organization adapt faster.</t>
        </is>
      </c>
    </row>
    <row r="6" ht="26.4" customHeight="1">
      <c r="A6" s="3" t="inlineStr">
        <is>
          <t>L2</t>
        </is>
      </c>
      <c r="B6" s="3" t="inlineStr">
        <is>
          <t>Leadership</t>
        </is>
      </c>
      <c r="C6" s="3" t="inlineStr">
        <is>
          <t>Fluency</t>
        </is>
      </c>
      <c r="D6" s="3" t="inlineStr">
        <is>
          <t>No meaningful Fluency capability exists.</t>
        </is>
      </c>
      <c r="E6" s="3" t="inlineStr">
        <is>
          <t>Some Fluency activity exists, but it depends on individuals or improvisation.</t>
        </is>
      </c>
      <c r="F6" s="3" t="inlineStr">
        <is>
          <t>A basic repeatable way exists for fluency, but ownership, evidence, or consistency is uneven.</t>
        </is>
      </c>
      <c r="G6" s="3" t="inlineStr">
        <is>
          <t>Fluency is documented, owned, communicated, and used consistently for priority work.</t>
        </is>
      </c>
      <c r="H6" s="3" t="inlineStr">
        <is>
          <t>Fluency is measured, governed, improved, and connected to real decisions.</t>
        </is>
      </c>
      <c r="I6" s="3" t="inlineStr">
        <is>
          <t>Fluency continuously improves and helps the organization adapt faster.</t>
        </is>
      </c>
    </row>
    <row r="7" ht="39.6" customHeight="1">
      <c r="A7" s="3" t="inlineStr">
        <is>
          <t>L3</t>
        </is>
      </c>
      <c r="B7" s="3" t="inlineStr">
        <is>
          <t>Leadership</t>
        </is>
      </c>
      <c r="C7" s="3" t="inlineStr">
        <is>
          <t>Governance</t>
        </is>
      </c>
      <c r="D7" s="3" t="inlineStr">
        <is>
          <t>No meaningful Governance capability exists.</t>
        </is>
      </c>
      <c r="E7" s="3" t="inlineStr">
        <is>
          <t>Some Governance activity exists, but it depends on individuals or improvisation.</t>
        </is>
      </c>
      <c r="F7" s="3" t="inlineStr">
        <is>
          <t>A basic repeatable way exists for governance, but ownership, evidence, or consistency is uneven.</t>
        </is>
      </c>
      <c r="G7" s="3" t="inlineStr">
        <is>
          <t>Governance is documented, owned, communicated, and used consistently for priority work.</t>
        </is>
      </c>
      <c r="H7" s="3" t="inlineStr">
        <is>
          <t>Governance is measured, governed, improved, and connected to real decisions.</t>
        </is>
      </c>
      <c r="I7" s="3" t="inlineStr">
        <is>
          <t>Governance continuously improves and helps the organization adapt faster.</t>
        </is>
      </c>
    </row>
    <row r="8" ht="26.4" customHeight="1">
      <c r="A8" s="3" t="inlineStr">
        <is>
          <t>L4</t>
        </is>
      </c>
      <c r="B8" s="3" t="inlineStr">
        <is>
          <t>Leadership</t>
        </is>
      </c>
      <c r="C8" s="3" t="inlineStr">
        <is>
          <t>Risk</t>
        </is>
      </c>
      <c r="D8" s="3" t="inlineStr">
        <is>
          <t>No meaningful Risk capability exists.</t>
        </is>
      </c>
      <c r="E8" s="3" t="inlineStr">
        <is>
          <t>Some Risk activity exists, but it depends on individuals or improvisation.</t>
        </is>
      </c>
      <c r="F8" s="3" t="inlineStr">
        <is>
          <t>A basic repeatable way exists for risk, but ownership, evidence, or consistency is uneven.</t>
        </is>
      </c>
      <c r="G8" s="3" t="inlineStr">
        <is>
          <t>Risk is documented, owned, communicated, and used consistently for priority work.</t>
        </is>
      </c>
      <c r="H8" s="3" t="inlineStr">
        <is>
          <t>Risk is measured, governed, improved, and connected to real decisions.</t>
        </is>
      </c>
      <c r="I8" s="3" t="inlineStr">
        <is>
          <t>Risk continuously improves and helps the organization adapt faster.</t>
        </is>
      </c>
    </row>
    <row r="9" ht="39.6" customHeight="1">
      <c r="A9" s="3" t="inlineStr">
        <is>
          <t>L5</t>
        </is>
      </c>
      <c r="B9" s="3" t="inlineStr">
        <is>
          <t>Leadership</t>
        </is>
      </c>
      <c r="C9" s="3" t="inlineStr">
        <is>
          <t>Transformation</t>
        </is>
      </c>
      <c r="D9" s="3" t="inlineStr">
        <is>
          <t>No meaningful Transformation capability exists.</t>
        </is>
      </c>
      <c r="E9" s="3" t="inlineStr">
        <is>
          <t>Some Transformation activity exists, but it depends on individuals or improvisation.</t>
        </is>
      </c>
      <c r="F9" s="3" t="inlineStr">
        <is>
          <t>A basic repeatable way exists for transformation, but ownership, evidence, or consistency is uneven.</t>
        </is>
      </c>
      <c r="G9" s="3" t="inlineStr">
        <is>
          <t>Transformation is documented, owned, communicated, and used consistently for priority work.</t>
        </is>
      </c>
      <c r="H9" s="3" t="inlineStr">
        <is>
          <t>Transformation is measured, governed, improved, and connected to real decisions.</t>
        </is>
      </c>
      <c r="I9" s="3" t="inlineStr">
        <is>
          <t>Transformation continuously improves and helps the organization adapt faster.</t>
        </is>
      </c>
    </row>
    <row r="10" ht="39.6" customHeight="1">
      <c r="A10" s="3" t="inlineStr">
        <is>
          <t>D1</t>
        </is>
      </c>
      <c r="B10" s="3" t="inlineStr">
        <is>
          <t>Data</t>
        </is>
      </c>
      <c r="C10" s="3" t="inlineStr">
        <is>
          <t>Ownership</t>
        </is>
      </c>
      <c r="D10" s="3" t="inlineStr">
        <is>
          <t>No meaningful Ownership capability exists.</t>
        </is>
      </c>
      <c r="E10" s="3" t="inlineStr">
        <is>
          <t>Some Ownership activity exists, but it depends on individuals or improvisation.</t>
        </is>
      </c>
      <c r="F10" s="3" t="inlineStr">
        <is>
          <t>A basic repeatable way exists for ownership, but ownership, evidence, or consistency is uneven.</t>
        </is>
      </c>
      <c r="G10" s="3" t="inlineStr">
        <is>
          <t>Ownership is documented, owned, communicated, and used consistently for priority work.</t>
        </is>
      </c>
      <c r="H10" s="3" t="inlineStr">
        <is>
          <t>Ownership is measured, governed, improved, and connected to real decisions.</t>
        </is>
      </c>
      <c r="I10" s="3" t="inlineStr">
        <is>
          <t>Ownership continuously improves and helps the organization adapt faster.</t>
        </is>
      </c>
    </row>
    <row r="11" ht="26.4" customHeight="1">
      <c r="A11" s="3" t="inlineStr">
        <is>
          <t>D2</t>
        </is>
      </c>
      <c r="B11" s="3" t="inlineStr">
        <is>
          <t>Data</t>
        </is>
      </c>
      <c r="C11" s="3" t="inlineStr">
        <is>
          <t>Quality</t>
        </is>
      </c>
      <c r="D11" s="3" t="inlineStr">
        <is>
          <t>No meaningful Quality capability exists.</t>
        </is>
      </c>
      <c r="E11" s="3" t="inlineStr">
        <is>
          <t>Some Quality activity exists, but it depends on individuals or improvisation.</t>
        </is>
      </c>
      <c r="F11" s="3" t="inlineStr">
        <is>
          <t>A basic repeatable way exists for quality, but ownership, evidence, or consistency is uneven.</t>
        </is>
      </c>
      <c r="G11" s="3" t="inlineStr">
        <is>
          <t>Quality is documented, owned, communicated, and used consistently for priority work.</t>
        </is>
      </c>
      <c r="H11" s="3" t="inlineStr">
        <is>
          <t>Quality is measured, governed, improved, and connected to real decisions.</t>
        </is>
      </c>
      <c r="I11" s="3" t="inlineStr">
        <is>
          <t>Quality continuously improves and helps the organization adapt faster.</t>
        </is>
      </c>
    </row>
    <row r="12" ht="26.4" customHeight="1">
      <c r="A12" s="3" t="inlineStr">
        <is>
          <t>D3</t>
        </is>
      </c>
      <c r="B12" s="3" t="inlineStr">
        <is>
          <t>Data</t>
        </is>
      </c>
      <c r="C12" s="3" t="inlineStr">
        <is>
          <t>Access</t>
        </is>
      </c>
      <c r="D12" s="3" t="inlineStr">
        <is>
          <t>No meaningful Access capability exists.</t>
        </is>
      </c>
      <c r="E12" s="3" t="inlineStr">
        <is>
          <t>Some Access activity exists, but it depends on individuals or improvisation.</t>
        </is>
      </c>
      <c r="F12" s="3" t="inlineStr">
        <is>
          <t>A basic repeatable way exists for access, but ownership, evidence, or consistency is uneven.</t>
        </is>
      </c>
      <c r="G12" s="3" t="inlineStr">
        <is>
          <t>Access is documented, owned, communicated, and used consistently for priority work.</t>
        </is>
      </c>
      <c r="H12" s="3" t="inlineStr">
        <is>
          <t>Access is measured, governed, improved, and connected to real decisions.</t>
        </is>
      </c>
      <c r="I12" s="3" t="inlineStr">
        <is>
          <t>Access continuously improves and helps the organization adapt faster.</t>
        </is>
      </c>
    </row>
    <row r="13" ht="26.4" customHeight="1">
      <c r="A13" s="3" t="inlineStr">
        <is>
          <t>D4</t>
        </is>
      </c>
      <c r="B13" s="3" t="inlineStr">
        <is>
          <t>Data</t>
        </is>
      </c>
      <c r="C13" s="3" t="inlineStr">
        <is>
          <t>Flow</t>
        </is>
      </c>
      <c r="D13" s="3" t="inlineStr">
        <is>
          <t>No meaningful Flow capability exists.</t>
        </is>
      </c>
      <c r="E13" s="3" t="inlineStr">
        <is>
          <t>Some Flow activity exists, but it depends on individuals or improvisation.</t>
        </is>
      </c>
      <c r="F13" s="3" t="inlineStr">
        <is>
          <t>A basic repeatable way exists for flow, but ownership, evidence, or consistency is uneven.</t>
        </is>
      </c>
      <c r="G13" s="3" t="inlineStr">
        <is>
          <t>Flow is documented, owned, communicated, and used consistently for priority work.</t>
        </is>
      </c>
      <c r="H13" s="3" t="inlineStr">
        <is>
          <t>Flow is measured, governed, improved, and connected to real decisions.</t>
        </is>
      </c>
      <c r="I13" s="3" t="inlineStr">
        <is>
          <t>Flow continuously improves and helps the organization adapt faster.</t>
        </is>
      </c>
    </row>
    <row r="14" ht="26.4" customHeight="1">
      <c r="A14" s="3" t="inlineStr">
        <is>
          <t>D5</t>
        </is>
      </c>
      <c r="B14" s="3" t="inlineStr">
        <is>
          <t>Data</t>
        </is>
      </c>
      <c r="C14" s="3" t="inlineStr">
        <is>
          <t>Insight</t>
        </is>
      </c>
      <c r="D14" s="3" t="inlineStr">
        <is>
          <t>No meaningful Insight capability exists.</t>
        </is>
      </c>
      <c r="E14" s="3" t="inlineStr">
        <is>
          <t>Some Insight activity exists, but it depends on individuals or improvisation.</t>
        </is>
      </c>
      <c r="F14" s="3" t="inlineStr">
        <is>
          <t>A basic repeatable way exists for insight, but ownership, evidence, or consistency is uneven.</t>
        </is>
      </c>
      <c r="G14" s="3" t="inlineStr">
        <is>
          <t>Insight is documented, owned, communicated, and used consistently for priority work.</t>
        </is>
      </c>
      <c r="H14" s="3" t="inlineStr">
        <is>
          <t>Insight is measured, governed, improved, and connected to real decisions.</t>
        </is>
      </c>
      <c r="I14" s="3" t="inlineStr">
        <is>
          <t>Insight continuously improves and helps the organization adapt faster.</t>
        </is>
      </c>
    </row>
    <row r="15" ht="39.6" customHeight="1">
      <c r="A15" s="3" t="inlineStr">
        <is>
          <t>T1</t>
        </is>
      </c>
      <c r="B15" s="3" t="inlineStr">
        <is>
          <t>Technology</t>
        </is>
      </c>
      <c r="C15" s="3" t="inlineStr">
        <is>
          <t>Architecture</t>
        </is>
      </c>
      <c r="D15" s="3" t="inlineStr">
        <is>
          <t>No meaningful Architecture capability exists.</t>
        </is>
      </c>
      <c r="E15" s="3" t="inlineStr">
        <is>
          <t>Some Architecture activity exists, but it depends on individuals or improvisation.</t>
        </is>
      </c>
      <c r="F15" s="3" t="inlineStr">
        <is>
          <t>A basic repeatable way exists for architecture, but ownership, evidence, or consistency is uneven.</t>
        </is>
      </c>
      <c r="G15" s="3" t="inlineStr">
        <is>
          <t>Architecture is documented, owned, communicated, and used consistently for priority work.</t>
        </is>
      </c>
      <c r="H15" s="3" t="inlineStr">
        <is>
          <t>Architecture is measured, governed, improved, and connected to real decisions.</t>
        </is>
      </c>
      <c r="I15" s="3" t="inlineStr">
        <is>
          <t>Architecture continuously improves and helps the organization adapt faster.</t>
        </is>
      </c>
    </row>
    <row r="16" ht="26.4" customHeight="1">
      <c r="A16" s="3" t="inlineStr">
        <is>
          <t>T2</t>
        </is>
      </c>
      <c r="B16" s="3" t="inlineStr">
        <is>
          <t>Technology</t>
        </is>
      </c>
      <c r="C16" s="3" t="inlineStr">
        <is>
          <t>Platforms</t>
        </is>
      </c>
      <c r="D16" s="3" t="inlineStr">
        <is>
          <t>No meaningful Platforms capability exists.</t>
        </is>
      </c>
      <c r="E16" s="3" t="inlineStr">
        <is>
          <t>Some Platforms activity exists, but it depends on individuals or improvisation.</t>
        </is>
      </c>
      <c r="F16" s="3" t="inlineStr">
        <is>
          <t>A basic repeatable way exists for platforms, but ownership, evidence, or consistency is uneven.</t>
        </is>
      </c>
      <c r="G16" s="3" t="inlineStr">
        <is>
          <t>Platforms is documented, owned, communicated, and used consistently for priority work.</t>
        </is>
      </c>
      <c r="H16" s="3" t="inlineStr">
        <is>
          <t>Platforms is measured, governed, improved, and connected to real decisions.</t>
        </is>
      </c>
      <c r="I16" s="3" t="inlineStr">
        <is>
          <t>Platforms continuously improves and helps the organization adapt faster.</t>
        </is>
      </c>
    </row>
    <row r="17" ht="39.6" customHeight="1">
      <c r="A17" s="3" t="inlineStr">
        <is>
          <t>T3</t>
        </is>
      </c>
      <c r="B17" s="3" t="inlineStr">
        <is>
          <t>Technology</t>
        </is>
      </c>
      <c r="C17" s="3" t="inlineStr">
        <is>
          <t>Integration</t>
        </is>
      </c>
      <c r="D17" s="3" t="inlineStr">
        <is>
          <t>No meaningful Integration capability exists.</t>
        </is>
      </c>
      <c r="E17" s="3" t="inlineStr">
        <is>
          <t>Some Integration activity exists, but it depends on individuals or improvisation.</t>
        </is>
      </c>
      <c r="F17" s="3" t="inlineStr">
        <is>
          <t>A basic repeatable way exists for integration, but ownership, evidence, or consistency is uneven.</t>
        </is>
      </c>
      <c r="G17" s="3" t="inlineStr">
        <is>
          <t>Integration is documented, owned, communicated, and used consistently for priority work.</t>
        </is>
      </c>
      <c r="H17" s="3" t="inlineStr">
        <is>
          <t>Integration is measured, governed, improved, and connected to real decisions.</t>
        </is>
      </c>
      <c r="I17" s="3" t="inlineStr">
        <is>
          <t>Integration continuously improves and helps the organization adapt faster.</t>
        </is>
      </c>
    </row>
    <row r="18" ht="39.6" customHeight="1">
      <c r="A18" s="3" t="inlineStr">
        <is>
          <t>T4</t>
        </is>
      </c>
      <c r="B18" s="3" t="inlineStr">
        <is>
          <t>Technology</t>
        </is>
      </c>
      <c r="C18" s="3" t="inlineStr">
        <is>
          <t>Automation</t>
        </is>
      </c>
      <c r="D18" s="3" t="inlineStr">
        <is>
          <t>No meaningful Automation capability exists.</t>
        </is>
      </c>
      <c r="E18" s="3" t="inlineStr">
        <is>
          <t>Some Automation activity exists, but it depends on individuals or improvisation.</t>
        </is>
      </c>
      <c r="F18" s="3" t="inlineStr">
        <is>
          <t>A basic repeatable way exists for automation, but ownership, evidence, or consistency is uneven.</t>
        </is>
      </c>
      <c r="G18" s="3" t="inlineStr">
        <is>
          <t>Automation is documented, owned, communicated, and used consistently for priority work.</t>
        </is>
      </c>
      <c r="H18" s="3" t="inlineStr">
        <is>
          <t>Automation is measured, governed, improved, and connected to real decisions.</t>
        </is>
      </c>
      <c r="I18" s="3" t="inlineStr">
        <is>
          <t>Automation continuously improves and helps the organization adapt faster.</t>
        </is>
      </c>
    </row>
    <row r="19" ht="26.4" customHeight="1">
      <c r="A19" s="3" t="inlineStr">
        <is>
          <t>T5</t>
        </is>
      </c>
      <c r="B19" s="3" t="inlineStr">
        <is>
          <t>Technology</t>
        </is>
      </c>
      <c r="C19" s="3" t="inlineStr">
        <is>
          <t>Resilience</t>
        </is>
      </c>
      <c r="D19" s="3" t="inlineStr">
        <is>
          <t>No meaningful Resilience capability exists.</t>
        </is>
      </c>
      <c r="E19" s="3" t="inlineStr">
        <is>
          <t>Some Resilience activity exists, but it depends on individuals or improvisation.</t>
        </is>
      </c>
      <c r="F19" s="3" t="inlineStr">
        <is>
          <t>A basic repeatable way exists for resilience, but ownership, evidence, or consistency is uneven.</t>
        </is>
      </c>
      <c r="G19" s="3" t="inlineStr">
        <is>
          <t>Resilience is documented, owned, communicated, and used consistently for priority work.</t>
        </is>
      </c>
      <c r="H19" s="3" t="inlineStr">
        <is>
          <t>Resilience is measured, governed, improved, and connected to real decisions.</t>
        </is>
      </c>
      <c r="I19" s="3" t="inlineStr">
        <is>
          <t>Resilience continuously improves and helps the organization adapt faster.</t>
        </is>
      </c>
    </row>
    <row r="20" ht="26.4" customHeight="1">
      <c r="A20" s="3" t="inlineStr">
        <is>
          <t>F1</t>
        </is>
      </c>
      <c r="B20" s="3" t="inlineStr">
        <is>
          <t>Factory</t>
        </is>
      </c>
      <c r="C20" s="3" t="inlineStr">
        <is>
          <t>Discovery</t>
        </is>
      </c>
      <c r="D20" s="3" t="inlineStr">
        <is>
          <t>No meaningful Discovery capability exists.</t>
        </is>
      </c>
      <c r="E20" s="3" t="inlineStr">
        <is>
          <t>Some Discovery activity exists, but it depends on individuals or improvisation.</t>
        </is>
      </c>
      <c r="F20" s="3" t="inlineStr">
        <is>
          <t>A basic repeatable way exists for discovery, but ownership, evidence, or consistency is uneven.</t>
        </is>
      </c>
      <c r="G20" s="3" t="inlineStr">
        <is>
          <t>Discovery is documented, owned, communicated, and used consistently for priority work.</t>
        </is>
      </c>
      <c r="H20" s="3" t="inlineStr">
        <is>
          <t>Discovery is measured, governed, improved, and connected to real decisions.</t>
        </is>
      </c>
      <c r="I20" s="3" t="inlineStr">
        <is>
          <t>Discovery continuously improves and helps the organization adapt faster.</t>
        </is>
      </c>
    </row>
    <row r="21" ht="26.4" customHeight="1">
      <c r="A21" s="3" t="inlineStr">
        <is>
          <t>F2</t>
        </is>
      </c>
      <c r="B21" s="3" t="inlineStr">
        <is>
          <t>Factory</t>
        </is>
      </c>
      <c r="C21" s="3" t="inlineStr">
        <is>
          <t>Design</t>
        </is>
      </c>
      <c r="D21" s="3" t="inlineStr">
        <is>
          <t>No meaningful Design capability exists.</t>
        </is>
      </c>
      <c r="E21" s="3" t="inlineStr">
        <is>
          <t>Some Design activity exists, but it depends on individuals or improvisation.</t>
        </is>
      </c>
      <c r="F21" s="3" t="inlineStr">
        <is>
          <t>A basic repeatable way exists for design, but ownership, evidence, or consistency is uneven.</t>
        </is>
      </c>
      <c r="G21" s="3" t="inlineStr">
        <is>
          <t>Design is documented, owned, communicated, and used consistently for priority work.</t>
        </is>
      </c>
      <c r="H21" s="3" t="inlineStr">
        <is>
          <t>Design is measured, governed, improved, and connected to real decisions.</t>
        </is>
      </c>
      <c r="I21" s="3" t="inlineStr">
        <is>
          <t>Design continuously improves and helps the organization adapt faster.</t>
        </is>
      </c>
    </row>
    <row r="22" ht="26.4" customHeight="1">
      <c r="A22" s="3" t="inlineStr">
        <is>
          <t>F3</t>
        </is>
      </c>
      <c r="B22" s="3" t="inlineStr">
        <is>
          <t>Factory</t>
        </is>
      </c>
      <c r="C22" s="3" t="inlineStr">
        <is>
          <t>Delivery</t>
        </is>
      </c>
      <c r="D22" s="3" t="inlineStr">
        <is>
          <t>No meaningful Delivery capability exists.</t>
        </is>
      </c>
      <c r="E22" s="3" t="inlineStr">
        <is>
          <t>Some Delivery activity exists, but it depends on individuals or improvisation.</t>
        </is>
      </c>
      <c r="F22" s="3" t="inlineStr">
        <is>
          <t>A basic repeatable way exists for delivery, but ownership, evidence, or consistency is uneven.</t>
        </is>
      </c>
      <c r="G22" s="3" t="inlineStr">
        <is>
          <t>Delivery is documented, owned, communicated, and used consistently for priority work.</t>
        </is>
      </c>
      <c r="H22" s="3" t="inlineStr">
        <is>
          <t>Delivery is measured, governed, improved, and connected to real decisions.</t>
        </is>
      </c>
      <c r="I22" s="3" t="inlineStr">
        <is>
          <t>Delivery continuously improves and helps the organization adapt faster.</t>
        </is>
      </c>
    </row>
    <row r="23" ht="39.6" customHeight="1">
      <c r="A23" s="3" t="inlineStr">
        <is>
          <t>F4</t>
        </is>
      </c>
      <c r="B23" s="3" t="inlineStr">
        <is>
          <t>Factory</t>
        </is>
      </c>
      <c r="C23" s="3" t="inlineStr">
        <is>
          <t>Measurement</t>
        </is>
      </c>
      <c r="D23" s="3" t="inlineStr">
        <is>
          <t>No meaningful Measurement capability exists.</t>
        </is>
      </c>
      <c r="E23" s="3" t="inlineStr">
        <is>
          <t>Some Measurement activity exists, but it depends on individuals or improvisation.</t>
        </is>
      </c>
      <c r="F23" s="3" t="inlineStr">
        <is>
          <t>A basic repeatable way exists for measurement, but ownership, evidence, or consistency is uneven.</t>
        </is>
      </c>
      <c r="G23" s="3" t="inlineStr">
        <is>
          <t>Measurement is documented, owned, communicated, and used consistently for priority work.</t>
        </is>
      </c>
      <c r="H23" s="3" t="inlineStr">
        <is>
          <t>Measurement is measured, governed, improved, and connected to real decisions.</t>
        </is>
      </c>
      <c r="I23" s="3" t="inlineStr">
        <is>
          <t>Measurement continuously improves and helps the organization adapt faster.</t>
        </is>
      </c>
    </row>
    <row r="24" ht="26.4" customHeight="1">
      <c r="A24" s="3" t="inlineStr">
        <is>
          <t>F5</t>
        </is>
      </c>
      <c r="B24" s="3" t="inlineStr">
        <is>
          <t>Factory</t>
        </is>
      </c>
      <c r="C24" s="3" t="inlineStr">
        <is>
          <t>Scaling</t>
        </is>
      </c>
      <c r="D24" s="3" t="inlineStr">
        <is>
          <t>No meaningful Scaling capability exists.</t>
        </is>
      </c>
      <c r="E24" s="3" t="inlineStr">
        <is>
          <t>Some Scaling activity exists, but it depends on individuals or improvisation.</t>
        </is>
      </c>
      <c r="F24" s="3" t="inlineStr">
        <is>
          <t>A basic repeatable way exists for scaling, but ownership, evidence, or consistency is uneven.</t>
        </is>
      </c>
      <c r="G24" s="3" t="inlineStr">
        <is>
          <t>Scaling is documented, owned, communicated, and used consistently for priority work.</t>
        </is>
      </c>
      <c r="H24" s="3" t="inlineStr">
        <is>
          <t>Scaling is measured, governed, improved, and connected to real decisions.</t>
        </is>
      </c>
      <c r="I24" s="3" t="inlineStr">
        <is>
          <t>Scaling continuously improves and helps the organization adapt faster.</t>
        </is>
      </c>
    </row>
    <row r="25" ht="26.4" customHeight="1">
      <c r="A25" s="3" t="inlineStr">
        <is>
          <t>P1</t>
        </is>
      </c>
      <c r="B25" s="3" t="inlineStr">
        <is>
          <t>People</t>
        </is>
      </c>
      <c r="C25" s="3" t="inlineStr">
        <is>
          <t>Change</t>
        </is>
      </c>
      <c r="D25" s="3" t="inlineStr">
        <is>
          <t>No meaningful Change capability exists.</t>
        </is>
      </c>
      <c r="E25" s="3" t="inlineStr">
        <is>
          <t>Some Change activity exists, but it depends on individuals or improvisation.</t>
        </is>
      </c>
      <c r="F25" s="3" t="inlineStr">
        <is>
          <t>A basic repeatable way exists for change, but ownership, evidence, or consistency is uneven.</t>
        </is>
      </c>
      <c r="G25" s="3" t="inlineStr">
        <is>
          <t>Change is documented, owned, communicated, and used consistently for priority work.</t>
        </is>
      </c>
      <c r="H25" s="3" t="inlineStr">
        <is>
          <t>Change is measured, governed, improved, and connected to real decisions.</t>
        </is>
      </c>
      <c r="I25" s="3" t="inlineStr">
        <is>
          <t>Change continuously improves and helps the organization adapt faster.</t>
        </is>
      </c>
    </row>
    <row r="26" ht="26.4" customHeight="1">
      <c r="A26" s="3" t="inlineStr">
        <is>
          <t>P2</t>
        </is>
      </c>
      <c r="B26" s="3" t="inlineStr">
        <is>
          <t>People</t>
        </is>
      </c>
      <c r="C26" s="3" t="inlineStr">
        <is>
          <t>Adoption</t>
        </is>
      </c>
      <c r="D26" s="3" t="inlineStr">
        <is>
          <t>No meaningful Adoption capability exists.</t>
        </is>
      </c>
      <c r="E26" s="3" t="inlineStr">
        <is>
          <t>Some Adoption activity exists, but it depends on individuals or improvisation.</t>
        </is>
      </c>
      <c r="F26" s="3" t="inlineStr">
        <is>
          <t>A basic repeatable way exists for adoption, but ownership, evidence, or consistency is uneven.</t>
        </is>
      </c>
      <c r="G26" s="3" t="inlineStr">
        <is>
          <t>Adoption is documented, owned, communicated, and used consistently for priority work.</t>
        </is>
      </c>
      <c r="H26" s="3" t="inlineStr">
        <is>
          <t>Adoption is measured, governed, improved, and connected to real decisions.</t>
        </is>
      </c>
      <c r="I26" s="3" t="inlineStr">
        <is>
          <t>Adoption continuously improves and helps the organization adapt faster.</t>
        </is>
      </c>
    </row>
    <row r="27" ht="26.4" customHeight="1">
      <c r="A27" s="3" t="inlineStr">
        <is>
          <t>P3</t>
        </is>
      </c>
      <c r="B27" s="3" t="inlineStr">
        <is>
          <t>People</t>
        </is>
      </c>
      <c r="C27" s="3" t="inlineStr">
        <is>
          <t>Skills</t>
        </is>
      </c>
      <c r="D27" s="3" t="inlineStr">
        <is>
          <t>No meaningful Skills capability exists.</t>
        </is>
      </c>
      <c r="E27" s="3" t="inlineStr">
        <is>
          <t>Some Skills activity exists, but it depends on individuals or improvisation.</t>
        </is>
      </c>
      <c r="F27" s="3" t="inlineStr">
        <is>
          <t>A basic repeatable way exists for skills, but ownership, evidence, or consistency is uneven.</t>
        </is>
      </c>
      <c r="G27" s="3" t="inlineStr">
        <is>
          <t>Skills is documented, owned, communicated, and used consistently for priority work.</t>
        </is>
      </c>
      <c r="H27" s="3" t="inlineStr">
        <is>
          <t>Skills is measured, governed, improved, and connected to real decisions.</t>
        </is>
      </c>
      <c r="I27" s="3" t="inlineStr">
        <is>
          <t>Skills continuously improves and helps the organization adapt faster.</t>
        </is>
      </c>
    </row>
    <row r="28" ht="26.4" customHeight="1">
      <c r="A28" s="3" t="inlineStr">
        <is>
          <t>P4</t>
        </is>
      </c>
      <c r="B28" s="3" t="inlineStr">
        <is>
          <t>People</t>
        </is>
      </c>
      <c r="C28" s="3" t="inlineStr">
        <is>
          <t>Roles</t>
        </is>
      </c>
      <c r="D28" s="3" t="inlineStr">
        <is>
          <t>No meaningful Roles capability exists.</t>
        </is>
      </c>
      <c r="E28" s="3" t="inlineStr">
        <is>
          <t>Some Roles activity exists, but it depends on individuals or improvisation.</t>
        </is>
      </c>
      <c r="F28" s="3" t="inlineStr">
        <is>
          <t>A basic repeatable way exists for roles, but ownership, evidence, or consistency is uneven.</t>
        </is>
      </c>
      <c r="G28" s="3" t="inlineStr">
        <is>
          <t>Roles is documented, owned, communicated, and used consistently for priority work.</t>
        </is>
      </c>
      <c r="H28" s="3" t="inlineStr">
        <is>
          <t>Roles is measured, governed, improved, and connected to real decisions.</t>
        </is>
      </c>
      <c r="I28" s="3" t="inlineStr">
        <is>
          <t>Roles continuously improves and helps the organization adapt faster.</t>
        </is>
      </c>
    </row>
    <row r="29" ht="26.4" customHeight="1">
      <c r="A29" s="3" t="inlineStr">
        <is>
          <t>P5</t>
        </is>
      </c>
      <c r="B29" s="3" t="inlineStr">
        <is>
          <t>People</t>
        </is>
      </c>
      <c r="C29" s="3" t="inlineStr">
        <is>
          <t>Culture</t>
        </is>
      </c>
      <c r="D29" s="3" t="inlineStr">
        <is>
          <t>No meaningful Culture capability exists.</t>
        </is>
      </c>
      <c r="E29" s="3" t="inlineStr">
        <is>
          <t>Some Culture activity exists, but it depends on individuals or improvisation.</t>
        </is>
      </c>
      <c r="F29" s="3" t="inlineStr">
        <is>
          <t>A basic repeatable way exists for culture, but ownership, evidence, or consistency is uneven.</t>
        </is>
      </c>
      <c r="G29" s="3" t="inlineStr">
        <is>
          <t>Culture is documented, owned, communicated, and used consistently for priority work.</t>
        </is>
      </c>
      <c r="H29" s="3" t="inlineStr">
        <is>
          <t>Culture is measured, governed, improved, and connected to real decisions.</t>
        </is>
      </c>
      <c r="I29" s="3" t="inlineStr">
        <is>
          <t>Culture continuously improves and helps the organization adapt faster.</t>
        </is>
      </c>
    </row>
  </sheetData>
  <mergeCells count="1">
    <mergeCell ref="A1:E1"/>
  </mergeCells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S29"/>
  <sheetViews>
    <sheetView workbookViewId="0">
      <selection activeCell="D16" sqref="D16"/>
    </sheetView>
  </sheetViews>
  <sheetFormatPr baseColWidth="8" defaultRowHeight="13.8"/>
  <cols>
    <col width="8" customWidth="1" min="1" max="1"/>
    <col width="14" customWidth="1" min="2" max="2"/>
    <col width="16" customWidth="1" min="3" max="3"/>
    <col width="48" customWidth="1" min="4" max="4"/>
    <col width="16" customWidth="1" min="5" max="6"/>
    <col width="8" customWidth="1" min="7" max="7"/>
    <col width="18" customWidth="1" min="8" max="8"/>
    <col width="16" customWidth="1" min="9" max="9"/>
    <col width="12" customWidth="1" min="10" max="10"/>
    <col width="16" customWidth="1" min="11" max="11"/>
    <col width="18" customWidth="1" min="12" max="12"/>
    <col width="14" customWidth="1" min="13" max="15"/>
    <col width="35" customWidth="1" min="16" max="16"/>
    <col width="20" customWidth="1" min="17" max="17"/>
    <col width="35" customWidth="1" min="18" max="18"/>
    <col width="12" customWidth="1" min="19" max="19"/>
  </cols>
  <sheetData>
    <row r="1" ht="22.35" customHeight="1">
      <c r="A1" s="1" t="inlineStr">
        <is>
          <t>TIO Capability Maturity Assessment</t>
        </is>
      </c>
    </row>
    <row r="2" ht="57.6" customHeight="1">
      <c r="A2" s="11" t="inlineStr">
        <is>
          <t>Enter scores and evidence confidence. Priority Score = Strategic Importance x Current Pain x Gap / Effort. Scores are provisional until sufficient evidence has been reviewed.</t>
        </is>
      </c>
    </row>
    <row r="3"/>
    <row r="4" ht="27.6" customHeight="1">
      <c r="A4" s="5" t="inlineStr">
        <is>
          <t>ID</t>
        </is>
      </c>
      <c r="B4" s="5" t="inlineStr">
        <is>
          <t>Domain</t>
        </is>
      </c>
      <c r="C4" s="5" t="inlineStr">
        <is>
          <t>Capability</t>
        </is>
      </c>
      <c r="D4" s="5" t="inlineStr">
        <is>
          <t>Canonical Definition</t>
        </is>
      </c>
      <c r="E4" s="5" t="inlineStr">
        <is>
          <t>Current Maturity (0-5)</t>
        </is>
      </c>
      <c r="F4" s="5" t="inlineStr">
        <is>
          <t>Target Maturity (0-5)</t>
        </is>
      </c>
      <c r="G4" s="5" t="inlineStr">
        <is>
          <t>Gap</t>
        </is>
      </c>
      <c r="H4" s="5" t="inlineStr">
        <is>
          <t>Strategic Importance (1-5)</t>
        </is>
      </c>
      <c r="I4" s="5" t="inlineStr">
        <is>
          <t>Current Pain (1-5)</t>
        </is>
      </c>
      <c r="J4" s="5" t="inlineStr">
        <is>
          <t>Effort (1-5)</t>
        </is>
      </c>
      <c r="K4" s="5" t="inlineStr">
        <is>
          <t>Evidence Reviewed?</t>
        </is>
      </c>
      <c r="L4" s="5" t="inlineStr">
        <is>
          <t>Evidence Confidence</t>
        </is>
      </c>
      <c r="M4" s="5" t="inlineStr">
        <is>
          <t>Provisional?</t>
        </is>
      </c>
      <c r="N4" s="5" t="inlineStr">
        <is>
          <t>Priority Score</t>
        </is>
      </c>
      <c r="O4" s="5" t="inlineStr">
        <is>
          <t>Priority Level</t>
        </is>
      </c>
      <c r="P4" s="5" t="inlineStr">
        <is>
          <t>First Move</t>
        </is>
      </c>
      <c r="Q4" s="5" t="inlineStr">
        <is>
          <t>Owner</t>
        </is>
      </c>
      <c r="R4" s="5" t="inlineStr">
        <is>
          <t>Notes</t>
        </is>
      </c>
      <c r="S4" s="5" t="inlineStr">
        <is>
          <t>Priority Rank</t>
        </is>
      </c>
    </row>
    <row r="5" ht="39.6" customHeight="1">
      <c r="A5" s="3" t="inlineStr">
        <is>
          <t>L1</t>
        </is>
      </c>
      <c r="B5" s="3" t="inlineStr">
        <is>
          <t>Leadership</t>
        </is>
      </c>
      <c r="C5" s="3" t="inlineStr">
        <is>
          <t>Strategy</t>
        </is>
      </c>
      <c r="D5" s="3" t="inlineStr">
        <is>
          <t>Strategy is the organization's ability to make clear enterprise choices about direction, value, priorities, investment, and how AI, automation, data, and technology affect the business.</t>
        </is>
      </c>
      <c r="E5" s="3" t="n"/>
      <c r="F5" s="3" t="n"/>
      <c r="G5" s="3">
        <f>IF(OR(E5="",F5=""),"",MAX(F5-E5,0))</f>
        <v/>
      </c>
      <c r="H5" s="3" t="n"/>
      <c r="I5" s="3" t="n"/>
      <c r="J5" s="3" t="n"/>
      <c r="K5" s="3" t="n"/>
      <c r="L5" s="3" t="n"/>
      <c r="M5" s="3">
        <f>IF(AND(E5="",F5="",K5="",L5=""),"",IF(OR(K5&lt;&gt;"Yes",L5="Low",L5=""),"Yes","No"))</f>
        <v/>
      </c>
      <c r="N5" s="3">
        <f>IF(OR(G5="",H5="",I5="",J5=""),"",ROUND((H5*I5*G5)/J5,1))</f>
        <v/>
      </c>
      <c r="O5" s="3">
        <f>IF(N5="","",IF(N5&gt;=12,"High",IF(N5&gt;=7,"Medium","Low")))</f>
        <v/>
      </c>
      <c r="P5" s="3" t="n"/>
      <c r="Q5" s="3" t="n"/>
      <c r="R5" s="3" t="n"/>
      <c r="S5" s="3">
        <f>IF(N5="","",1+COUNTIF($N$5:$N$29,"&gt;"&amp;N5)+COUNTIFS($N$5:N5,N5)-1)</f>
        <v/>
      </c>
    </row>
    <row r="6" ht="39.6" customHeight="1">
      <c r="A6" s="3" t="inlineStr">
        <is>
          <t>L2</t>
        </is>
      </c>
      <c r="B6" s="3" t="inlineStr">
        <is>
          <t>Leadership</t>
        </is>
      </c>
      <c r="C6" s="3" t="inlineStr">
        <is>
          <t>Fluency</t>
        </is>
      </c>
      <c r="D6" s="3" t="inlineStr">
        <is>
          <t>Fluency is the organization's ability to help leaders and key roles understand, question, and sponsor AI, automation, data, and technology decisions with informed judgment.</t>
        </is>
      </c>
      <c r="E6" s="3" t="n"/>
      <c r="F6" s="3" t="n"/>
      <c r="G6" s="3">
        <f>IF(OR(E6="",F6=""),"",MAX(F6-E6,0))</f>
        <v/>
      </c>
      <c r="H6" s="3" t="n"/>
      <c r="I6" s="3" t="n"/>
      <c r="J6" s="3" t="n"/>
      <c r="K6" s="3" t="n"/>
      <c r="L6" s="3" t="n"/>
      <c r="M6" s="3">
        <f>IF(AND(E6="",F6="",K6="",L6=""),"",IF(OR(K6&lt;&gt;"Yes",L6="Low",L6=""),"Yes","No"))</f>
        <v/>
      </c>
      <c r="N6" s="3">
        <f>IF(OR(G6="",H6="",I6="",J6=""),"",ROUND((H6*I6*G6)/J6,1))</f>
        <v/>
      </c>
      <c r="O6" s="3">
        <f>IF(N6="","",IF(N6&gt;=12,"High",IF(N6&gt;=7,"Medium","Low")))</f>
        <v/>
      </c>
      <c r="P6" s="3" t="n"/>
      <c r="Q6" s="3" t="n"/>
      <c r="R6" s="3" t="n"/>
      <c r="S6" s="3">
        <f>IF(N6="","",1+COUNTIF($N$5:$N$29,"&gt;"&amp;N6)+COUNTIFS($N$5:N6,N6)-1)</f>
        <v/>
      </c>
    </row>
    <row r="7" ht="39.6" customHeight="1">
      <c r="A7" s="3" t="inlineStr">
        <is>
          <t>L3</t>
        </is>
      </c>
      <c r="B7" s="3" t="inlineStr">
        <is>
          <t>Leadership</t>
        </is>
      </c>
      <c r="C7" s="3" t="inlineStr">
        <is>
          <t>Governance</t>
        </is>
      </c>
      <c r="D7" s="3" t="inlineStr">
        <is>
          <t>Governance is the organization's ability to set decision rights, accountabilities, rules, and review rhythms for AI, automation, data, technology, risk, and value.</t>
        </is>
      </c>
      <c r="E7" s="3" t="n"/>
      <c r="F7" s="3" t="n"/>
      <c r="G7" s="3">
        <f>IF(OR(E7="",F7=""),"",MAX(F7-E7,0))</f>
        <v/>
      </c>
      <c r="H7" s="3" t="n"/>
      <c r="I7" s="3" t="n"/>
      <c r="J7" s="3" t="n"/>
      <c r="K7" s="3" t="n"/>
      <c r="L7" s="3" t="n"/>
      <c r="M7" s="3">
        <f>IF(AND(E7="",F7="",K7="",L7=""),"",IF(OR(K7&lt;&gt;"Yes",L7="Low",L7=""),"Yes","No"))</f>
        <v/>
      </c>
      <c r="N7" s="3">
        <f>IF(OR(G7="",H7="",I7="",J7=""),"",ROUND((H7*I7*G7)/J7,1))</f>
        <v/>
      </c>
      <c r="O7" s="3">
        <f>IF(N7="","",IF(N7&gt;=12,"High",IF(N7&gt;=7,"Medium","Low")))</f>
        <v/>
      </c>
      <c r="P7" s="3" t="n"/>
      <c r="Q7" s="3" t="n"/>
      <c r="R7" s="3" t="n"/>
      <c r="S7" s="3">
        <f>IF(N7="","",1+COUNTIF($N$5:$N$29,"&gt;"&amp;N7)+COUNTIFS($N$5:N7,N7)-1)</f>
        <v/>
      </c>
    </row>
    <row r="8" ht="39.6" customHeight="1">
      <c r="A8" s="3" t="inlineStr">
        <is>
          <t>L4</t>
        </is>
      </c>
      <c r="B8" s="3" t="inlineStr">
        <is>
          <t>Leadership</t>
        </is>
      </c>
      <c r="C8" s="3" t="inlineStr">
        <is>
          <t>Risk</t>
        </is>
      </c>
      <c r="D8" s="3" t="inlineStr">
        <is>
          <t>Risk is the organization's ability to identify, assess, manage, and monitor the risks created by AI, automation, data, technology, vendors, and new ways of working.</t>
        </is>
      </c>
      <c r="E8" s="3" t="n"/>
      <c r="F8" s="3" t="n"/>
      <c r="G8" s="3">
        <f>IF(OR(E8="",F8=""),"",MAX(F8-E8,0))</f>
        <v/>
      </c>
      <c r="H8" s="3" t="n"/>
      <c r="I8" s="3" t="n"/>
      <c r="J8" s="3" t="n"/>
      <c r="K8" s="3" t="n"/>
      <c r="L8" s="3" t="n"/>
      <c r="M8" s="3">
        <f>IF(AND(E8="",F8="",K8="",L8=""),"",IF(OR(K8&lt;&gt;"Yes",L8="Low",L8=""),"Yes","No"))</f>
        <v/>
      </c>
      <c r="N8" s="3">
        <f>IF(OR(G8="",H8="",I8="",J8=""),"",ROUND((H8*I8*G8)/J8,1))</f>
        <v/>
      </c>
      <c r="O8" s="3">
        <f>IF(N8="","",IF(N8&gt;=12,"High",IF(N8&gt;=7,"Medium","Low")))</f>
        <v/>
      </c>
      <c r="P8" s="3" t="n"/>
      <c r="Q8" s="3" t="n"/>
      <c r="R8" s="3" t="n"/>
      <c r="S8" s="3">
        <f>IF(N8="","",1+COUNTIF($N$5:$N$29,"&gt;"&amp;N8)+COUNTIFS($N$5:N8,N8)-1)</f>
        <v/>
      </c>
    </row>
    <row r="9" ht="39.6" customHeight="1">
      <c r="A9" s="3" t="inlineStr">
        <is>
          <t>L5</t>
        </is>
      </c>
      <c r="B9" s="3" t="inlineStr">
        <is>
          <t>Leadership</t>
        </is>
      </c>
      <c r="C9" s="3" t="inlineStr">
        <is>
          <t>Transformation</t>
        </is>
      </c>
      <c r="D9" s="3" t="inlineStr">
        <is>
          <t>Transformation is the organization's ability to mobilize leaders, resources, decisions, and operating rhythm around the enterprise changes needed to execute strategy.</t>
        </is>
      </c>
      <c r="E9" s="3" t="n"/>
      <c r="F9" s="3" t="n"/>
      <c r="G9" s="3">
        <f>IF(OR(E9="",F9=""),"",MAX(F9-E9,0))</f>
        <v/>
      </c>
      <c r="H9" s="3" t="n"/>
      <c r="I9" s="3" t="n"/>
      <c r="J9" s="3" t="n"/>
      <c r="K9" s="3" t="n"/>
      <c r="L9" s="3" t="n"/>
      <c r="M9" s="3">
        <f>IF(AND(E9="",F9="",K9="",L9=""),"",IF(OR(K9&lt;&gt;"Yes",L9="Low",L9=""),"Yes","No"))</f>
        <v/>
      </c>
      <c r="N9" s="3">
        <f>IF(OR(G9="",H9="",I9="",J9=""),"",ROUND((H9*I9*G9)/J9,1))</f>
        <v/>
      </c>
      <c r="O9" s="3">
        <f>IF(N9="","",IF(N9&gt;=12,"High",IF(N9&gt;=7,"Medium","Low")))</f>
        <v/>
      </c>
      <c r="P9" s="3" t="n"/>
      <c r="Q9" s="3" t="n"/>
      <c r="R9" s="3" t="n"/>
      <c r="S9" s="3">
        <f>IF(N9="","",1+COUNTIF($N$5:$N$29,"&gt;"&amp;N9)+COUNTIFS($N$5:N9,N9)-1)</f>
        <v/>
      </c>
    </row>
    <row r="10" ht="39.6" customHeight="1">
      <c r="A10" s="3" t="inlineStr">
        <is>
          <t>D1</t>
        </is>
      </c>
      <c r="B10" s="3" t="inlineStr">
        <is>
          <t>Data</t>
        </is>
      </c>
      <c r="C10" s="3" t="inlineStr">
        <is>
          <t>Ownership</t>
        </is>
      </c>
      <c r="D10" s="3" t="inlineStr">
        <is>
          <t>Ownership is the organization's ability to assign clear accountability for important data, including its definition, quality, use, protection, and lifecycle.</t>
        </is>
      </c>
      <c r="E10" s="3" t="n"/>
      <c r="F10" s="3" t="n"/>
      <c r="G10" s="3">
        <f>IF(OR(E10="",F10=""),"",MAX(F10-E10,0))</f>
        <v/>
      </c>
      <c r="H10" s="3" t="n"/>
      <c r="I10" s="3" t="n"/>
      <c r="J10" s="3" t="n"/>
      <c r="K10" s="3" t="n"/>
      <c r="L10" s="3" t="n"/>
      <c r="M10" s="3">
        <f>IF(AND(E10="",F10="",K10="",L10=""),"",IF(OR(K10&lt;&gt;"Yes",L10="Low",L10=""),"Yes","No"))</f>
        <v/>
      </c>
      <c r="N10" s="3">
        <f>IF(OR(G10="",H10="",I10="",J10=""),"",ROUND((H10*I10*G10)/J10,1))</f>
        <v/>
      </c>
      <c r="O10" s="3">
        <f>IF(N10="","",IF(N10&gt;=12,"High",IF(N10&gt;=7,"Medium","Low")))</f>
        <v/>
      </c>
      <c r="P10" s="3" t="n"/>
      <c r="Q10" s="3" t="n"/>
      <c r="R10" s="3" t="n"/>
      <c r="S10" s="3">
        <f>IF(N10="","",1+COUNTIF($N$5:$N$29,"&gt;"&amp;N10)+COUNTIFS($N$5:N10,N10)-1)</f>
        <v/>
      </c>
    </row>
    <row r="11" ht="39.6" customHeight="1">
      <c r="A11" s="3" t="inlineStr">
        <is>
          <t>D2</t>
        </is>
      </c>
      <c r="B11" s="3" t="inlineStr">
        <is>
          <t>Data</t>
        </is>
      </c>
      <c r="C11" s="3" t="inlineStr">
        <is>
          <t>Quality</t>
        </is>
      </c>
      <c r="D11" s="3" t="inlineStr">
        <is>
          <t>Quality is the organization's ability to define, measure, and improve whether important data is accurate, complete, timely, consistent, and fit for use.</t>
        </is>
      </c>
      <c r="E11" s="3" t="n"/>
      <c r="F11" s="3" t="n"/>
      <c r="G11" s="3">
        <f>IF(OR(E11="",F11=""),"",MAX(F11-E11,0))</f>
        <v/>
      </c>
      <c r="H11" s="3" t="n"/>
      <c r="I11" s="3" t="n"/>
      <c r="J11" s="3" t="n"/>
      <c r="K11" s="3" t="n"/>
      <c r="L11" s="3" t="n"/>
      <c r="M11" s="3">
        <f>IF(AND(E11="",F11="",K11="",L11=""),"",IF(OR(K11&lt;&gt;"Yes",L11="Low",L11=""),"Yes","No"))</f>
        <v/>
      </c>
      <c r="N11" s="3">
        <f>IF(OR(G11="",H11="",I11="",J11=""),"",ROUND((H11*I11*G11)/J11,1))</f>
        <v/>
      </c>
      <c r="O11" s="3">
        <f>IF(N11="","",IF(N11&gt;=12,"High",IF(N11&gt;=7,"Medium","Low")))</f>
        <v/>
      </c>
      <c r="P11" s="3" t="n"/>
      <c r="Q11" s="3" t="n"/>
      <c r="R11" s="3" t="n"/>
      <c r="S11" s="3">
        <f>IF(N11="","",1+COUNTIF($N$5:$N$29,"&gt;"&amp;N11)+COUNTIFS($N$5:N11,N11)-1)</f>
        <v/>
      </c>
    </row>
    <row r="12" ht="52.8" customHeight="1">
      <c r="A12" s="3" t="inlineStr">
        <is>
          <t>D3</t>
        </is>
      </c>
      <c r="B12" s="3" t="inlineStr">
        <is>
          <t>Data</t>
        </is>
      </c>
      <c r="C12" s="3" t="inlineStr">
        <is>
          <t>Access</t>
        </is>
      </c>
      <c r="D12" s="3" t="inlineStr">
        <is>
          <t>Access is the organization's ability to give the right people, systems, reports, automations, and AI Use Cases appropriate access to the data they need, while protecting sensitive information.</t>
        </is>
      </c>
      <c r="E12" s="3" t="n"/>
      <c r="F12" s="3" t="n"/>
      <c r="G12" s="3">
        <f>IF(OR(E12="",F12=""),"",MAX(F12-E12,0))</f>
        <v/>
      </c>
      <c r="H12" s="3" t="n"/>
      <c r="I12" s="3" t="n"/>
      <c r="J12" s="3" t="n"/>
      <c r="K12" s="3" t="n"/>
      <c r="L12" s="3" t="n"/>
      <c r="M12" s="3">
        <f>IF(AND(E12="",F12="",K12="",L12=""),"",IF(OR(K12&lt;&gt;"Yes",L12="Low",L12=""),"Yes","No"))</f>
        <v/>
      </c>
      <c r="N12" s="3">
        <f>IF(OR(G12="",H12="",I12="",J12=""),"",ROUND((H12*I12*G12)/J12,1))</f>
        <v/>
      </c>
      <c r="O12" s="3">
        <f>IF(N12="","",IF(N12&gt;=12,"High",IF(N12&gt;=7,"Medium","Low")))</f>
        <v/>
      </c>
      <c r="P12" s="3" t="n"/>
      <c r="Q12" s="3" t="n"/>
      <c r="R12" s="3" t="n"/>
      <c r="S12" s="3">
        <f>IF(N12="","",1+COUNTIF($N$5:$N$29,"&gt;"&amp;N12)+COUNTIFS($N$5:N12,N12)-1)</f>
        <v/>
      </c>
    </row>
    <row r="13" ht="39.6" customHeight="1">
      <c r="A13" s="3" t="inlineStr">
        <is>
          <t>D4</t>
        </is>
      </c>
      <c r="B13" s="3" t="inlineStr">
        <is>
          <t>Data</t>
        </is>
      </c>
      <c r="C13" s="3" t="inlineStr">
        <is>
          <t>Flow</t>
        </is>
      </c>
      <c r="D13" s="3" t="inlineStr">
        <is>
          <t>Flow is the organization's ability to move important data safely, reliably, and efficiently between systems, teams, workflows, reports, automations, and AI Use Cases.</t>
        </is>
      </c>
      <c r="E13" s="3" t="n"/>
      <c r="F13" s="3" t="n"/>
      <c r="G13" s="3">
        <f>IF(OR(E13="",F13=""),"",MAX(F13-E13,0))</f>
        <v/>
      </c>
      <c r="H13" s="3" t="n"/>
      <c r="I13" s="3" t="n"/>
      <c r="J13" s="3" t="n"/>
      <c r="K13" s="3" t="n"/>
      <c r="L13" s="3" t="n"/>
      <c r="M13" s="3">
        <f>IF(AND(E13="",F13="",K13="",L13=""),"",IF(OR(K13&lt;&gt;"Yes",L13="Low",L13=""),"Yes","No"))</f>
        <v/>
      </c>
      <c r="N13" s="3">
        <f>IF(OR(G13="",H13="",I13="",J13=""),"",ROUND((H13*I13*G13)/J13,1))</f>
        <v/>
      </c>
      <c r="O13" s="3">
        <f>IF(N13="","",IF(N13&gt;=12,"High",IF(N13&gt;=7,"Medium","Low")))</f>
        <v/>
      </c>
      <c r="P13" s="3" t="n"/>
      <c r="Q13" s="3" t="n"/>
      <c r="R13" s="3" t="n"/>
      <c r="S13" s="3">
        <f>IF(N13="","",1+COUNTIF($N$5:$N$29,"&gt;"&amp;N13)+COUNTIFS($N$5:N13,N13)-1)</f>
        <v/>
      </c>
    </row>
    <row r="14" ht="39.6" customHeight="1">
      <c r="A14" s="3" t="inlineStr">
        <is>
          <t>D5</t>
        </is>
      </c>
      <c r="B14" s="3" t="inlineStr">
        <is>
          <t>Data</t>
        </is>
      </c>
      <c r="C14" s="3" t="inlineStr">
        <is>
          <t>Insight</t>
        </is>
      </c>
      <c r="D14" s="3" t="inlineStr">
        <is>
          <t>Insight is the organization's ability to turn trusted data into useful analysis, reporting, and recommendations that improve decisions and action.</t>
        </is>
      </c>
      <c r="E14" s="3" t="n"/>
      <c r="F14" s="3" t="n"/>
      <c r="G14" s="3">
        <f>IF(OR(E14="",F14=""),"",MAX(F14-E14,0))</f>
        <v/>
      </c>
      <c r="H14" s="3" t="n"/>
      <c r="I14" s="3" t="n"/>
      <c r="J14" s="3" t="n"/>
      <c r="K14" s="3" t="n"/>
      <c r="L14" s="3" t="n"/>
      <c r="M14" s="3">
        <f>IF(AND(E14="",F14="",K14="",L14=""),"",IF(OR(K14&lt;&gt;"Yes",L14="Low",L14=""),"Yes","No"))</f>
        <v/>
      </c>
      <c r="N14" s="3">
        <f>IF(OR(G14="",H14="",I14="",J14=""),"",ROUND((H14*I14*G14)/J14,1))</f>
        <v/>
      </c>
      <c r="O14" s="3">
        <f>IF(N14="","",IF(N14&gt;=12,"High",IF(N14&gt;=7,"Medium","Low")))</f>
        <v/>
      </c>
      <c r="P14" s="3" t="n"/>
      <c r="Q14" s="3" t="n"/>
      <c r="R14" s="3" t="n"/>
      <c r="S14" s="3">
        <f>IF(N14="","",1+COUNTIF($N$5:$N$29,"&gt;"&amp;N14)+COUNTIFS($N$5:N14,N14)-1)</f>
        <v/>
      </c>
    </row>
    <row r="15" ht="39.6" customHeight="1">
      <c r="A15" s="3" t="inlineStr">
        <is>
          <t>T1</t>
        </is>
      </c>
      <c r="B15" s="3" t="inlineStr">
        <is>
          <t>Technology</t>
        </is>
      </c>
      <c r="C15" s="3" t="inlineStr">
        <is>
          <t>Architecture</t>
        </is>
      </c>
      <c r="D15" s="3" t="inlineStr">
        <is>
          <t>Architecture is the organization's ability to shape technology choices so systems, platforms, data, security, vendors, and AI solutions fit together and support enterprise priorities.</t>
        </is>
      </c>
      <c r="E15" s="3" t="n"/>
      <c r="F15" s="3" t="n"/>
      <c r="G15" s="3">
        <f>IF(OR(E15="",F15=""),"",MAX(F15-E15,0))</f>
        <v/>
      </c>
      <c r="H15" s="3" t="n"/>
      <c r="I15" s="3" t="n"/>
      <c r="J15" s="3" t="n"/>
      <c r="K15" s="3" t="n"/>
      <c r="L15" s="3" t="n"/>
      <c r="M15" s="3">
        <f>IF(AND(E15="",F15="",K15="",L15=""),"",IF(OR(K15&lt;&gt;"Yes",L15="Low",L15=""),"Yes","No"))</f>
        <v/>
      </c>
      <c r="N15" s="3">
        <f>IF(OR(G15="",H15="",I15="",J15=""),"",ROUND((H15*I15*G15)/J15,1))</f>
        <v/>
      </c>
      <c r="O15" s="3">
        <f>IF(N15="","",IF(N15&gt;=12,"High",IF(N15&gt;=7,"Medium","Low")))</f>
        <v/>
      </c>
      <c r="P15" s="3" t="n"/>
      <c r="Q15" s="3" t="n"/>
      <c r="R15" s="3" t="n"/>
      <c r="S15" s="3">
        <f>IF(N15="","",1+COUNTIF($N$5:$N$29,"&gt;"&amp;N15)+COUNTIFS($N$5:N15,N15)-1)</f>
        <v/>
      </c>
    </row>
    <row r="16" ht="39.6" customHeight="1">
      <c r="A16" s="3" t="inlineStr">
        <is>
          <t>T2</t>
        </is>
      </c>
      <c r="B16" s="3" t="inlineStr">
        <is>
          <t>Technology</t>
        </is>
      </c>
      <c r="C16" s="3" t="inlineStr">
        <is>
          <t>Platforms</t>
        </is>
      </c>
      <c r="D16" s="3" t="inlineStr">
        <is>
          <t>Platforms is the organization's ability to provide reliable, approved, supported, and fit-for-purpose technology platforms for work, data, automation, AI, collaboration, and operations.</t>
        </is>
      </c>
      <c r="E16" s="3" t="n"/>
      <c r="F16" s="3" t="n"/>
      <c r="G16" s="3">
        <f>IF(OR(E16="",F16=""),"",MAX(F16-E16,0))</f>
        <v/>
      </c>
      <c r="H16" s="3" t="n"/>
      <c r="I16" s="3" t="n"/>
      <c r="J16" s="3" t="n"/>
      <c r="K16" s="3" t="n"/>
      <c r="L16" s="3" t="n"/>
      <c r="M16" s="3">
        <f>IF(AND(E16="",F16="",K16="",L16=""),"",IF(OR(K16&lt;&gt;"Yes",L16="Low",L16=""),"Yes","No"))</f>
        <v/>
      </c>
      <c r="N16" s="3">
        <f>IF(OR(G16="",H16="",I16="",J16=""),"",ROUND((H16*I16*G16)/J16,1))</f>
        <v/>
      </c>
      <c r="O16" s="3">
        <f>IF(N16="","",IF(N16&gt;=12,"High",IF(N16&gt;=7,"Medium","Low")))</f>
        <v/>
      </c>
      <c r="P16" s="3" t="n"/>
      <c r="Q16" s="3" t="n"/>
      <c r="R16" s="3" t="n"/>
      <c r="S16" s="3">
        <f>IF(N16="","",1+COUNTIF($N$5:$N$29,"&gt;"&amp;N16)+COUNTIFS($N$5:N16,N16)-1)</f>
        <v/>
      </c>
    </row>
    <row r="17" ht="52.8" customHeight="1">
      <c r="A17" s="3" t="inlineStr">
        <is>
          <t>T3</t>
        </is>
      </c>
      <c r="B17" s="3" t="inlineStr">
        <is>
          <t>Technology</t>
        </is>
      </c>
      <c r="C17" s="3" t="inlineStr">
        <is>
          <t>Integration</t>
        </is>
      </c>
      <c r="D17" s="3" t="inlineStr">
        <is>
          <t>Integration is the organization's ability to connect systems, platforms, data, workflows, automations, and AI solutions so work and information can move reliably across the organization.</t>
        </is>
      </c>
      <c r="E17" s="3" t="n"/>
      <c r="F17" s="3" t="n"/>
      <c r="G17" s="3">
        <f>IF(OR(E17="",F17=""),"",MAX(F17-E17,0))</f>
        <v/>
      </c>
      <c r="H17" s="3" t="n"/>
      <c r="I17" s="3" t="n"/>
      <c r="J17" s="3" t="n"/>
      <c r="K17" s="3" t="n"/>
      <c r="L17" s="3" t="n"/>
      <c r="M17" s="3">
        <f>IF(AND(E17="",F17="",K17="",L17=""),"",IF(OR(K17&lt;&gt;"Yes",L17="Low",L17=""),"Yes","No"))</f>
        <v/>
      </c>
      <c r="N17" s="3">
        <f>IF(OR(G17="",H17="",I17="",J17=""),"",ROUND((H17*I17*G17)/J17,1))</f>
        <v/>
      </c>
      <c r="O17" s="3">
        <f>IF(N17="","",IF(N17&gt;=12,"High",IF(N17&gt;=7,"Medium","Low")))</f>
        <v/>
      </c>
      <c r="P17" s="3" t="n"/>
      <c r="Q17" s="3" t="n"/>
      <c r="R17" s="3" t="n"/>
      <c r="S17" s="3">
        <f>IF(N17="","",1+COUNTIF($N$5:$N$29,"&gt;"&amp;N17)+COUNTIFS($N$5:N17,N17)-1)</f>
        <v/>
      </c>
    </row>
    <row r="18" ht="39.6" customHeight="1">
      <c r="A18" s="3" t="inlineStr">
        <is>
          <t>T4</t>
        </is>
      </c>
      <c r="B18" s="3" t="inlineStr">
        <is>
          <t>Technology</t>
        </is>
      </c>
      <c r="C18" s="3" t="inlineStr">
        <is>
          <t>Automation</t>
        </is>
      </c>
      <c r="D18" s="3" t="inlineStr">
        <is>
          <t>Automation is the organization's ability to use approved technology to reduce manual work, improve consistency, reduce errors, and support better ways of working.</t>
        </is>
      </c>
      <c r="E18" s="3" t="n"/>
      <c r="F18" s="3" t="n"/>
      <c r="G18" s="3">
        <f>IF(OR(E18="",F18=""),"",MAX(F18-E18,0))</f>
        <v/>
      </c>
      <c r="H18" s="3" t="n"/>
      <c r="I18" s="3" t="n"/>
      <c r="J18" s="3" t="n"/>
      <c r="K18" s="3" t="n"/>
      <c r="L18" s="3" t="n"/>
      <c r="M18" s="3">
        <f>IF(AND(E18="",F18="",K18="",L18=""),"",IF(OR(K18&lt;&gt;"Yes",L18="Low",L18=""),"Yes","No"))</f>
        <v/>
      </c>
      <c r="N18" s="3">
        <f>IF(OR(G18="",H18="",I18="",J18=""),"",ROUND((H18*I18*G18)/J18,1))</f>
        <v/>
      </c>
      <c r="O18" s="3">
        <f>IF(N18="","",IF(N18&gt;=12,"High",IF(N18&gt;=7,"Medium","Low")))</f>
        <v/>
      </c>
      <c r="P18" s="3" t="n"/>
      <c r="Q18" s="3" t="n"/>
      <c r="R18" s="3" t="n"/>
      <c r="S18" s="3">
        <f>IF(N18="","",1+COUNTIF($N$5:$N$29,"&gt;"&amp;N18)+COUNTIFS($N$5:N18,N18)-1)</f>
        <v/>
      </c>
    </row>
    <row r="19" ht="39.6" customHeight="1">
      <c r="A19" s="3" t="inlineStr">
        <is>
          <t>T5</t>
        </is>
      </c>
      <c r="B19" s="3" t="inlineStr">
        <is>
          <t>Technology</t>
        </is>
      </c>
      <c r="C19" s="3" t="inlineStr">
        <is>
          <t>Resilience</t>
        </is>
      </c>
      <c r="D19" s="3" t="inlineStr">
        <is>
          <t>Resilience is the organization's ability to keep critical technology, data, automations, AI solutions, and digital services secure, available, recoverable, and reliable.</t>
        </is>
      </c>
      <c r="E19" s="3" t="n"/>
      <c r="F19" s="3" t="n"/>
      <c r="G19" s="3">
        <f>IF(OR(E19="",F19=""),"",MAX(F19-E19,0))</f>
        <v/>
      </c>
      <c r="H19" s="3" t="n"/>
      <c r="I19" s="3" t="n"/>
      <c r="J19" s="3" t="n"/>
      <c r="K19" s="3" t="n"/>
      <c r="L19" s="3" t="n"/>
      <c r="M19" s="3">
        <f>IF(AND(E19="",F19="",K19="",L19=""),"",IF(OR(K19&lt;&gt;"Yes",L19="Low",L19=""),"Yes","No"))</f>
        <v/>
      </c>
      <c r="N19" s="3">
        <f>IF(OR(G19="",H19="",I19="",J19=""),"",ROUND((H19*I19*G19)/J19,1))</f>
        <v/>
      </c>
      <c r="O19" s="3">
        <f>IF(N19="","",IF(N19&gt;=12,"High",IF(N19&gt;=7,"Medium","Low")))</f>
        <v/>
      </c>
      <c r="P19" s="3" t="n"/>
      <c r="Q19" s="3" t="n"/>
      <c r="R19" s="3" t="n"/>
      <c r="S19" s="3">
        <f>IF(N19="","",1+COUNTIF($N$5:$N$29,"&gt;"&amp;N19)+COUNTIFS($N$5:N19,N19)-1)</f>
        <v/>
      </c>
    </row>
    <row r="20" ht="39.6" customHeight="1">
      <c r="A20" s="3" t="inlineStr">
        <is>
          <t>F1</t>
        </is>
      </c>
      <c r="B20" s="3" t="inlineStr">
        <is>
          <t>Factory</t>
        </is>
      </c>
      <c r="C20" s="3" t="inlineStr">
        <is>
          <t>Discovery</t>
        </is>
      </c>
      <c r="D20" s="3" t="inlineStr">
        <is>
          <t>Discovery is the organization's ability to find, describe, and prioritize real opportunities to improve work, service, risk, cost, speed, quality, or value.</t>
        </is>
      </c>
      <c r="E20" s="3" t="n"/>
      <c r="F20" s="3" t="n"/>
      <c r="G20" s="3">
        <f>IF(OR(E20="",F20=""),"",MAX(F20-E20,0))</f>
        <v/>
      </c>
      <c r="H20" s="3" t="n"/>
      <c r="I20" s="3" t="n"/>
      <c r="J20" s="3" t="n"/>
      <c r="K20" s="3" t="n"/>
      <c r="L20" s="3" t="n"/>
      <c r="M20" s="3">
        <f>IF(AND(E20="",F20="",K20="",L20=""),"",IF(OR(K20&lt;&gt;"Yes",L20="Low",L20=""),"Yes","No"))</f>
        <v/>
      </c>
      <c r="N20" s="3">
        <f>IF(OR(G20="",H20="",I20="",J20=""),"",ROUND((H20*I20*G20)/J20,1))</f>
        <v/>
      </c>
      <c r="O20" s="3">
        <f>IF(N20="","",IF(N20&gt;=12,"High",IF(N20&gt;=7,"Medium","Low")))</f>
        <v/>
      </c>
      <c r="P20" s="3" t="n"/>
      <c r="Q20" s="3" t="n"/>
      <c r="R20" s="3" t="n"/>
      <c r="S20" s="3">
        <f>IF(N20="","",1+COUNTIF($N$5:$N$29,"&gt;"&amp;N20)+COUNTIFS($N$5:N20,N20)-1)</f>
        <v/>
      </c>
    </row>
    <row r="21" ht="39.6" customHeight="1">
      <c r="A21" s="3" t="inlineStr">
        <is>
          <t>F2</t>
        </is>
      </c>
      <c r="B21" s="3" t="inlineStr">
        <is>
          <t>Factory</t>
        </is>
      </c>
      <c r="C21" s="3" t="inlineStr">
        <is>
          <t>Design</t>
        </is>
      </c>
      <c r="D21" s="3" t="inlineStr">
        <is>
          <t>Design is the organization's ability to turn selected opportunities into clear solution designs, redesigned work, required controls, and implementation plans.</t>
        </is>
      </c>
      <c r="E21" s="3" t="n"/>
      <c r="F21" s="3" t="n"/>
      <c r="G21" s="3">
        <f>IF(OR(E21="",F21=""),"",MAX(F21-E21,0))</f>
        <v/>
      </c>
      <c r="H21" s="3" t="n"/>
      <c r="I21" s="3" t="n"/>
      <c r="J21" s="3" t="n"/>
      <c r="K21" s="3" t="n"/>
      <c r="L21" s="3" t="n"/>
      <c r="M21" s="3">
        <f>IF(AND(E21="",F21="",K21="",L21=""),"",IF(OR(K21&lt;&gt;"Yes",L21="Low",L21=""),"Yes","No"))</f>
        <v/>
      </c>
      <c r="N21" s="3">
        <f>IF(OR(G21="",H21="",I21="",J21=""),"",ROUND((H21*I21*G21)/J21,1))</f>
        <v/>
      </c>
      <c r="O21" s="3">
        <f>IF(N21="","",IF(N21&gt;=12,"High",IF(N21&gt;=7,"Medium","Low")))</f>
        <v/>
      </c>
      <c r="P21" s="3" t="n"/>
      <c r="Q21" s="3" t="n"/>
      <c r="R21" s="3" t="n"/>
      <c r="S21" s="3">
        <f>IF(N21="","",1+COUNTIF($N$5:$N$29,"&gt;"&amp;N21)+COUNTIFS($N$5:N21,N21)-1)</f>
        <v/>
      </c>
    </row>
    <row r="22" ht="26.4" customHeight="1">
      <c r="A22" s="3" t="inlineStr">
        <is>
          <t>F3</t>
        </is>
      </c>
      <c r="B22" s="3" t="inlineStr">
        <is>
          <t>Factory</t>
        </is>
      </c>
      <c r="C22" s="3" t="inlineStr">
        <is>
          <t>Delivery</t>
        </is>
      </c>
      <c r="D22" s="3" t="inlineStr">
        <is>
          <t>Delivery is the organization's ability to build, test, launch, and transition selected improvements into real work.</t>
        </is>
      </c>
      <c r="E22" s="3" t="n"/>
      <c r="F22" s="3" t="n"/>
      <c r="G22" s="3">
        <f>IF(OR(E22="",F22=""),"",MAX(F22-E22,0))</f>
        <v/>
      </c>
      <c r="H22" s="3" t="n"/>
      <c r="I22" s="3" t="n"/>
      <c r="J22" s="3" t="n"/>
      <c r="K22" s="3" t="n"/>
      <c r="L22" s="3" t="n"/>
      <c r="M22" s="3">
        <f>IF(AND(E22="",F22="",K22="",L22=""),"",IF(OR(K22&lt;&gt;"Yes",L22="Low",L22=""),"Yes","No"))</f>
        <v/>
      </c>
      <c r="N22" s="3">
        <f>IF(OR(G22="",H22="",I22="",J22=""),"",ROUND((H22*I22*G22)/J22,1))</f>
        <v/>
      </c>
      <c r="O22" s="3">
        <f>IF(N22="","",IF(N22&gt;=12,"High",IF(N22&gt;=7,"Medium","Low")))</f>
        <v/>
      </c>
      <c r="P22" s="3" t="n"/>
      <c r="Q22" s="3" t="n"/>
      <c r="R22" s="3" t="n"/>
      <c r="S22" s="3">
        <f>IF(N22="","",1+COUNTIF($N$5:$N$29,"&gt;"&amp;N22)+COUNTIFS($N$5:N22,N22)-1)</f>
        <v/>
      </c>
    </row>
    <row r="23" ht="39.6" customHeight="1">
      <c r="A23" s="3" t="inlineStr">
        <is>
          <t>F4</t>
        </is>
      </c>
      <c r="B23" s="3" t="inlineStr">
        <is>
          <t>Factory</t>
        </is>
      </c>
      <c r="C23" s="3" t="inlineStr">
        <is>
          <t>Measurement</t>
        </is>
      </c>
      <c r="D23" s="3" t="inlineStr">
        <is>
          <t>Measurement is the organization's ability to prove whether selected improvements create value, reduce risk, justify cost, and support better decisions.</t>
        </is>
      </c>
      <c r="E23" s="3" t="n"/>
      <c r="F23" s="3" t="n"/>
      <c r="G23" s="3">
        <f>IF(OR(E23="",F23=""),"",MAX(F23-E23,0))</f>
        <v/>
      </c>
      <c r="H23" s="3" t="n"/>
      <c r="I23" s="3" t="n"/>
      <c r="J23" s="3" t="n"/>
      <c r="K23" s="3" t="n"/>
      <c r="L23" s="3" t="n"/>
      <c r="M23" s="3">
        <f>IF(AND(E23="",F23="",K23="",L23=""),"",IF(OR(K23&lt;&gt;"Yes",L23="Low",L23=""),"Yes","No"))</f>
        <v/>
      </c>
      <c r="N23" s="3">
        <f>IF(OR(G23="",H23="",I23="",J23=""),"",ROUND((H23*I23*G23)/J23,1))</f>
        <v/>
      </c>
      <c r="O23" s="3">
        <f>IF(N23="","",IF(N23&gt;=12,"High",IF(N23&gt;=7,"Medium","Low")))</f>
        <v/>
      </c>
      <c r="P23" s="3" t="n"/>
      <c r="Q23" s="3" t="n"/>
      <c r="R23" s="3" t="n"/>
      <c r="S23" s="3">
        <f>IF(N23="","",1+COUNTIF($N$5:$N$29,"&gt;"&amp;N23)+COUNTIFS($N$5:N23,N23)-1)</f>
        <v/>
      </c>
    </row>
    <row r="24" ht="39.6" customHeight="1">
      <c r="A24" s="3" t="inlineStr">
        <is>
          <t>F5</t>
        </is>
      </c>
      <c r="B24" s="3" t="inlineStr">
        <is>
          <t>Factory</t>
        </is>
      </c>
      <c r="C24" s="3" t="inlineStr">
        <is>
          <t>Scaling</t>
        </is>
      </c>
      <c r="D24" s="3" t="inlineStr">
        <is>
          <t>Scaling is the organization's ability to expand proven improvements, repeat what works, and stop or retire work that does not justify continued effort.</t>
        </is>
      </c>
      <c r="E24" s="3" t="n"/>
      <c r="F24" s="3" t="n"/>
      <c r="G24" s="3">
        <f>IF(OR(E24="",F24=""),"",MAX(F24-E24,0))</f>
        <v/>
      </c>
      <c r="H24" s="3" t="n"/>
      <c r="I24" s="3" t="n"/>
      <c r="J24" s="3" t="n"/>
      <c r="K24" s="3" t="n"/>
      <c r="L24" s="3" t="n"/>
      <c r="M24" s="3">
        <f>IF(AND(E24="",F24="",K24="",L24=""),"",IF(OR(K24&lt;&gt;"Yes",L24="Low",L24=""),"Yes","No"))</f>
        <v/>
      </c>
      <c r="N24" s="3">
        <f>IF(OR(G24="",H24="",I24="",J24=""),"",ROUND((H24*I24*G24)/J24,1))</f>
        <v/>
      </c>
      <c r="O24" s="3">
        <f>IF(N24="","",IF(N24&gt;=12,"High",IF(N24&gt;=7,"Medium","Low")))</f>
        <v/>
      </c>
      <c r="P24" s="3" t="n"/>
      <c r="Q24" s="3" t="n"/>
      <c r="R24" s="3" t="n"/>
      <c r="S24" s="3">
        <f>IF(N24="","",1+COUNTIF($N$5:$N$29,"&gt;"&amp;N24)+COUNTIFS($N$5:N24,N24)-1)</f>
        <v/>
      </c>
    </row>
    <row r="25" ht="39.6" customHeight="1">
      <c r="A25" s="3" t="inlineStr">
        <is>
          <t>P1</t>
        </is>
      </c>
      <c r="B25" s="3" t="inlineStr">
        <is>
          <t>People</t>
        </is>
      </c>
      <c r="C25" s="3" t="inlineStr">
        <is>
          <t>Change</t>
        </is>
      </c>
      <c r="D25" s="3" t="inlineStr">
        <is>
          <t>Change is the organization's ability to prepare people for new ways of working by explaining what is changing, why it matters, what is expected, and how people will be supported.</t>
        </is>
      </c>
      <c r="E25" s="3" t="n"/>
      <c r="F25" s="3" t="n"/>
      <c r="G25" s="3">
        <f>IF(OR(E25="",F25=""),"",MAX(F25-E25,0))</f>
        <v/>
      </c>
      <c r="H25" s="3" t="n"/>
      <c r="I25" s="3" t="n"/>
      <c r="J25" s="3" t="n"/>
      <c r="K25" s="3" t="n"/>
      <c r="L25" s="3" t="n"/>
      <c r="M25" s="3">
        <f>IF(AND(E25="",F25="",K25="",L25=""),"",IF(OR(K25&lt;&gt;"Yes",L25="Low",L25=""),"Yes","No"))</f>
        <v/>
      </c>
      <c r="N25" s="3">
        <f>IF(OR(G25="",H25="",I25="",J25=""),"",ROUND((H25*I25*G25)/J25,1))</f>
        <v/>
      </c>
      <c r="O25" s="3">
        <f>IF(N25="","",IF(N25&gt;=12,"High",IF(N25&gt;=7,"Medium","Low")))</f>
        <v/>
      </c>
      <c r="P25" s="3" t="n"/>
      <c r="Q25" s="3" t="n"/>
      <c r="R25" s="3" t="n"/>
      <c r="S25" s="3">
        <f>IF(N25="","",1+COUNTIF($N$5:$N$29,"&gt;"&amp;N25)+COUNTIFS($N$5:N25,N25)-1)</f>
        <v/>
      </c>
    </row>
    <row r="26" ht="39.6" customHeight="1">
      <c r="A26" s="3" t="inlineStr">
        <is>
          <t>P2</t>
        </is>
      </c>
      <c r="B26" s="3" t="inlineStr">
        <is>
          <t>People</t>
        </is>
      </c>
      <c r="C26" s="3" t="inlineStr">
        <is>
          <t>Adoption</t>
        </is>
      </c>
      <c r="D26" s="3" t="inlineStr">
        <is>
          <t>Adoption is the organization's ability to help people use new tools, processes, automations, AI Use Cases, and ways of working in everyday work.</t>
        </is>
      </c>
      <c r="E26" s="3" t="n"/>
      <c r="F26" s="3" t="n"/>
      <c r="G26" s="3">
        <f>IF(OR(E26="",F26=""),"",MAX(F26-E26,0))</f>
        <v/>
      </c>
      <c r="H26" s="3" t="n"/>
      <c r="I26" s="3" t="n"/>
      <c r="J26" s="3" t="n"/>
      <c r="K26" s="3" t="n"/>
      <c r="L26" s="3" t="n"/>
      <c r="M26" s="3">
        <f>IF(AND(E26="",F26="",K26="",L26=""),"",IF(OR(K26&lt;&gt;"Yes",L26="Low",L26=""),"Yes","No"))</f>
        <v/>
      </c>
      <c r="N26" s="3">
        <f>IF(OR(G26="",H26="",I26="",J26=""),"",ROUND((H26*I26*G26)/J26,1))</f>
        <v/>
      </c>
      <c r="O26" s="3">
        <f>IF(N26="","",IF(N26&gt;=12,"High",IF(N26&gt;=7,"Medium","Low")))</f>
        <v/>
      </c>
      <c r="P26" s="3" t="n"/>
      <c r="Q26" s="3" t="n"/>
      <c r="R26" s="3" t="n"/>
      <c r="S26" s="3">
        <f>IF(N26="","",1+COUNTIF($N$5:$N$29,"&gt;"&amp;N26)+COUNTIFS($N$5:N26,N26)-1)</f>
        <v/>
      </c>
    </row>
    <row r="27" ht="39.6" customHeight="1">
      <c r="A27" s="3" t="inlineStr">
        <is>
          <t>P3</t>
        </is>
      </c>
      <c r="B27" s="3" t="inlineStr">
        <is>
          <t>People</t>
        </is>
      </c>
      <c r="C27" s="3" t="inlineStr">
        <is>
          <t>Skills</t>
        </is>
      </c>
      <c r="D27" s="3" t="inlineStr">
        <is>
          <t>Skills is the organization's ability to identify, build, and maintain the practical skills people need for new tools, processes, data, automation, AI, and redesigned work.</t>
        </is>
      </c>
      <c r="E27" s="3" t="n"/>
      <c r="F27" s="3" t="n"/>
      <c r="G27" s="3">
        <f>IF(OR(E27="",F27=""),"",MAX(F27-E27,0))</f>
        <v/>
      </c>
      <c r="H27" s="3" t="n"/>
      <c r="I27" s="3" t="n"/>
      <c r="J27" s="3" t="n"/>
      <c r="K27" s="3" t="n"/>
      <c r="L27" s="3" t="n"/>
      <c r="M27" s="3">
        <f>IF(AND(E27="",F27="",K27="",L27=""),"",IF(OR(K27&lt;&gt;"Yes",L27="Low",L27=""),"Yes","No"))</f>
        <v/>
      </c>
      <c r="N27" s="3">
        <f>IF(OR(G27="",H27="",I27="",J27=""),"",ROUND((H27*I27*G27)/J27,1))</f>
        <v/>
      </c>
      <c r="O27" s="3">
        <f>IF(N27="","",IF(N27&gt;=12,"High",IF(N27&gt;=7,"Medium","Low")))</f>
        <v/>
      </c>
      <c r="P27" s="3" t="n"/>
      <c r="Q27" s="3" t="n"/>
      <c r="R27" s="3" t="n"/>
      <c r="S27" s="3">
        <f>IF(N27="","",1+COUNTIF($N$5:$N$29,"&gt;"&amp;N27)+COUNTIFS($N$5:N27,N27)-1)</f>
        <v/>
      </c>
    </row>
    <row r="28" ht="39.6" customHeight="1">
      <c r="A28" s="3" t="inlineStr">
        <is>
          <t>P4</t>
        </is>
      </c>
      <c r="B28" s="3" t="inlineStr">
        <is>
          <t>People</t>
        </is>
      </c>
      <c r="C28" s="3" t="inlineStr">
        <is>
          <t>Roles</t>
        </is>
      </c>
      <c r="D28" s="3" t="inlineStr">
        <is>
          <t>Roles is the organization's ability to clarify responsibilities, decision rights, human accountability, and role changes as work, tools, automation, and AI evolve.</t>
        </is>
      </c>
      <c r="E28" s="3" t="n"/>
      <c r="F28" s="3" t="n"/>
      <c r="G28" s="3">
        <f>IF(OR(E28="",F28=""),"",MAX(F28-E28,0))</f>
        <v/>
      </c>
      <c r="H28" s="3" t="n"/>
      <c r="I28" s="3" t="n"/>
      <c r="J28" s="3" t="n"/>
      <c r="K28" s="3" t="n"/>
      <c r="L28" s="3" t="n"/>
      <c r="M28" s="3">
        <f>IF(AND(E28="",F28="",K28="",L28=""),"",IF(OR(K28&lt;&gt;"Yes",L28="Low",L28=""),"Yes","No"))</f>
        <v/>
      </c>
      <c r="N28" s="3">
        <f>IF(OR(G28="",H28="",I28="",J28=""),"",ROUND((H28*I28*G28)/J28,1))</f>
        <v/>
      </c>
      <c r="O28" s="3">
        <f>IF(N28="","",IF(N28&gt;=12,"High",IF(N28&gt;=7,"Medium","Low")))</f>
        <v/>
      </c>
      <c r="P28" s="3" t="n"/>
      <c r="Q28" s="3" t="n"/>
      <c r="R28" s="3" t="n"/>
      <c r="S28" s="3">
        <f>IF(N28="","",1+COUNTIF($N$5:$N$29,"&gt;"&amp;N28)+COUNTIFS($N$5:N28,N28)-1)</f>
        <v/>
      </c>
    </row>
    <row r="29" ht="39.6" customHeight="1">
      <c r="A29" s="3" t="inlineStr">
        <is>
          <t>P5</t>
        </is>
      </c>
      <c r="B29" s="3" t="inlineStr">
        <is>
          <t>People</t>
        </is>
      </c>
      <c r="C29" s="3" t="inlineStr">
        <is>
          <t>Culture</t>
        </is>
      </c>
      <c r="D29" s="3" t="inlineStr">
        <is>
          <t>Culture is the organization's ability to sustain trust, learning, accountability, and responsible use through visible leadership behavior, team norms, and regular feedback.</t>
        </is>
      </c>
      <c r="E29" s="3" t="n"/>
      <c r="F29" s="3" t="n"/>
      <c r="G29" s="3">
        <f>IF(OR(E29="",F29=""),"",MAX(F29-E29,0))</f>
        <v/>
      </c>
      <c r="H29" s="3" t="n"/>
      <c r="I29" s="3" t="n"/>
      <c r="J29" s="3" t="n"/>
      <c r="K29" s="3" t="n"/>
      <c r="L29" s="3" t="n"/>
      <c r="M29" s="3">
        <f>IF(AND(E29="",F29="",K29="",L29=""),"",IF(OR(K29&lt;&gt;"Yes",L29="Low",L29=""),"Yes","No"))</f>
        <v/>
      </c>
      <c r="N29" s="3">
        <f>IF(OR(G29="",H29="",I29="",J29=""),"",ROUND((H29*I29*G29)/J29,1))</f>
        <v/>
      </c>
      <c r="O29" s="3">
        <f>IF(N29="","",IF(N29&gt;=12,"High",IF(N29&gt;=7,"Medium","Low")))</f>
        <v/>
      </c>
      <c r="P29" s="3" t="n"/>
      <c r="Q29" s="3" t="n"/>
      <c r="R29" s="3" t="n"/>
      <c r="S29" s="3">
        <f>IF(N29="","",1+COUNTIF($N$5:$N$29,"&gt;"&amp;N29)+COUNTIFS($N$5:N29,N29)-1)</f>
        <v/>
      </c>
    </row>
  </sheetData>
  <conditionalFormatting sqref="M5:M29">
    <cfRule type="expression" priority="5" dxfId="6">
      <formula>M5="Yes"</formula>
    </cfRule>
  </conditionalFormatting>
  <conditionalFormatting sqref="N5:N29">
    <cfRule type="colorScale" priority="1">
      <colorScale>
        <cfvo type="min"/>
        <cfvo type="percentile" val="50"/>
        <cfvo type="max"/>
        <color rgb="FFFFFFFF"/>
        <color rgb="FFFEF3C7"/>
        <color rgb="FFFCA5A5"/>
      </colorScale>
    </cfRule>
  </conditionalFormatting>
  <conditionalFormatting sqref="O5:O29">
    <cfRule type="expression" priority="2" dxfId="2">
      <formula>O5="High"</formula>
    </cfRule>
    <cfRule type="expression" priority="3" dxfId="1">
      <formula>O5="Medium"</formula>
    </cfRule>
    <cfRule type="expression" priority="4" dxfId="3">
      <formula>O5="Low"</formula>
    </cfRule>
  </conditionalFormatting>
  <dataValidations count="4">
    <dataValidation sqref="E5:F29" showDropDown="0" showInputMessage="0" showErrorMessage="0" allowBlank="0" type="list">
      <formula1>"0,1,2,3,4,5"</formula1>
    </dataValidation>
    <dataValidation sqref="H5:J29" showDropDown="0" showInputMessage="0" showErrorMessage="0" allowBlank="0" type="list">
      <formula1>"1,2,3,4,5"</formula1>
    </dataValidation>
    <dataValidation sqref="K5:K29" showDropDown="0" showInputMessage="0" showErrorMessage="0" allowBlank="0" type="list">
      <formula1>"Yes,No"</formula1>
    </dataValidation>
    <dataValidation sqref="L5:L29" showDropDown="0" showInputMessage="0" showErrorMessage="0" allowBlank="0" type="list">
      <formula1>"Low,Medium,High"</formula1>
    </dataValidation>
  </dataValidations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selection activeCell="A5" sqref="A5"/>
    </sheetView>
  </sheetViews>
  <sheetFormatPr baseColWidth="8" defaultRowHeight="13.8"/>
  <cols>
    <col width="16" customWidth="1" min="1" max="1"/>
    <col width="18" customWidth="1" min="2" max="2"/>
    <col width="42" customWidth="1" min="3" max="3"/>
    <col width="18" customWidth="1" min="4" max="4"/>
    <col width="36" customWidth="1" min="5" max="5"/>
    <col width="20" customWidth="1" min="6" max="6"/>
    <col width="16" customWidth="1" min="7" max="7"/>
    <col width="18" customWidth="1" min="8" max="8"/>
    <col width="40" customWidth="1" min="9" max="9"/>
  </cols>
  <sheetData>
    <row r="1" ht="22.35" customHeight="1">
      <c r="A1" s="14" t="inlineStr">
        <is>
          <t>Evidence Log</t>
        </is>
      </c>
    </row>
    <row r="2" ht="14.4" customHeight="1">
      <c r="A2" s="12" t="inlineStr">
        <is>
          <t>Use this sheet to record the evidence reviewed during the assessment. Evidence is optional but strongly recommended for credible scoring.</t>
        </is>
      </c>
    </row>
    <row r="3"/>
    <row r="4" ht="27.6" customHeight="1">
      <c r="A4" s="5" t="inlineStr">
        <is>
          <t>Domain</t>
        </is>
      </c>
      <c r="B4" s="5" t="inlineStr">
        <is>
          <t>Capability</t>
        </is>
      </c>
      <c r="C4" s="5" t="inlineStr">
        <is>
          <t>Evidence Item</t>
        </is>
      </c>
      <c r="D4" s="5" t="inlineStr">
        <is>
          <t>Evidence Type</t>
        </is>
      </c>
      <c r="E4" s="5" t="inlineStr">
        <is>
          <t>Source / Location</t>
        </is>
      </c>
      <c r="F4" s="5" t="inlineStr">
        <is>
          <t>Owner</t>
        </is>
      </c>
      <c r="G4" s="5" t="inlineStr">
        <is>
          <t>Date Reviewed</t>
        </is>
      </c>
      <c r="H4" s="5" t="inlineStr">
        <is>
          <t>Evidence Confidence</t>
        </is>
      </c>
      <c r="I4" s="5" t="inlineStr">
        <is>
          <t>Notes</t>
        </is>
      </c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</row>
  </sheetData>
  <mergeCells count="2">
    <mergeCell ref="A1:C1"/>
    <mergeCell ref="A2:C2"/>
  </mergeCells>
  <dataValidations count="2">
    <dataValidation sqref="A5:A64" showDropDown="0" showInputMessage="0" showErrorMessage="0" allowBlank="0" type="list">
      <formula1>"Leadership,Data,Technology,Factory,People"</formula1>
    </dataValidation>
    <dataValidation sqref="H5:H64" showDropDown="0" showInputMessage="0" showErrorMessage="0" allowBlank="0" type="list">
      <formula1>"Low,Medium,High"</formula1>
    </dataValidation>
  </dataValidations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3.8"/>
  <cols>
    <col width="28" customWidth="1" min="1" max="1"/>
    <col width="14" customWidth="1" min="2" max="4"/>
    <col width="20" customWidth="1" min="5" max="5"/>
    <col width="16" customWidth="1" min="6" max="8"/>
  </cols>
  <sheetData>
    <row r="1" ht="22.35" customHeight="1">
      <c r="A1" s="1" t="inlineStr">
        <is>
          <t>TIO Assessment Dashboard</t>
        </is>
      </c>
    </row>
    <row r="2" ht="57.6" customHeight="1">
      <c r="A2" s="11" t="inlineStr">
        <is>
          <t>Executive summary from the Assessment and Domain Summary sheets.</t>
        </is>
      </c>
    </row>
    <row r="3"/>
    <row r="4" ht="27.6" customHeight="1">
      <c r="A4" s="5" t="inlineStr">
        <is>
          <t>KPI</t>
        </is>
      </c>
      <c r="B4" s="5" t="inlineStr">
        <is>
          <t>Value</t>
        </is>
      </c>
      <c r="D4" s="5" t="inlineStr">
        <is>
          <t>Top Priority Capabilities</t>
        </is>
      </c>
      <c r="E4" s="5" t="inlineStr">
        <is>
          <t>Domain</t>
        </is>
      </c>
      <c r="F4" s="5" t="inlineStr">
        <is>
          <t>Capability</t>
        </is>
      </c>
      <c r="G4" s="5" t="inlineStr">
        <is>
          <t>Priority Score</t>
        </is>
      </c>
      <c r="H4" s="5" t="inlineStr">
        <is>
          <t>Provisional?</t>
        </is>
      </c>
    </row>
    <row r="5" ht="15.6" customHeight="1">
      <c r="A5" s="2" t="inlineStr">
        <is>
          <t>Average Current Maturity</t>
        </is>
      </c>
      <c r="B5" s="8">
        <f>IFERROR(SUM(Assessment!$E$5:$E$29)/COUNT(Assessment!$E$5:$E$29),"")</f>
        <v/>
      </c>
      <c r="D5" s="3" t="n">
        <v>1</v>
      </c>
      <c r="E5" s="3">
        <f>IFERROR(INDEX(Assessment!$B$5:$B$29,MATCH(D5,Assessment!$S$5:$S$29,0)),"")</f>
        <v/>
      </c>
      <c r="F5" s="3">
        <f>IFERROR(INDEX(Assessment!$C$5:$C$29,MATCH(D5,Assessment!$S$5:$S$29,0)),"")</f>
        <v/>
      </c>
      <c r="G5" s="6">
        <f>IFERROR(INDEX(Assessment!$N$5:$N$29,MATCH(D5,Assessment!$S$5:$S$29,0)),"")</f>
        <v/>
      </c>
      <c r="H5" s="3">
        <f>IFERROR(INDEX(Assessment!$M$5:$M$29,MATCH(D5,Assessment!$S$5:$S$29,0)),"")</f>
        <v/>
      </c>
    </row>
    <row r="6" ht="15.6" customHeight="1">
      <c r="A6" s="2" t="inlineStr">
        <is>
          <t>Average Target Maturity</t>
        </is>
      </c>
      <c r="B6" s="8">
        <f>IFERROR(SUM(Assessment!$F$5:$F$29)/COUNT(Assessment!$F$5:$F$29),"")</f>
        <v/>
      </c>
      <c r="D6" s="3" t="n">
        <v>2</v>
      </c>
      <c r="E6" s="3">
        <f>IFERROR(INDEX(Assessment!$B$5:$B$29,MATCH(D6,Assessment!$S$5:$S$29,0)),"")</f>
        <v/>
      </c>
      <c r="F6" s="3">
        <f>IFERROR(INDEX(Assessment!$C$5:$C$29,MATCH(D6,Assessment!$S$5:$S$29,0)),"")</f>
        <v/>
      </c>
      <c r="G6" s="6">
        <f>IFERROR(INDEX(Assessment!$N$5:$N$29,MATCH(D6,Assessment!$S$5:$S$29,0)),"")</f>
        <v/>
      </c>
      <c r="H6" s="3">
        <f>IFERROR(INDEX(Assessment!$M$5:$M$29,MATCH(D6,Assessment!$S$5:$S$29,0)),"")</f>
        <v/>
      </c>
    </row>
    <row r="7" ht="15.6" customHeight="1">
      <c r="A7" s="2" t="inlineStr">
        <is>
          <t>Average Maturity Gap</t>
        </is>
      </c>
      <c r="B7" s="8">
        <f>IFERROR(SUM(Assessment!$G$5:$G$29)/COUNT(Assessment!$G$5:$G$29),"")</f>
        <v/>
      </c>
      <c r="D7" s="3" t="n">
        <v>3</v>
      </c>
      <c r="E7" s="3">
        <f>IFERROR(INDEX(Assessment!$B$5:$B$29,MATCH(D7,Assessment!$S$5:$S$29,0)),"")</f>
        <v/>
      </c>
      <c r="F7" s="3">
        <f>IFERROR(INDEX(Assessment!$C$5:$C$29,MATCH(D7,Assessment!$S$5:$S$29,0)),"")</f>
        <v/>
      </c>
      <c r="G7" s="6">
        <f>IFERROR(INDEX(Assessment!$N$5:$N$29,MATCH(D7,Assessment!$S$5:$S$29,0)),"")</f>
        <v/>
      </c>
      <c r="H7" s="3">
        <f>IFERROR(INDEX(Assessment!$M$5:$M$29,MATCH(D7,Assessment!$S$5:$S$29,0)),"")</f>
        <v/>
      </c>
    </row>
    <row r="8" ht="15.6" customHeight="1">
      <c r="A8" s="2" t="inlineStr">
        <is>
          <t>High Priority Capabilities</t>
        </is>
      </c>
      <c r="B8" s="7">
        <f>COUNTIF(Assessment!$O$5:$O$29,"High")</f>
        <v/>
      </c>
      <c r="D8" s="3" t="n">
        <v>4</v>
      </c>
      <c r="E8" s="3">
        <f>IFERROR(INDEX(Assessment!$B$5:$B$29,MATCH(D8,Assessment!$S$5:$S$29,0)),"")</f>
        <v/>
      </c>
      <c r="F8" s="3">
        <f>IFERROR(INDEX(Assessment!$C$5:$C$29,MATCH(D8,Assessment!$S$5:$S$29,0)),"")</f>
        <v/>
      </c>
      <c r="G8" s="6">
        <f>IFERROR(INDEX(Assessment!$N$5:$N$29,MATCH(D8,Assessment!$S$5:$S$29,0)),"")</f>
        <v/>
      </c>
      <c r="H8" s="3">
        <f>IFERROR(INDEX(Assessment!$M$5:$M$29,MATCH(D8,Assessment!$S$5:$S$29,0)),"")</f>
        <v/>
      </c>
    </row>
    <row r="9" ht="15.6" customHeight="1">
      <c r="A9" s="2" t="inlineStr">
        <is>
          <t>Provisional Scores</t>
        </is>
      </c>
      <c r="B9" s="7">
        <f>COUNTIF(Assessment!$M$5:$M$29,"Yes")</f>
        <v/>
      </c>
      <c r="D9" s="3" t="n">
        <v>5</v>
      </c>
      <c r="E9" s="3">
        <f>IFERROR(INDEX(Assessment!$B$5:$B$29,MATCH(D9,Assessment!$S$5:$S$29,0)),"")</f>
        <v/>
      </c>
      <c r="F9" s="3">
        <f>IFERROR(INDEX(Assessment!$C$5:$C$29,MATCH(D9,Assessment!$S$5:$S$29,0)),"")</f>
        <v/>
      </c>
      <c r="G9" s="6">
        <f>IFERROR(INDEX(Assessment!$N$5:$N$29,MATCH(D9,Assessment!$S$5:$S$29,0)),"")</f>
        <v/>
      </c>
      <c r="H9" s="3">
        <f>IFERROR(INDEX(Assessment!$M$5:$M$29,MATCH(D9,Assessment!$S$5:$S$29,0)),"")</f>
        <v/>
      </c>
    </row>
    <row r="10" ht="15.6" customHeight="1">
      <c r="A10" s="2" t="inlineStr">
        <is>
          <t>Evidence Reviewed</t>
        </is>
      </c>
      <c r="B10" s="7">
        <f>COUNTIF(Assessment!$K$5:$K$29,"Yes")</f>
        <v/>
      </c>
    </row>
    <row r="11"/>
    <row r="12"/>
    <row r="13">
      <c r="A13" s="5" t="inlineStr">
        <is>
          <t>Domain</t>
        </is>
      </c>
      <c r="B13" s="5" t="inlineStr">
        <is>
          <t>Avg Current</t>
        </is>
      </c>
      <c r="C13" s="5" t="inlineStr">
        <is>
          <t>Avg Target</t>
        </is>
      </c>
      <c r="D13" s="5" t="inlineStr">
        <is>
          <t>Avg Gap</t>
        </is>
      </c>
      <c r="E13" s="5" t="inlineStr">
        <is>
          <t>High Priorities</t>
        </is>
      </c>
      <c r="F13" s="5" t="inlineStr">
        <is>
          <t>Provisional</t>
        </is>
      </c>
    </row>
    <row r="14">
      <c r="A14" s="3">
        <f>'Domain Summary'!A5</f>
        <v/>
      </c>
      <c r="B14" s="6">
        <f>IF('Domain Summary'!B5="","",'Domain Summary'!B5)</f>
        <v/>
      </c>
      <c r="C14" s="6">
        <f>IF('Domain Summary'!C5="","",'Domain Summary'!C5)</f>
        <v/>
      </c>
      <c r="D14" s="6">
        <f>IF('Domain Summary'!D5="","",'Domain Summary'!D5)</f>
        <v/>
      </c>
      <c r="E14" s="3">
        <f>'Domain Summary'!E5</f>
        <v/>
      </c>
      <c r="F14" s="3">
        <f>'Domain Summary'!F5</f>
        <v/>
      </c>
    </row>
    <row r="15">
      <c r="A15" s="3">
        <f>'Domain Summary'!A6</f>
        <v/>
      </c>
      <c r="B15" s="6">
        <f>IF('Domain Summary'!B6="","",'Domain Summary'!B6)</f>
        <v/>
      </c>
      <c r="C15" s="6">
        <f>IF('Domain Summary'!C6="","",'Domain Summary'!C6)</f>
        <v/>
      </c>
      <c r="D15" s="6">
        <f>IF('Domain Summary'!D6="","",'Domain Summary'!D6)</f>
        <v/>
      </c>
      <c r="E15" s="3">
        <f>'Domain Summary'!E6</f>
        <v/>
      </c>
      <c r="F15" s="3">
        <f>'Domain Summary'!F6</f>
        <v/>
      </c>
    </row>
    <row r="16">
      <c r="A16" s="3">
        <f>'Domain Summary'!A7</f>
        <v/>
      </c>
      <c r="B16" s="6">
        <f>IF('Domain Summary'!B7="","",'Domain Summary'!B7)</f>
        <v/>
      </c>
      <c r="C16" s="6">
        <f>IF('Domain Summary'!C7="","",'Domain Summary'!C7)</f>
        <v/>
      </c>
      <c r="D16" s="6">
        <f>IF('Domain Summary'!D7="","",'Domain Summary'!D7)</f>
        <v/>
      </c>
      <c r="E16" s="3">
        <f>'Domain Summary'!E7</f>
        <v/>
      </c>
      <c r="F16" s="3">
        <f>'Domain Summary'!F7</f>
        <v/>
      </c>
    </row>
    <row r="17">
      <c r="A17" s="3">
        <f>'Domain Summary'!A8</f>
        <v/>
      </c>
      <c r="B17" s="6">
        <f>IF('Domain Summary'!B8="","",'Domain Summary'!B8)</f>
        <v/>
      </c>
      <c r="C17" s="6">
        <f>IF('Domain Summary'!C8="","",'Domain Summary'!C8)</f>
        <v/>
      </c>
      <c r="D17" s="6">
        <f>IF('Domain Summary'!D8="","",'Domain Summary'!D8)</f>
        <v/>
      </c>
      <c r="E17" s="3">
        <f>'Domain Summary'!E8</f>
        <v/>
      </c>
      <c r="F17" s="3">
        <f>'Domain Summary'!F8</f>
        <v/>
      </c>
    </row>
    <row r="18">
      <c r="A18" s="3">
        <f>'Domain Summary'!A9</f>
        <v/>
      </c>
      <c r="B18" s="6">
        <f>IF('Domain Summary'!B9="","",'Domain Summary'!B9)</f>
        <v/>
      </c>
      <c r="C18" s="6">
        <f>IF('Domain Summary'!C9="","",'Domain Summary'!C9)</f>
        <v/>
      </c>
      <c r="D18" s="6">
        <f>IF('Domain Summary'!D9="","",'Domain Summary'!D9)</f>
        <v/>
      </c>
      <c r="E18" s="3">
        <f>'Domain Summary'!E9</f>
        <v/>
      </c>
      <c r="F18" s="3">
        <f>'Domain Summary'!F9</f>
        <v/>
      </c>
    </row>
  </sheetData>
  <printOptions horizontalCentered="1"/>
  <pageMargins left="0.25" right="0.25" top="0.35" bottom="0.35" header="0.3" footer="0.3"/>
  <pageSetup orientation="landscape" paperSize="1" fitToHeight="0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3.8"/>
  <cols>
    <col width="18" customWidth="1" min="1" max="1"/>
    <col width="15" customWidth="1" min="2" max="4"/>
    <col width="16" customWidth="1" min="5" max="5"/>
    <col width="18" customWidth="1" min="6" max="8"/>
  </cols>
  <sheetData>
    <row r="1" ht="22.35" customHeight="1">
      <c r="A1" s="1" t="inlineStr">
        <is>
          <t>Domain Summary</t>
        </is>
      </c>
    </row>
    <row r="2" ht="57.6" customHeight="1">
      <c r="A2" s="11" t="inlineStr">
        <is>
          <t>Formula-driven roll-up by TIO domain. Values update from the Assessment sheet.</t>
        </is>
      </c>
    </row>
    <row r="3"/>
    <row r="4" ht="27.6" customHeight="1">
      <c r="A4" s="5" t="inlineStr">
        <is>
          <t>Domain</t>
        </is>
      </c>
      <c r="B4" s="5" t="inlineStr">
        <is>
          <t>Avg Current</t>
        </is>
      </c>
      <c r="C4" s="5" t="inlineStr">
        <is>
          <t>Avg Target</t>
        </is>
      </c>
      <c r="D4" s="5" t="inlineStr">
        <is>
          <t>Avg Gap</t>
        </is>
      </c>
      <c r="E4" s="5" t="inlineStr">
        <is>
          <t>High Priorities</t>
        </is>
      </c>
      <c r="F4" s="5" t="inlineStr">
        <is>
          <t>Provisional Scores</t>
        </is>
      </c>
      <c r="G4" s="5" t="inlineStr">
        <is>
          <t>Evidence Reviewed</t>
        </is>
      </c>
      <c r="H4" s="5" t="inlineStr">
        <is>
          <t>Attention Level</t>
        </is>
      </c>
    </row>
    <row r="5">
      <c r="A5" s="3" t="inlineStr">
        <is>
          <t>Leadership</t>
        </is>
      </c>
      <c r="B5" s="6">
        <f>IFERROR(SUMIFS(Assessment!$E$5:$E$29,Assessment!$B$5:$B$29,A5,Assessment!$E$5:$E$29,"&lt;&gt;")/COUNTIFS(Assessment!$B$5:$B$29,A5,Assessment!$E$5:$E$29,"&lt;&gt;"),"")</f>
        <v/>
      </c>
      <c r="C5" s="6">
        <f>IFERROR(SUMIFS(Assessment!$F$5:$F$29,Assessment!$B$5:$B$29,A5,Assessment!$F$5:$F$29,"&lt;&gt;")/COUNTIFS(Assessment!$B$5:$B$29,A5,Assessment!$F$5:$F$29,"&lt;&gt;"),"")</f>
        <v/>
      </c>
      <c r="D5" s="6">
        <f>IF(B5="","",IFERROR(SUMIFS(Assessment!$G$5:$G$29,Assessment!$B$5:$B$29,A5,Assessment!$E$5:$E$29,"&lt;&gt;")/COUNTIFS(Assessment!$B$5:$B$29,A5,Assessment!$E$5:$E$29,"&lt;&gt;"),""))</f>
        <v/>
      </c>
      <c r="E5" s="3">
        <f>COUNTIFS(Assessment!$B$5:$B$29,A5,Assessment!$O$5:$O$29,"High")</f>
        <v/>
      </c>
      <c r="F5" s="3">
        <f>COUNTIFS(Assessment!$B$5:$B$29,A5,Assessment!$M$5:$M$29,"Yes")</f>
        <v/>
      </c>
      <c r="G5" s="3">
        <f>COUNTIFS(Assessment!$B$5:$B$29,A5,Assessment!$K$5:$K$29,"Yes")</f>
        <v/>
      </c>
      <c r="H5" s="3">
        <f>IF(B5="","Not assessed",IF(E5&gt;=2,"Immediate",IF(D5&gt;=2,"High",IF(D5&gt;=1,"Moderate","Watch"))))</f>
        <v/>
      </c>
    </row>
    <row r="6">
      <c r="A6" s="3" t="inlineStr">
        <is>
          <t>Data</t>
        </is>
      </c>
      <c r="B6" s="6">
        <f>IFERROR(SUMIFS(Assessment!$E$5:$E$29,Assessment!$B$5:$B$29,A6,Assessment!$E$5:$E$29,"&lt;&gt;")/COUNTIFS(Assessment!$B$5:$B$29,A6,Assessment!$E$5:$E$29,"&lt;&gt;"),"")</f>
        <v/>
      </c>
      <c r="C6" s="6">
        <f>IFERROR(SUMIFS(Assessment!$F$5:$F$29,Assessment!$B$5:$B$29,A6,Assessment!$F$5:$F$29,"&lt;&gt;")/COUNTIFS(Assessment!$B$5:$B$29,A6,Assessment!$F$5:$F$29,"&lt;&gt;"),"")</f>
        <v/>
      </c>
      <c r="D6" s="6">
        <f>IF(B6="","",IFERROR(SUMIFS(Assessment!$G$5:$G$29,Assessment!$B$5:$B$29,A6,Assessment!$E$5:$E$29,"&lt;&gt;")/COUNTIFS(Assessment!$B$5:$B$29,A6,Assessment!$E$5:$E$29,"&lt;&gt;"),""))</f>
        <v/>
      </c>
      <c r="E6" s="3">
        <f>COUNTIFS(Assessment!$B$5:$B$29,A6,Assessment!$O$5:$O$29,"High")</f>
        <v/>
      </c>
      <c r="F6" s="3">
        <f>COUNTIFS(Assessment!$B$5:$B$29,A6,Assessment!$M$5:$M$29,"Yes")</f>
        <v/>
      </c>
      <c r="G6" s="3">
        <f>COUNTIFS(Assessment!$B$5:$B$29,A6,Assessment!$K$5:$K$29,"Yes")</f>
        <v/>
      </c>
      <c r="H6" s="3">
        <f>IF(B6="","Not assessed",IF(E6&gt;=2,"Immediate",IF(D6&gt;=2,"High",IF(D6&gt;=1,"Moderate","Watch"))))</f>
        <v/>
      </c>
    </row>
    <row r="7">
      <c r="A7" s="3" t="inlineStr">
        <is>
          <t>Technology</t>
        </is>
      </c>
      <c r="B7" s="6">
        <f>IFERROR(SUMIFS(Assessment!$E$5:$E$29,Assessment!$B$5:$B$29,A7,Assessment!$E$5:$E$29,"&lt;&gt;")/COUNTIFS(Assessment!$B$5:$B$29,A7,Assessment!$E$5:$E$29,"&lt;&gt;"),"")</f>
        <v/>
      </c>
      <c r="C7" s="6">
        <f>IFERROR(SUMIFS(Assessment!$F$5:$F$29,Assessment!$B$5:$B$29,A7,Assessment!$F$5:$F$29,"&lt;&gt;")/COUNTIFS(Assessment!$B$5:$B$29,A7,Assessment!$F$5:$F$29,"&lt;&gt;"),"")</f>
        <v/>
      </c>
      <c r="D7" s="6">
        <f>IF(B7="","",IFERROR(SUMIFS(Assessment!$G$5:$G$29,Assessment!$B$5:$B$29,A7,Assessment!$E$5:$E$29,"&lt;&gt;")/COUNTIFS(Assessment!$B$5:$B$29,A7,Assessment!$E$5:$E$29,"&lt;&gt;"),""))</f>
        <v/>
      </c>
      <c r="E7" s="3">
        <f>COUNTIFS(Assessment!$B$5:$B$29,A7,Assessment!$O$5:$O$29,"High")</f>
        <v/>
      </c>
      <c r="F7" s="3">
        <f>COUNTIFS(Assessment!$B$5:$B$29,A7,Assessment!$M$5:$M$29,"Yes")</f>
        <v/>
      </c>
      <c r="G7" s="3">
        <f>COUNTIFS(Assessment!$B$5:$B$29,A7,Assessment!$K$5:$K$29,"Yes")</f>
        <v/>
      </c>
      <c r="H7" s="3">
        <f>IF(B7="","Not assessed",IF(E7&gt;=2,"Immediate",IF(D7&gt;=2,"High",IF(D7&gt;=1,"Moderate","Watch"))))</f>
        <v/>
      </c>
    </row>
    <row r="8">
      <c r="A8" s="3" t="inlineStr">
        <is>
          <t>Factory</t>
        </is>
      </c>
      <c r="B8" s="6">
        <f>IFERROR(SUMIFS(Assessment!$E$5:$E$29,Assessment!$B$5:$B$29,A8,Assessment!$E$5:$E$29,"&lt;&gt;")/COUNTIFS(Assessment!$B$5:$B$29,A8,Assessment!$E$5:$E$29,"&lt;&gt;"),"")</f>
        <v/>
      </c>
      <c r="C8" s="6">
        <f>IFERROR(SUMIFS(Assessment!$F$5:$F$29,Assessment!$B$5:$B$29,A8,Assessment!$F$5:$F$29,"&lt;&gt;")/COUNTIFS(Assessment!$B$5:$B$29,A8,Assessment!$F$5:$F$29,"&lt;&gt;"),"")</f>
        <v/>
      </c>
      <c r="D8" s="6">
        <f>IF(B8="","",IFERROR(SUMIFS(Assessment!$G$5:$G$29,Assessment!$B$5:$B$29,A8,Assessment!$E$5:$E$29,"&lt;&gt;")/COUNTIFS(Assessment!$B$5:$B$29,A8,Assessment!$E$5:$E$29,"&lt;&gt;"),""))</f>
        <v/>
      </c>
      <c r="E8" s="3">
        <f>COUNTIFS(Assessment!$B$5:$B$29,A8,Assessment!$O$5:$O$29,"High")</f>
        <v/>
      </c>
      <c r="F8" s="3">
        <f>COUNTIFS(Assessment!$B$5:$B$29,A8,Assessment!$M$5:$M$29,"Yes")</f>
        <v/>
      </c>
      <c r="G8" s="3">
        <f>COUNTIFS(Assessment!$B$5:$B$29,A8,Assessment!$K$5:$K$29,"Yes")</f>
        <v/>
      </c>
      <c r="H8" s="3">
        <f>IF(B8="","Not assessed",IF(E8&gt;=2,"Immediate",IF(D8&gt;=2,"High",IF(D8&gt;=1,"Moderate","Watch"))))</f>
        <v/>
      </c>
    </row>
    <row r="9">
      <c r="A9" s="3" t="inlineStr">
        <is>
          <t>People</t>
        </is>
      </c>
      <c r="B9" s="6">
        <f>IFERROR(SUMIFS(Assessment!$E$5:$E$29,Assessment!$B$5:$B$29,A9,Assessment!$E$5:$E$29,"&lt;&gt;")/COUNTIFS(Assessment!$B$5:$B$29,A9,Assessment!$E$5:$E$29,"&lt;&gt;"),"")</f>
        <v/>
      </c>
      <c r="C9" s="6">
        <f>IFERROR(SUMIFS(Assessment!$F$5:$F$29,Assessment!$B$5:$B$29,A9,Assessment!$F$5:$F$29,"&lt;&gt;")/COUNTIFS(Assessment!$B$5:$B$29,A9,Assessment!$F$5:$F$29,"&lt;&gt;"),"")</f>
        <v/>
      </c>
      <c r="D9" s="6">
        <f>IF(B9="","",IFERROR(SUMIFS(Assessment!$G$5:$G$29,Assessment!$B$5:$B$29,A9,Assessment!$E$5:$E$29,"&lt;&gt;")/COUNTIFS(Assessment!$B$5:$B$29,A9,Assessment!$E$5:$E$29,"&lt;&gt;"),""))</f>
        <v/>
      </c>
      <c r="E9" s="3">
        <f>COUNTIFS(Assessment!$B$5:$B$29,A9,Assessment!$O$5:$O$29,"High")</f>
        <v/>
      </c>
      <c r="F9" s="3">
        <f>COUNTIFS(Assessment!$B$5:$B$29,A9,Assessment!$M$5:$M$29,"Yes")</f>
        <v/>
      </c>
      <c r="G9" s="3">
        <f>COUNTIFS(Assessment!$B$5:$B$29,A9,Assessment!$K$5:$K$29,"Yes")</f>
        <v/>
      </c>
      <c r="H9" s="3">
        <f>IF(B9="","Not assessed",IF(E9&gt;=2,"Immediate",IF(D9&gt;=2,"High",IF(D9&gt;=1,"Moderate","Watch"))))</f>
        <v/>
      </c>
    </row>
  </sheetData>
  <conditionalFormatting sqref="H5:H9">
    <cfRule type="expression" priority="1" dxfId="2">
      <formula>H5="Immediate"</formula>
    </cfRule>
    <cfRule type="expression" priority="2" dxfId="1">
      <formula>H5="High"</formula>
    </cfRule>
    <cfRule type="expression" priority="3" dxfId="0">
      <formula>H5="Moderate"</formula>
    </cfRule>
  </conditionalFormatting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selection activeCell="A1" sqref="A1"/>
    </sheetView>
  </sheetViews>
  <sheetFormatPr baseColWidth="8" defaultRowHeight="13.8"/>
  <cols>
    <col width="24" customWidth="1" min="1" max="5"/>
  </cols>
  <sheetData>
    <row r="1" ht="22.35" customHeight="1">
      <c r="A1" s="1" t="inlineStr">
        <is>
          <t>Priority Heatmap</t>
        </is>
      </c>
    </row>
    <row r="2" ht="57.6" customHeight="1">
      <c r="A2" s="11" t="inlineStr">
        <is>
          <t>Visual view of priority scores by domain and capability. Scores update from the Assessment sheet.</t>
        </is>
      </c>
    </row>
    <row r="3"/>
    <row r="4">
      <c r="A4" s="5" t="inlineStr">
        <is>
          <t>Leadership</t>
        </is>
      </c>
      <c r="B4" s="5" t="inlineStr">
        <is>
          <t>Data</t>
        </is>
      </c>
      <c r="C4" s="5" t="inlineStr">
        <is>
          <t>Technology</t>
        </is>
      </c>
      <c r="D4" s="5" t="inlineStr">
        <is>
          <t>Factory</t>
        </is>
      </c>
      <c r="E4" s="5" t="inlineStr">
        <is>
          <t>People</t>
        </is>
      </c>
    </row>
    <row r="5">
      <c r="A5" s="9" t="inlineStr">
        <is>
          <t>Strategy</t>
        </is>
      </c>
      <c r="B5" s="9" t="inlineStr">
        <is>
          <t>Ownership</t>
        </is>
      </c>
      <c r="C5" s="9" t="inlineStr">
        <is>
          <t>Architecture</t>
        </is>
      </c>
      <c r="D5" s="9" t="inlineStr">
        <is>
          <t>Discovery</t>
        </is>
      </c>
      <c r="E5" s="9" t="inlineStr">
        <is>
          <t>Change</t>
        </is>
      </c>
    </row>
    <row r="6" ht="15.6" customHeight="1">
      <c r="A6" s="10">
        <f>IFERROR(INDEX(Assessment!$N$5:$N$29,MATCH("Strategy",Assessment!$C$5:$C$29,0)),"")</f>
        <v/>
      </c>
      <c r="B6" s="10">
        <f>IFERROR(INDEX(Assessment!$N$5:$N$29,MATCH("Ownership",Assessment!$C$5:$C$29,0)),"")</f>
        <v/>
      </c>
      <c r="C6" s="10">
        <f>IFERROR(INDEX(Assessment!$N$5:$N$29,MATCH("Architecture",Assessment!$C$5:$C$29,0)),"")</f>
        <v/>
      </c>
      <c r="D6" s="10">
        <f>IFERROR(INDEX(Assessment!$N$5:$N$29,MATCH("Discovery",Assessment!$C$5:$C$29,0)),"")</f>
        <v/>
      </c>
      <c r="E6" s="10">
        <f>IFERROR(INDEX(Assessment!$N$5:$N$29,MATCH("Change",Assessment!$C$5:$C$29,0)),"")</f>
        <v/>
      </c>
    </row>
    <row r="7"/>
    <row r="8">
      <c r="A8" s="9" t="inlineStr">
        <is>
          <t>Fluency</t>
        </is>
      </c>
      <c r="B8" s="9" t="inlineStr">
        <is>
          <t>Quality</t>
        </is>
      </c>
      <c r="C8" s="9" t="inlineStr">
        <is>
          <t>Platforms</t>
        </is>
      </c>
      <c r="D8" s="9" t="inlineStr">
        <is>
          <t>Design</t>
        </is>
      </c>
      <c r="E8" s="9" t="inlineStr">
        <is>
          <t>Adoption</t>
        </is>
      </c>
    </row>
    <row r="9" ht="15.6" customHeight="1">
      <c r="A9" s="10">
        <f>IFERROR(INDEX(Assessment!$N$5:$N$29,MATCH("Fluency",Assessment!$C$5:$C$29,0)),"")</f>
        <v/>
      </c>
      <c r="B9" s="10">
        <f>IFERROR(INDEX(Assessment!$N$5:$N$29,MATCH("Quality",Assessment!$C$5:$C$29,0)),"")</f>
        <v/>
      </c>
      <c r="C9" s="10">
        <f>IFERROR(INDEX(Assessment!$N$5:$N$29,MATCH("Platforms",Assessment!$C$5:$C$29,0)),"")</f>
        <v/>
      </c>
      <c r="D9" s="10">
        <f>IFERROR(INDEX(Assessment!$N$5:$N$29,MATCH("Design",Assessment!$C$5:$C$29,0)),"")</f>
        <v/>
      </c>
      <c r="E9" s="10">
        <f>IFERROR(INDEX(Assessment!$N$5:$N$29,MATCH("Adoption",Assessment!$C$5:$C$29,0)),"")</f>
        <v/>
      </c>
    </row>
    <row r="10"/>
    <row r="11">
      <c r="A11" s="9" t="inlineStr">
        <is>
          <t>Governance</t>
        </is>
      </c>
      <c r="B11" s="9" t="inlineStr">
        <is>
          <t>Access</t>
        </is>
      </c>
      <c r="C11" s="9" t="inlineStr">
        <is>
          <t>Integration</t>
        </is>
      </c>
      <c r="D11" s="9" t="inlineStr">
        <is>
          <t>Delivery</t>
        </is>
      </c>
      <c r="E11" s="9" t="inlineStr">
        <is>
          <t>Skills</t>
        </is>
      </c>
    </row>
    <row r="12" ht="15.6" customHeight="1">
      <c r="A12" s="10">
        <f>IFERROR(INDEX(Assessment!$N$5:$N$29,MATCH("Governance",Assessment!$C$5:$C$29,0)),"")</f>
        <v/>
      </c>
      <c r="B12" s="10">
        <f>IFERROR(INDEX(Assessment!$N$5:$N$29,MATCH("Access",Assessment!$C$5:$C$29,0)),"")</f>
        <v/>
      </c>
      <c r="C12" s="10">
        <f>IFERROR(INDEX(Assessment!$N$5:$N$29,MATCH("Integration",Assessment!$C$5:$C$29,0)),"")</f>
        <v/>
      </c>
      <c r="D12" s="10">
        <f>IFERROR(INDEX(Assessment!$N$5:$N$29,MATCH("Delivery",Assessment!$C$5:$C$29,0)),"")</f>
        <v/>
      </c>
      <c r="E12" s="10">
        <f>IFERROR(INDEX(Assessment!$N$5:$N$29,MATCH("Skills",Assessment!$C$5:$C$29,0)),"")</f>
        <v/>
      </c>
    </row>
    <row r="13"/>
    <row r="14">
      <c r="A14" s="9" t="inlineStr">
        <is>
          <t>Risk</t>
        </is>
      </c>
      <c r="B14" s="9" t="inlineStr">
        <is>
          <t>Flow</t>
        </is>
      </c>
      <c r="C14" s="9" t="inlineStr">
        <is>
          <t>Automation</t>
        </is>
      </c>
      <c r="D14" s="9" t="inlineStr">
        <is>
          <t>Measurement</t>
        </is>
      </c>
      <c r="E14" s="9" t="inlineStr">
        <is>
          <t>Roles</t>
        </is>
      </c>
    </row>
    <row r="15" ht="15.6" customHeight="1">
      <c r="A15" s="10">
        <f>IFERROR(INDEX(Assessment!$N$5:$N$29,MATCH("Risk",Assessment!$C$5:$C$29,0)),"")</f>
        <v/>
      </c>
      <c r="B15" s="10">
        <f>IFERROR(INDEX(Assessment!$N$5:$N$29,MATCH("Flow",Assessment!$C$5:$C$29,0)),"")</f>
        <v/>
      </c>
      <c r="C15" s="10">
        <f>IFERROR(INDEX(Assessment!$N$5:$N$29,MATCH("Automation",Assessment!$C$5:$C$29,0)),"")</f>
        <v/>
      </c>
      <c r="D15" s="10">
        <f>IFERROR(INDEX(Assessment!$N$5:$N$29,MATCH("Measurement",Assessment!$C$5:$C$29,0)),"")</f>
        <v/>
      </c>
      <c r="E15" s="10">
        <f>IFERROR(INDEX(Assessment!$N$5:$N$29,MATCH("Roles",Assessment!$C$5:$C$29,0)),"")</f>
        <v/>
      </c>
    </row>
    <row r="16"/>
    <row r="17">
      <c r="A17" s="9" t="inlineStr">
        <is>
          <t>Transformation</t>
        </is>
      </c>
      <c r="B17" s="9" t="inlineStr">
        <is>
          <t>Insight</t>
        </is>
      </c>
      <c r="C17" s="9" t="inlineStr">
        <is>
          <t>Resilience</t>
        </is>
      </c>
      <c r="D17" s="9" t="inlineStr">
        <is>
          <t>Scaling</t>
        </is>
      </c>
      <c r="E17" s="9" t="inlineStr">
        <is>
          <t>Culture</t>
        </is>
      </c>
    </row>
    <row r="18" ht="15.6" customHeight="1">
      <c r="A18" s="10">
        <f>IFERROR(INDEX(Assessment!$N$5:$N$29,MATCH("Transformation",Assessment!$C$5:$C$29,0)),"")</f>
        <v/>
      </c>
      <c r="B18" s="10">
        <f>IFERROR(INDEX(Assessment!$N$5:$N$29,MATCH("Insight",Assessment!$C$5:$C$29,0)),"")</f>
        <v/>
      </c>
      <c r="C18" s="10">
        <f>IFERROR(INDEX(Assessment!$N$5:$N$29,MATCH("Resilience",Assessment!$C$5:$C$29,0)),"")</f>
        <v/>
      </c>
      <c r="D18" s="10">
        <f>IFERROR(INDEX(Assessment!$N$5:$N$29,MATCH("Scaling",Assessment!$C$5:$C$29,0)),"")</f>
        <v/>
      </c>
      <c r="E18" s="10">
        <f>IFERROR(INDEX(Assessment!$N$5:$N$29,MATCH("Culture",Assessment!$C$5:$C$29,0)),"")</f>
        <v/>
      </c>
    </row>
  </sheetData>
  <conditionalFormatting sqref="A6:E6">
    <cfRule type="colorScale" priority="1">
      <colorScale>
        <cfvo type="min"/>
        <cfvo type="percentile" val="50"/>
        <cfvo type="max"/>
        <color rgb="FFDCFCE7"/>
        <color rgb="FFFEF3C7"/>
        <color rgb="FFFCA5A5"/>
      </colorScale>
    </cfRule>
  </conditionalFormatting>
  <conditionalFormatting sqref="A9:E9">
    <cfRule type="colorScale" priority="2">
      <colorScale>
        <cfvo type="min"/>
        <cfvo type="percentile" val="50"/>
        <cfvo type="max"/>
        <color rgb="FFDCFCE7"/>
        <color rgb="FFFEF3C7"/>
        <color rgb="FFFCA5A5"/>
      </colorScale>
    </cfRule>
  </conditionalFormatting>
  <conditionalFormatting sqref="A12:E12">
    <cfRule type="colorScale" priority="3">
      <colorScale>
        <cfvo type="min"/>
        <cfvo type="percentile" val="50"/>
        <cfvo type="max"/>
        <color rgb="FFDCFCE7"/>
        <color rgb="FFFEF3C7"/>
        <color rgb="FFFCA5A5"/>
      </colorScale>
    </cfRule>
  </conditionalFormatting>
  <conditionalFormatting sqref="A15:E15">
    <cfRule type="colorScale" priority="4">
      <colorScale>
        <cfvo type="min"/>
        <cfvo type="percentile" val="50"/>
        <cfvo type="max"/>
        <color rgb="FFDCFCE7"/>
        <color rgb="FFFEF3C7"/>
        <color rgb="FFFCA5A5"/>
      </colorScale>
    </cfRule>
  </conditionalFormatting>
  <conditionalFormatting sqref="A18:E18">
    <cfRule type="colorScale" priority="5">
      <colorScale>
        <cfvo type="min"/>
        <cfvo type="percentile" val="50"/>
        <cfvo type="max"/>
        <color rgb="FFDCFCE7"/>
        <color rgb="FFFEF3C7"/>
        <color rgb="FFFCA5A5"/>
      </colorScale>
    </cfRule>
  </conditionalFormatting>
  <printOptions horizontalCentered="1"/>
  <pageMargins left="0.25" right="0.25" top="0.35" bottom="0.35" header="0.3" footer="0.3"/>
  <pageSetup orientation="portrait" paperSize="1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3.8"/>
  <cols>
    <col width="22" customWidth="1" min="1" max="1"/>
    <col width="14" customWidth="1" min="2" max="4"/>
    <col width="16" customWidth="1" min="5" max="5"/>
    <col width="18" customWidth="1" min="6" max="8"/>
  </cols>
  <sheetData>
    <row r="1" ht="22.35" customHeight="1">
      <c r="A1" s="1" t="inlineStr">
        <is>
          <t>Assessment Readout</t>
        </is>
      </c>
    </row>
    <row r="2" ht="57.6" customHeight="1">
      <c r="A2" s="11" t="inlineStr">
        <is>
          <t>Client-ready summary view. Complete the narrative cells after facilitation.</t>
        </is>
      </c>
    </row>
    <row r="3"/>
    <row r="4">
      <c r="A4" s="2" t="inlineStr">
        <is>
          <t>Overall Verdict</t>
        </is>
      </c>
      <c r="B4" s="3" t="n"/>
    </row>
    <row r="5">
      <c r="A5" s="2" t="inlineStr">
        <is>
          <t>Strongest Domain</t>
        </is>
      </c>
      <c r="B5" s="3" t="n"/>
    </row>
    <row r="6" ht="27.6" customHeight="1">
      <c r="A6" s="2" t="inlineStr">
        <is>
          <t>Highest Attention Domain</t>
        </is>
      </c>
      <c r="B6" s="3" t="n"/>
    </row>
    <row r="7">
      <c r="A7" s="2" t="inlineStr">
        <is>
          <t>Main Evidence Concern</t>
        </is>
      </c>
      <c r="B7" s="3" t="n"/>
    </row>
    <row r="8" ht="27.6" customHeight="1">
      <c r="A8" s="2" t="inlineStr">
        <is>
          <t>Recommended First Move</t>
        </is>
      </c>
      <c r="B8" s="3" t="n"/>
    </row>
    <row r="9"/>
    <row r="10" ht="27.6" customHeight="1">
      <c r="A10" s="5" t="inlineStr">
        <is>
          <t>Top 5 Priority Capabilities</t>
        </is>
      </c>
      <c r="B10" s="5" t="inlineStr">
        <is>
          <t>Domain</t>
        </is>
      </c>
      <c r="C10" s="5" t="inlineStr">
        <is>
          <t>Capability</t>
        </is>
      </c>
      <c r="D10" s="5" t="inlineStr">
        <is>
          <t>Priority Score</t>
        </is>
      </c>
      <c r="E10" s="5" t="inlineStr">
        <is>
          <t>First Move</t>
        </is>
      </c>
    </row>
    <row r="11">
      <c r="A11" s="3" t="n">
        <v>1</v>
      </c>
      <c r="B11" s="3">
        <f>IFERROR(INDEX(Assessment!$B$5:$B$29,MATCH(A11,Assessment!$S$5:$S$29,0)),"")</f>
        <v/>
      </c>
      <c r="C11" s="3">
        <f>IFERROR(INDEX(Assessment!$C$5:$C$29,MATCH(A11,Assessment!$S$5:$S$29,0)),"")</f>
        <v/>
      </c>
      <c r="D11" s="6">
        <f>IFERROR(INDEX(Assessment!$N$5:$N$29,MATCH(A11,Assessment!$S$5:$S$29,0)),"")</f>
        <v/>
      </c>
      <c r="E11" s="3">
        <f>IFERROR(INDEX(Assessment!$P$5:$P$29,MATCH(A11,Assessment!$S$5:$S$29,0)),"")</f>
        <v/>
      </c>
    </row>
    <row r="12">
      <c r="A12" s="3" t="n">
        <v>2</v>
      </c>
      <c r="B12" s="3">
        <f>IFERROR(INDEX(Assessment!$B$5:$B$29,MATCH(A12,Assessment!$S$5:$S$29,0)),"")</f>
        <v/>
      </c>
      <c r="C12" s="3">
        <f>IFERROR(INDEX(Assessment!$C$5:$C$29,MATCH(A12,Assessment!$S$5:$S$29,0)),"")</f>
        <v/>
      </c>
      <c r="D12" s="6">
        <f>IFERROR(INDEX(Assessment!$N$5:$N$29,MATCH(A12,Assessment!$S$5:$S$29,0)),"")</f>
        <v/>
      </c>
      <c r="E12" s="3">
        <f>IFERROR(INDEX(Assessment!$P$5:$P$29,MATCH(A12,Assessment!$S$5:$S$29,0)),"")</f>
        <v/>
      </c>
    </row>
    <row r="13">
      <c r="A13" s="3" t="n">
        <v>3</v>
      </c>
      <c r="B13" s="3">
        <f>IFERROR(INDEX(Assessment!$B$5:$B$29,MATCH(A13,Assessment!$S$5:$S$29,0)),"")</f>
        <v/>
      </c>
      <c r="C13" s="3">
        <f>IFERROR(INDEX(Assessment!$C$5:$C$29,MATCH(A13,Assessment!$S$5:$S$29,0)),"")</f>
        <v/>
      </c>
      <c r="D13" s="6">
        <f>IFERROR(INDEX(Assessment!$N$5:$N$29,MATCH(A13,Assessment!$S$5:$S$29,0)),"")</f>
        <v/>
      </c>
      <c r="E13" s="3">
        <f>IFERROR(INDEX(Assessment!$P$5:$P$29,MATCH(A13,Assessment!$S$5:$S$29,0)),"")</f>
        <v/>
      </c>
    </row>
    <row r="14">
      <c r="A14" s="3" t="n">
        <v>4</v>
      </c>
      <c r="B14" s="3">
        <f>IFERROR(INDEX(Assessment!$B$5:$B$29,MATCH(A14,Assessment!$S$5:$S$29,0)),"")</f>
        <v/>
      </c>
      <c r="C14" s="3">
        <f>IFERROR(INDEX(Assessment!$C$5:$C$29,MATCH(A14,Assessment!$S$5:$S$29,0)),"")</f>
        <v/>
      </c>
      <c r="D14" s="6">
        <f>IFERROR(INDEX(Assessment!$N$5:$N$29,MATCH(A14,Assessment!$S$5:$S$29,0)),"")</f>
        <v/>
      </c>
      <c r="E14" s="3">
        <f>IFERROR(INDEX(Assessment!$P$5:$P$29,MATCH(A14,Assessment!$S$5:$S$29,0)),"")</f>
        <v/>
      </c>
    </row>
    <row r="15">
      <c r="A15" s="3" t="n">
        <v>5</v>
      </c>
      <c r="B15" s="3">
        <f>IFERROR(INDEX(Assessment!$B$5:$B$29,MATCH(A15,Assessment!$S$5:$S$29,0)),"")</f>
        <v/>
      </c>
      <c r="C15" s="3">
        <f>IFERROR(INDEX(Assessment!$C$5:$C$29,MATCH(A15,Assessment!$S$5:$S$29,0)),"")</f>
        <v/>
      </c>
      <c r="D15" s="6">
        <f>IFERROR(INDEX(Assessment!$N$5:$N$29,MATCH(A15,Assessment!$S$5:$S$29,0)),"")</f>
        <v/>
      </c>
      <c r="E15" s="3">
        <f>IFERROR(INDEX(Assessment!$P$5:$P$29,MATCH(A15,Assessment!$S$5:$S$29,0)),"")</f>
        <v/>
      </c>
    </row>
    <row r="16"/>
    <row r="17"/>
    <row r="18" ht="27.6" customHeight="1">
      <c r="A18" s="5" t="inlineStr">
        <is>
          <t>Domain</t>
        </is>
      </c>
      <c r="B18" s="5" t="inlineStr">
        <is>
          <t>Avg Current</t>
        </is>
      </c>
      <c r="C18" s="5" t="inlineStr">
        <is>
          <t>Avg Target</t>
        </is>
      </c>
      <c r="D18" s="5" t="inlineStr">
        <is>
          <t>Avg Gap</t>
        </is>
      </c>
      <c r="E18" s="5" t="inlineStr">
        <is>
          <t>High Priorities</t>
        </is>
      </c>
      <c r="F18" s="5" t="inlineStr">
        <is>
          <t>Provisional Scores</t>
        </is>
      </c>
      <c r="G18" s="5" t="inlineStr">
        <is>
          <t>Evidence Reviewed</t>
        </is>
      </c>
      <c r="H18" s="5" t="inlineStr">
        <is>
          <t>Attention Level</t>
        </is>
      </c>
    </row>
    <row r="19">
      <c r="A19" s="3">
        <f>'Domain Summary'!A5</f>
        <v/>
      </c>
      <c r="B19" s="6">
        <f>IF('Domain Summary'!B5="","",'Domain Summary'!B5)</f>
        <v/>
      </c>
      <c r="C19" s="6">
        <f>IF('Domain Summary'!C5="","",'Domain Summary'!C5)</f>
        <v/>
      </c>
      <c r="D19" s="6">
        <f>IF('Domain Summary'!D5="","",'Domain Summary'!D5)</f>
        <v/>
      </c>
      <c r="E19" s="3">
        <f>'Domain Summary'!E5</f>
        <v/>
      </c>
      <c r="F19" s="3">
        <f>'Domain Summary'!F5</f>
        <v/>
      </c>
      <c r="G19" s="3">
        <f>'Domain Summary'!G5</f>
        <v/>
      </c>
      <c r="H19" s="3">
        <f>'Domain Summary'!H5</f>
        <v/>
      </c>
    </row>
    <row r="20">
      <c r="A20" s="3">
        <f>'Domain Summary'!A6</f>
        <v/>
      </c>
      <c r="B20" s="6">
        <f>IF('Domain Summary'!B6="","",'Domain Summary'!B6)</f>
        <v/>
      </c>
      <c r="C20" s="6">
        <f>IF('Domain Summary'!C6="","",'Domain Summary'!C6)</f>
        <v/>
      </c>
      <c r="D20" s="6">
        <f>IF('Domain Summary'!D6="","",'Domain Summary'!D6)</f>
        <v/>
      </c>
      <c r="E20" s="3">
        <f>'Domain Summary'!E6</f>
        <v/>
      </c>
      <c r="F20" s="3">
        <f>'Domain Summary'!F6</f>
        <v/>
      </c>
      <c r="G20" s="3">
        <f>'Domain Summary'!G6</f>
        <v/>
      </c>
      <c r="H20" s="3">
        <f>'Domain Summary'!H6</f>
        <v/>
      </c>
    </row>
    <row r="21">
      <c r="A21" s="3">
        <f>'Domain Summary'!A7</f>
        <v/>
      </c>
      <c r="B21" s="6">
        <f>IF('Domain Summary'!B7="","",'Domain Summary'!B7)</f>
        <v/>
      </c>
      <c r="C21" s="6">
        <f>IF('Domain Summary'!C7="","",'Domain Summary'!C7)</f>
        <v/>
      </c>
      <c r="D21" s="6">
        <f>IF('Domain Summary'!D7="","",'Domain Summary'!D7)</f>
        <v/>
      </c>
      <c r="E21" s="3">
        <f>'Domain Summary'!E7</f>
        <v/>
      </c>
      <c r="F21" s="3">
        <f>'Domain Summary'!F7</f>
        <v/>
      </c>
      <c r="G21" s="3">
        <f>'Domain Summary'!G7</f>
        <v/>
      </c>
      <c r="H21" s="3">
        <f>'Domain Summary'!H7</f>
        <v/>
      </c>
    </row>
    <row r="22">
      <c r="A22" s="3">
        <f>'Domain Summary'!A8</f>
        <v/>
      </c>
      <c r="B22" s="6">
        <f>IF('Domain Summary'!B8="","",'Domain Summary'!B8)</f>
        <v/>
      </c>
      <c r="C22" s="6">
        <f>IF('Domain Summary'!C8="","",'Domain Summary'!C8)</f>
        <v/>
      </c>
      <c r="D22" s="6">
        <f>IF('Domain Summary'!D8="","",'Domain Summary'!D8)</f>
        <v/>
      </c>
      <c r="E22" s="3">
        <f>'Domain Summary'!E8</f>
        <v/>
      </c>
      <c r="F22" s="3">
        <f>'Domain Summary'!F8</f>
        <v/>
      </c>
      <c r="G22" s="3">
        <f>'Domain Summary'!G8</f>
        <v/>
      </c>
      <c r="H22" s="3">
        <f>'Domain Summary'!H8</f>
        <v/>
      </c>
    </row>
    <row r="23">
      <c r="A23" s="3">
        <f>'Domain Summary'!A9</f>
        <v/>
      </c>
      <c r="B23" s="6">
        <f>IF('Domain Summary'!B9="","",'Domain Summary'!B9)</f>
        <v/>
      </c>
      <c r="C23" s="6">
        <f>IF('Domain Summary'!C9="","",'Domain Summary'!C9)</f>
        <v/>
      </c>
      <c r="D23" s="6">
        <f>IF('Domain Summary'!D9="","",'Domain Summary'!D9)</f>
        <v/>
      </c>
      <c r="E23" s="3">
        <f>'Domain Summary'!E9</f>
        <v/>
      </c>
      <c r="F23" s="3">
        <f>'Domain Summary'!F9</f>
        <v/>
      </c>
      <c r="G23" s="3">
        <f>'Domain Summary'!G9</f>
        <v/>
      </c>
      <c r="H23" s="3">
        <f>'Domain Summary'!H9</f>
        <v/>
      </c>
    </row>
  </sheetData>
  <printOptions horizontalCentered="1"/>
  <pageMargins left="0.25" right="0.25" top="0.35" bottom="0.35" header="0.3" footer="0.3"/>
  <pageSetup orientation="landscape" paperSize="1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selection activeCell="A1" sqref="A1"/>
    </sheetView>
  </sheetViews>
  <sheetFormatPr baseColWidth="8" defaultRowHeight="13.8"/>
  <cols>
    <col width="8" customWidth="1" min="1" max="1"/>
    <col width="16" customWidth="1" min="2" max="3"/>
    <col width="48" customWidth="1" min="4" max="4"/>
    <col width="32" customWidth="1" min="5" max="6"/>
    <col width="20" customWidth="1" min="7" max="7"/>
    <col width="28" customWidth="1" min="8" max="8"/>
    <col width="34" customWidth="1" min="9" max="9"/>
  </cols>
  <sheetData>
    <row r="1" ht="22.35" customHeight="1">
      <c r="A1" s="1" t="inlineStr">
        <is>
          <t>First Moves Roadmap</t>
        </is>
      </c>
    </row>
    <row r="2" ht="57.6" customHeight="1">
      <c r="A2" s="11" t="inlineStr">
        <is>
          <t>Translate the assessment into practical action. Top priorities are pulled from the Assessment sheet; action columns are editable.</t>
        </is>
      </c>
    </row>
    <row r="3"/>
    <row r="4">
      <c r="A4" s="5" t="inlineStr">
        <is>
          <t>Rank</t>
        </is>
      </c>
      <c r="B4" s="5" t="inlineStr">
        <is>
          <t>Domain</t>
        </is>
      </c>
      <c r="C4" s="5" t="inlineStr">
        <is>
          <t>Capability</t>
        </is>
      </c>
      <c r="D4" s="5" t="inlineStr">
        <is>
          <t>Why It Matters</t>
        </is>
      </c>
      <c r="E4" s="5" t="inlineStr">
        <is>
          <t>First 30 Days</t>
        </is>
      </c>
      <c r="F4" s="5" t="inlineStr">
        <is>
          <t>60 to 90 Days</t>
        </is>
      </c>
      <c r="G4" s="5" t="inlineStr">
        <is>
          <t>Owner</t>
        </is>
      </c>
      <c r="H4" s="5" t="inlineStr">
        <is>
          <t>Decision Needed</t>
        </is>
      </c>
      <c r="I4" s="5" t="inlineStr">
        <is>
          <t>Evidence of Progress</t>
        </is>
      </c>
    </row>
    <row r="5">
      <c r="A5" s="3" t="n">
        <v>1</v>
      </c>
      <c r="B5" s="3">
        <f>IFERROR(INDEX(Assessment!$B$5:$B$29,MATCH(A5,Assessment!$S$5:$S$29,0)),"")</f>
        <v/>
      </c>
      <c r="C5" s="3">
        <f>IFERROR(INDEX(Assessment!$C$5:$C$29,MATCH(A5,Assessment!$S$5:$S$29,0)),"")</f>
        <v/>
      </c>
      <c r="D5" s="3">
        <f>IFERROR(INDEX(Assessment!$D$5:$D$29,MATCH(A5,Assessment!$S$5:$S$29,0)),"")</f>
        <v/>
      </c>
      <c r="E5" s="3" t="n"/>
      <c r="F5" s="3" t="n"/>
      <c r="G5" s="3" t="n"/>
      <c r="H5" s="3" t="n"/>
      <c r="I5" s="3" t="n"/>
    </row>
    <row r="6">
      <c r="A6" s="3" t="n">
        <v>2</v>
      </c>
      <c r="B6" s="3">
        <f>IFERROR(INDEX(Assessment!$B$5:$B$29,MATCH(A6,Assessment!$S$5:$S$29,0)),"")</f>
        <v/>
      </c>
      <c r="C6" s="3">
        <f>IFERROR(INDEX(Assessment!$C$5:$C$29,MATCH(A6,Assessment!$S$5:$S$29,0)),"")</f>
        <v/>
      </c>
      <c r="D6" s="3">
        <f>IFERROR(INDEX(Assessment!$D$5:$D$29,MATCH(A6,Assessment!$S$5:$S$29,0)),"")</f>
        <v/>
      </c>
      <c r="E6" s="3" t="n"/>
      <c r="F6" s="3" t="n"/>
      <c r="G6" s="3" t="n"/>
      <c r="H6" s="3" t="n"/>
      <c r="I6" s="3" t="n"/>
    </row>
    <row r="7">
      <c r="A7" s="3" t="n">
        <v>3</v>
      </c>
      <c r="B7" s="3">
        <f>IFERROR(INDEX(Assessment!$B$5:$B$29,MATCH(A7,Assessment!$S$5:$S$29,0)),"")</f>
        <v/>
      </c>
      <c r="C7" s="3">
        <f>IFERROR(INDEX(Assessment!$C$5:$C$29,MATCH(A7,Assessment!$S$5:$S$29,0)),"")</f>
        <v/>
      </c>
      <c r="D7" s="3">
        <f>IFERROR(INDEX(Assessment!$D$5:$D$29,MATCH(A7,Assessment!$S$5:$S$29,0)),"")</f>
        <v/>
      </c>
      <c r="E7" s="3" t="n"/>
      <c r="F7" s="3" t="n"/>
      <c r="G7" s="3" t="n"/>
      <c r="H7" s="3" t="n"/>
      <c r="I7" s="3" t="n"/>
    </row>
    <row r="8">
      <c r="A8" s="3" t="n">
        <v>4</v>
      </c>
      <c r="B8" s="3">
        <f>IFERROR(INDEX(Assessment!$B$5:$B$29,MATCH(A8,Assessment!$S$5:$S$29,0)),"")</f>
        <v/>
      </c>
      <c r="C8" s="3">
        <f>IFERROR(INDEX(Assessment!$C$5:$C$29,MATCH(A8,Assessment!$S$5:$S$29,0)),"")</f>
        <v/>
      </c>
      <c r="D8" s="3">
        <f>IFERROR(INDEX(Assessment!$D$5:$D$29,MATCH(A8,Assessment!$S$5:$S$29,0)),"")</f>
        <v/>
      </c>
      <c r="E8" s="3" t="n"/>
      <c r="F8" s="3" t="n"/>
      <c r="G8" s="3" t="n"/>
      <c r="H8" s="3" t="n"/>
      <c r="I8" s="3" t="n"/>
    </row>
    <row r="9">
      <c r="A9" s="3" t="n">
        <v>5</v>
      </c>
      <c r="B9" s="3">
        <f>IFERROR(INDEX(Assessment!$B$5:$B$29,MATCH(A9,Assessment!$S$5:$S$29,0)),"")</f>
        <v/>
      </c>
      <c r="C9" s="3">
        <f>IFERROR(INDEX(Assessment!$C$5:$C$29,MATCH(A9,Assessment!$S$5:$S$29,0)),"")</f>
        <v/>
      </c>
      <c r="D9" s="3">
        <f>IFERROR(INDEX(Assessment!$D$5:$D$29,MATCH(A9,Assessment!$S$5:$S$29,0)),"")</f>
        <v/>
      </c>
      <c r="E9" s="3" t="n"/>
      <c r="F9" s="3" t="n"/>
      <c r="G9" s="3" t="n"/>
      <c r="H9" s="3" t="n"/>
      <c r="I9" s="3" t="n"/>
    </row>
  </sheetData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selection activeCell="A1" sqref="A1"/>
    </sheetView>
  </sheetViews>
  <sheetFormatPr baseColWidth="8" defaultRowHeight="13.8"/>
  <cols>
    <col width="16" customWidth="1" min="1" max="1"/>
    <col width="18" customWidth="1" min="2" max="2"/>
    <col width="10" customWidth="1" min="3" max="4"/>
    <col width="18" customWidth="1" min="5" max="6"/>
    <col width="14" customWidth="1" min="7" max="8"/>
    <col width="48" customWidth="1" min="9" max="10"/>
  </cols>
  <sheetData>
    <row r="1" ht="22.35" customHeight="1">
      <c r="A1" s="1" t="inlineStr">
        <is>
          <t>Worked Example</t>
        </is>
      </c>
    </row>
    <row r="2" ht="57.6" customHeight="1">
      <c r="A2" s="11" t="inlineStr">
        <is>
          <t>Fictional example for a mid-sized services organization. Use as a guide, not as a scoring template.</t>
        </is>
      </c>
    </row>
    <row r="3"/>
    <row r="4" ht="27.6" customHeight="1">
      <c r="A4" s="5" t="inlineStr">
        <is>
          <t>Domain</t>
        </is>
      </c>
      <c r="B4" s="5" t="inlineStr">
        <is>
          <t>Capability</t>
        </is>
      </c>
      <c r="C4" s="5" t="inlineStr">
        <is>
          <t>Current</t>
        </is>
      </c>
      <c r="D4" s="5" t="inlineStr">
        <is>
          <t>Target</t>
        </is>
      </c>
      <c r="E4" s="5" t="inlineStr">
        <is>
          <t>Evidence Reviewed?</t>
        </is>
      </c>
      <c r="F4" s="5" t="inlineStr">
        <is>
          <t>Evidence Confidence</t>
        </is>
      </c>
      <c r="G4" s="5" t="inlineStr">
        <is>
          <t>Provisional?</t>
        </is>
      </c>
      <c r="H4" s="5" t="inlineStr">
        <is>
          <t>Priority Score</t>
        </is>
      </c>
      <c r="I4" s="5" t="inlineStr">
        <is>
          <t>Rationale</t>
        </is>
      </c>
      <c r="J4" s="5" t="inlineStr">
        <is>
          <t>First Move</t>
        </is>
      </c>
    </row>
    <row r="5" ht="26.4" customHeight="1">
      <c r="A5" s="3" t="inlineStr">
        <is>
          <t>Leadership</t>
        </is>
      </c>
      <c r="B5" s="3" t="inlineStr">
        <is>
          <t>Strategy</t>
        </is>
      </c>
      <c r="C5" s="3" t="n">
        <v>2</v>
      </c>
      <c r="D5" s="3" t="n">
        <v>4</v>
      </c>
      <c r="E5" s="3" t="inlineStr">
        <is>
          <t>Yes</t>
        </is>
      </c>
      <c r="F5" s="3" t="inlineStr">
        <is>
          <t>Medium</t>
        </is>
      </c>
      <c r="G5" s="3" t="inlineStr">
        <is>
          <t>No</t>
        </is>
      </c>
      <c r="H5" s="3" t="n">
        <v>10</v>
      </c>
      <c r="I5" s="3" t="inlineStr">
        <is>
          <t>Strategy exists, but AI, automation, and technology implications are not yet tied to investment trade-offs.</t>
        </is>
      </c>
      <c r="J5" s="3" t="inlineStr">
        <is>
          <t>Update strategy-on-a-page and priority roadmap with explicit AI, automation, data, and technology implications.</t>
        </is>
      </c>
    </row>
    <row r="6" ht="26.4" customHeight="1">
      <c r="A6" s="3" t="inlineStr">
        <is>
          <t>Data</t>
        </is>
      </c>
      <c r="B6" s="3" t="inlineStr">
        <is>
          <t>Quality</t>
        </is>
      </c>
      <c r="C6" s="3" t="n">
        <v>1</v>
      </c>
      <c r="D6" s="3" t="n">
        <v>3</v>
      </c>
      <c r="E6" s="3" t="inlineStr">
        <is>
          <t>No</t>
        </is>
      </c>
      <c r="F6" s="3" t="inlineStr">
        <is>
          <t>Low</t>
        </is>
      </c>
      <c r="G6" s="3" t="inlineStr">
        <is>
          <t>Yes</t>
        </is>
      </c>
      <c r="H6" s="3" t="n">
        <v>15</v>
      </c>
      <c r="I6" s="3" t="inlineStr">
        <is>
          <t>Reports are disputed and required fields are incomplete in priority systems.</t>
        </is>
      </c>
      <c r="J6" s="3" t="inlineStr">
        <is>
          <t>Pick three critical reports and reconcile them to source systems.</t>
        </is>
      </c>
    </row>
    <row r="7" ht="26.4" customHeight="1">
      <c r="A7" s="3" t="inlineStr">
        <is>
          <t>Technology</t>
        </is>
      </c>
      <c r="B7" s="3" t="inlineStr">
        <is>
          <t>Integration</t>
        </is>
      </c>
      <c r="C7" s="3" t="n">
        <v>1</v>
      </c>
      <c r="D7" s="3" t="n">
        <v>3</v>
      </c>
      <c r="E7" s="3" t="inlineStr">
        <is>
          <t>Yes</t>
        </is>
      </c>
      <c r="F7" s="3" t="inlineStr">
        <is>
          <t>Medium</t>
        </is>
      </c>
      <c r="G7" s="3" t="inlineStr">
        <is>
          <t>No</t>
        </is>
      </c>
      <c r="H7" s="3" t="n">
        <v>8</v>
      </c>
      <c r="I7" s="3" t="inlineStr">
        <is>
          <t>Several priority systems rely on manual exports and spreadsheet handoffs.</t>
        </is>
      </c>
      <c r="J7" s="3" t="inlineStr">
        <is>
          <t>Create current integration map and identify the first two high-value connections.</t>
        </is>
      </c>
    </row>
    <row r="8" ht="26.4" customHeight="1">
      <c r="A8" s="3" t="inlineStr">
        <is>
          <t>Factory</t>
        </is>
      </c>
      <c r="B8" s="3" t="inlineStr">
        <is>
          <t>Measurement</t>
        </is>
      </c>
      <c r="C8" s="3" t="n">
        <v>1</v>
      </c>
      <c r="D8" s="3" t="n">
        <v>4</v>
      </c>
      <c r="E8" s="3" t="inlineStr">
        <is>
          <t>No</t>
        </is>
      </c>
      <c r="F8" s="3" t="inlineStr">
        <is>
          <t>Low</t>
        </is>
      </c>
      <c r="G8" s="3" t="inlineStr">
        <is>
          <t>Yes</t>
        </is>
      </c>
      <c r="H8" s="3" t="n">
        <v>18</v>
      </c>
      <c r="I8" s="3" t="inlineStr">
        <is>
          <t>Use cases are launched without baselines or post-launch value review.</t>
        </is>
      </c>
      <c r="J8" s="3" t="inlineStr">
        <is>
          <t>Require baseline, target, and value review for every selected AI Use Case or automation.</t>
        </is>
      </c>
    </row>
    <row r="9" ht="26.4" customHeight="1">
      <c r="A9" s="3" t="inlineStr">
        <is>
          <t>People</t>
        </is>
      </c>
      <c r="B9" s="3" t="inlineStr">
        <is>
          <t>Adoption</t>
        </is>
      </c>
      <c r="C9" s="3" t="n">
        <v>2</v>
      </c>
      <c r="D9" s="3" t="n">
        <v>3</v>
      </c>
      <c r="E9" s="3" t="inlineStr">
        <is>
          <t>Yes</t>
        </is>
      </c>
      <c r="F9" s="3" t="inlineStr">
        <is>
          <t>Medium</t>
        </is>
      </c>
      <c r="G9" s="3" t="inlineStr">
        <is>
          <t>No</t>
        </is>
      </c>
      <c r="H9" s="3" t="n">
        <v>4</v>
      </c>
      <c r="I9" s="3" t="inlineStr">
        <is>
          <t>Training occurs, but actual use is not measured consistently after launch.</t>
        </is>
      </c>
      <c r="J9" s="3" t="inlineStr">
        <is>
          <t>Add adoption measures and post-launch review for the next priority change.</t>
        </is>
      </c>
    </row>
  </sheetData>
  <printOptions horizontalCentered="1"/>
  <pageMargins left="0.25" right="0.25" top="0.35" bottom="0.35" header="0.3" footer="0.3"/>
  <pageSetup orientation="landscape" paperSize="1" fitToHeight="0" fitToWidth="1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workbookViewId="0">
      <selection activeCell="A1" sqref="A1"/>
    </sheetView>
  </sheetViews>
  <sheetFormatPr baseColWidth="8" defaultRowHeight="13.8"/>
  <cols>
    <col width="24" customWidth="1" min="1" max="1"/>
    <col width="92" customWidth="1" min="2" max="2"/>
  </cols>
  <sheetData>
    <row r="1" ht="22.35" customHeight="1">
      <c r="A1" s="1" t="inlineStr">
        <is>
          <t>Glossary</t>
        </is>
      </c>
    </row>
    <row r="2" ht="57.6" customHeight="1">
      <c r="A2" s="11" t="inlineStr">
        <is>
          <t>Plain-English terms used in the TIO Capability Model and Maturity Assessment Tool.</t>
        </is>
      </c>
    </row>
    <row r="3"/>
    <row r="4">
      <c r="A4" s="5" t="inlineStr">
        <is>
          <t>Term</t>
        </is>
      </c>
      <c r="B4" s="5" t="inlineStr">
        <is>
          <t>Definition</t>
        </is>
      </c>
    </row>
    <row r="5">
      <c r="A5" s="3" t="inlineStr">
        <is>
          <t>TIO</t>
        </is>
      </c>
      <c r="B5" s="3" t="inlineStr">
        <is>
          <t>The Intelligent Organization. An enterprise transformation system for the age of AI and intelligent automation.</t>
        </is>
      </c>
    </row>
    <row r="6">
      <c r="A6" s="3" t="inlineStr">
        <is>
          <t>Capability</t>
        </is>
      </c>
      <c r="B6" s="3" t="inlineStr">
        <is>
          <t>An organizational ability that must exist, mature, and work reliably if the organization wants to thrive.</t>
        </is>
      </c>
    </row>
    <row r="7">
      <c r="A7" s="3" t="inlineStr">
        <is>
          <t>Domain</t>
        </is>
      </c>
      <c r="B7" s="3" t="inlineStr">
        <is>
          <t>A group of related capabilities within TIO: Leadership, Data, Technology, Factory, or People.</t>
        </is>
      </c>
    </row>
    <row r="8">
      <c r="A8" s="3" t="inlineStr">
        <is>
          <t>Maturity</t>
        </is>
      </c>
      <c r="B8" s="3" t="inlineStr">
        <is>
          <t>The current level of strength and reliability of a capability, scored from 0 to 5.</t>
        </is>
      </c>
    </row>
    <row r="9">
      <c r="A9" s="3" t="inlineStr">
        <is>
          <t>Evidence</t>
        </is>
      </c>
      <c r="B9" s="3" t="inlineStr">
        <is>
          <t>Specific, concrete proof that a capability exists and is being used.</t>
        </is>
      </c>
    </row>
    <row r="10">
      <c r="A10" s="3" t="inlineStr">
        <is>
          <t>Evidence Gate</t>
        </is>
      </c>
      <c r="B10" s="3" t="inlineStr">
        <is>
          <t>A decision point where leaders decide whether work should proceed, change, pause, stop, or scale based on evidence.</t>
        </is>
      </c>
    </row>
    <row r="11">
      <c r="A11" s="3" t="inlineStr">
        <is>
          <t>AI Use Case</t>
        </is>
      </c>
      <c r="B11" s="3" t="inlineStr">
        <is>
          <t>A practical application of AI to improve work, decisions, service, risk, cost, quality, speed, or value.</t>
        </is>
      </c>
    </row>
    <row r="12">
      <c r="A12" s="3" t="inlineStr">
        <is>
          <t>Work redesign</t>
        </is>
      </c>
      <c r="B12" s="3" t="inlineStr">
        <is>
          <t>Changing how work is performed, owned, supported, measured, or governed.</t>
        </is>
      </c>
    </row>
    <row r="13">
      <c r="A13" s="3" t="inlineStr">
        <is>
          <t>Factory</t>
        </is>
      </c>
      <c r="B13" s="3" t="inlineStr">
        <is>
          <t>The TIO value engine. It turns ideas into proven improvements.</t>
        </is>
      </c>
    </row>
    <row r="14">
      <c r="A14" s="3" t="inlineStr">
        <is>
          <t>Transformation</t>
        </is>
      </c>
      <c r="B14" s="3" t="inlineStr">
        <is>
          <t>The leadership capability that mobilizes leaders, resources, decisions, and operating rhythm around enterprise change.</t>
        </is>
      </c>
    </row>
    <row r="15">
      <c r="A15" s="3" t="inlineStr">
        <is>
          <t>Governance</t>
        </is>
      </c>
      <c r="B15" s="3" t="inlineStr">
        <is>
          <t>Decision rights, accountabilities, rules, and review rhythms.</t>
        </is>
      </c>
    </row>
    <row r="16">
      <c r="A16" s="3" t="inlineStr">
        <is>
          <t>Risk</t>
        </is>
      </c>
      <c r="B16" s="3" t="inlineStr">
        <is>
          <t>The ability to identify, assess, manage, and monitor what could go wrong and how trust will be protected.</t>
        </is>
      </c>
    </row>
    <row r="17">
      <c r="A17" s="3" t="inlineStr">
        <is>
          <t>PIA</t>
        </is>
      </c>
      <c r="B17" s="3" t="inlineStr">
        <is>
          <t>Privacy Impact Assessment. A formal review of privacy risks, impacts, controls, and accountabilities where required.</t>
        </is>
      </c>
    </row>
    <row r="18" ht="26.4" customHeight="1">
      <c r="A18" s="3" t="inlineStr">
        <is>
          <t>Data Flow</t>
        </is>
      </c>
      <c r="B18" s="3" t="inlineStr">
        <is>
          <t>The safe and reliable movement of important data between systems, teams, workflows, reports, automations, and AI Use Cases.</t>
        </is>
      </c>
    </row>
    <row r="19">
      <c r="A19" s="3" t="inlineStr">
        <is>
          <t>Adoption</t>
        </is>
      </c>
      <c r="B19" s="3" t="inlineStr">
        <is>
          <t>The ability to help people use new tools, processes, automations, AI Use Cases, and ways of working in everyday work.</t>
        </is>
      </c>
    </row>
    <row r="20">
      <c r="A20" s="3" t="inlineStr">
        <is>
          <t>Scaling</t>
        </is>
      </c>
      <c r="B20" s="3" t="inlineStr">
        <is>
          <t>The ability to expand proven improvements and stop or retire work that does not justify continued effort.</t>
        </is>
      </c>
    </row>
    <row r="21">
      <c r="A21" s="3" t="inlineStr">
        <is>
          <t>Provisional Score</t>
        </is>
      </c>
      <c r="B21" s="3" t="inlineStr">
        <is>
          <t>A maturity score that should not be treated as final because sufficient evidence has not yet been reviewed.</t>
        </is>
      </c>
    </row>
    <row r="22">
      <c r="A22" s="3" t="inlineStr">
        <is>
          <t>Priority Score</t>
        </is>
      </c>
      <c r="B22" s="3" t="inlineStr">
        <is>
          <t>A calculated score that combines importance, pain, maturity gap, and effort to help choose first moves.</t>
        </is>
      </c>
    </row>
    <row r="23">
      <c r="A23" s="3" t="inlineStr">
        <is>
          <t>Operating Rhythm</t>
        </is>
      </c>
      <c r="B23" s="3" t="inlineStr">
        <is>
          <t>The recurring cadence of meetings, reviews, decisions, evidence checks, and follow-up that keeps transformation moving.</t>
        </is>
      </c>
    </row>
    <row r="24">
      <c r="A24" s="3" t="inlineStr">
        <is>
          <t>Workforce Charter</t>
        </is>
      </c>
      <c r="B24" s="3" t="inlineStr">
        <is>
          <t>A clear statement of commitments to people as work changes through AI, automation, data, and technology.</t>
        </is>
      </c>
    </row>
    <row r="25">
      <c r="A25" s="28" t="inlineStr">
        <is>
          <t>Enterprise Autonomy</t>
        </is>
      </c>
      <c r="B25" s="22" t="inlineStr">
        <is>
          <t>The freedom, control, capability, and resilience the organization retains to protect what is uniquely its own and change direction.</t>
        </is>
      </c>
    </row>
    <row r="26">
      <c r="A26" s="29" t="inlineStr">
        <is>
          <t>Delegated Autonomy</t>
        </is>
      </c>
      <c r="B26" s="24" t="inlineStr">
        <is>
          <t>Authority granted to a system, agent, automation, or bounded unit of work without a person approving every instance. It is limited, evidence-gated, reviewable, revocable, and recoverable.</t>
        </is>
      </c>
    </row>
    <row r="27">
      <c r="A27" s="28" t="inlineStr">
        <is>
          <t>Alpha</t>
        </is>
      </c>
      <c r="B27" s="22" t="inlineStr">
        <is>
          <t>The TIO reference name for the organization's complete Sovereign Enterprise Intelligence System. It is an integrated capability, not one model or product.</t>
        </is>
      </c>
    </row>
    <row r="28">
      <c r="A28" s="29" t="inlineStr">
        <is>
          <t>Intelligence Core</t>
        </is>
      </c>
      <c r="B28" s="24" t="inlineStr">
        <is>
          <t>Replaceable models, agents, reasoning methods, orchestration, evaluations, tools, and human expertise used by Alpha.</t>
        </is>
      </c>
    </row>
    <row r="29">
      <c r="A29" s="28" t="inlineStr">
        <is>
          <t>Enterprise Knowledge and State</t>
        </is>
      </c>
      <c r="B29" s="22" t="inlineStr">
        <is>
          <t>The organization's governed knowledge, definitions, intellectual property, authoritative records, events, evidence, and current operating condition.</t>
        </is>
      </c>
    </row>
    <row r="30">
      <c r="A30" s="29" t="inlineStr">
        <is>
          <t>Work and Decision Map</t>
        </is>
      </c>
      <c r="B30" s="24" t="inlineStr">
        <is>
          <t>A shared view connecting the outcome, work, decisions, people, AI and automation, information, authority, systems of record, controls, and evidence.</t>
        </is>
      </c>
    </row>
    <row r="31">
      <c r="A31" s="28" t="inlineStr">
        <is>
          <t>Assurance and Operations</t>
        </is>
      </c>
      <c r="B31" s="22" t="inlineStr">
        <is>
          <t>The lifecycle used after launch: Register, Approve, Operate, Observe, Review, Change, Recover, Retire.</t>
        </is>
      </c>
    </row>
    <row r="32">
      <c r="A32" s="29" t="inlineStr">
        <is>
          <t>End-State Architecture</t>
        </is>
      </c>
      <c r="B32" s="24" t="inlineStr">
        <is>
          <t>The TIO enterprise reference architecture describing the future operating condition and the controls the organization must preserve.</t>
        </is>
      </c>
    </row>
    <row r="33">
      <c r="A33" s="28" t="inlineStr">
        <is>
          <t>Transition Architecture</t>
        </is>
      </c>
      <c r="B33" s="22" t="inlineStr">
        <is>
          <t>The designed route and temporary operating states used to move a bounded part of the organization from current to target operation.</t>
        </is>
      </c>
    </row>
    <row r="34">
      <c r="A34" s="29" t="inlineStr">
        <is>
          <t>Intelligence Expansion</t>
        </is>
      </c>
      <c r="B34" s="24" t="inlineStr">
        <is>
          <t>A leader-first, role-based pattern for expanding approved AI use from direct leadership experience to role-based personal, collective, and enterprise intelligence.</t>
        </is>
      </c>
    </row>
  </sheetData>
  <printOptions horizontalCentered="1"/>
  <pageMargins left="0.25" right="0.25" top="0.35" bottom="0.35" header="0.3" footer="0.3"/>
  <pageSetup orientation="portrait" paperSize="1" fitToHeight="0" fitToWidth="1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3.8"/>
  <cols>
    <col width="18" customWidth="1" min="1" max="1"/>
    <col width="22" customWidth="1" min="2" max="2"/>
    <col width="16" customWidth="1" min="3" max="3"/>
    <col width="12" customWidth="1" min="4" max="4"/>
    <col width="18" customWidth="1" min="5" max="6"/>
    <col width="16" customWidth="1" min="7" max="7"/>
    <col width="18" customWidth="1" min="8" max="8"/>
  </cols>
  <sheetData>
    <row r="1" ht="22.35" customHeight="1">
      <c r="A1" s="1" t="inlineStr">
        <is>
          <t>Lists</t>
        </is>
      </c>
    </row>
    <row r="2" ht="57.6" customHeight="1">
      <c r="A2" s="11" t="inlineStr">
        <is>
          <t>Dropdown values and reference lists used by this workbook. Do not edit unless you are intentionally changing workbook logic.</t>
        </is>
      </c>
    </row>
    <row r="3"/>
    <row r="4" ht="27.6" customHeight="1">
      <c r="A4" s="5" t="inlineStr">
        <is>
          <t>Maturity Scores</t>
        </is>
      </c>
      <c r="B4" s="5" t="inlineStr">
        <is>
          <t>Strategic Importance</t>
        </is>
      </c>
      <c r="C4" s="5" t="inlineStr">
        <is>
          <t>Current Pain</t>
        </is>
      </c>
      <c r="D4" s="5" t="inlineStr">
        <is>
          <t>Effort</t>
        </is>
      </c>
      <c r="E4" s="5" t="inlineStr">
        <is>
          <t>Evidence Reviewed</t>
        </is>
      </c>
      <c r="F4" s="5" t="inlineStr">
        <is>
          <t>Evidence Confidence</t>
        </is>
      </c>
      <c r="G4" s="5" t="inlineStr">
        <is>
          <t>Priority Level</t>
        </is>
      </c>
      <c r="H4" s="5" t="inlineStr">
        <is>
          <t>Domains</t>
        </is>
      </c>
    </row>
    <row r="5">
      <c r="A5" s="3" t="n">
        <v>0</v>
      </c>
      <c r="B5" s="3" t="n">
        <v>1</v>
      </c>
      <c r="C5" s="3" t="n">
        <v>1</v>
      </c>
      <c r="D5" s="3" t="n">
        <v>1</v>
      </c>
      <c r="E5" s="3" t="inlineStr">
        <is>
          <t>Yes</t>
        </is>
      </c>
      <c r="F5" s="3" t="inlineStr">
        <is>
          <t>Low</t>
        </is>
      </c>
      <c r="G5" s="3" t="inlineStr">
        <is>
          <t>Low</t>
        </is>
      </c>
      <c r="H5" s="3" t="inlineStr">
        <is>
          <t>Leadership</t>
        </is>
      </c>
    </row>
    <row r="6">
      <c r="A6" s="3" t="n">
        <v>1</v>
      </c>
      <c r="B6" s="3" t="n">
        <v>2</v>
      </c>
      <c r="C6" s="3" t="n">
        <v>2</v>
      </c>
      <c r="D6" s="3" t="n">
        <v>2</v>
      </c>
      <c r="E6" s="3" t="inlineStr">
        <is>
          <t>No</t>
        </is>
      </c>
      <c r="F6" s="3" t="inlineStr">
        <is>
          <t>Medium</t>
        </is>
      </c>
      <c r="G6" s="3" t="inlineStr">
        <is>
          <t>Medium</t>
        </is>
      </c>
      <c r="H6" s="3" t="inlineStr">
        <is>
          <t>Data</t>
        </is>
      </c>
    </row>
    <row r="7">
      <c r="A7" s="3" t="n">
        <v>2</v>
      </c>
      <c r="B7" s="3" t="n">
        <v>3</v>
      </c>
      <c r="C7" s="3" t="n">
        <v>3</v>
      </c>
      <c r="D7" s="3" t="n">
        <v>3</v>
      </c>
      <c r="E7" s="3" t="n"/>
      <c r="F7" s="3" t="inlineStr">
        <is>
          <t>High</t>
        </is>
      </c>
      <c r="G7" s="3" t="inlineStr">
        <is>
          <t>High</t>
        </is>
      </c>
      <c r="H7" s="3" t="inlineStr">
        <is>
          <t>Technology</t>
        </is>
      </c>
    </row>
    <row r="8">
      <c r="A8" s="3" t="n">
        <v>3</v>
      </c>
      <c r="B8" s="3" t="n">
        <v>4</v>
      </c>
      <c r="C8" s="3" t="n">
        <v>4</v>
      </c>
      <c r="D8" s="3" t="n">
        <v>4</v>
      </c>
      <c r="E8" s="3" t="n"/>
      <c r="F8" s="3" t="n"/>
      <c r="G8" s="3" t="n"/>
      <c r="H8" s="3" t="inlineStr">
        <is>
          <t>Factory</t>
        </is>
      </c>
    </row>
    <row r="9">
      <c r="A9" s="3" t="n">
        <v>4</v>
      </c>
      <c r="B9" s="3" t="n">
        <v>5</v>
      </c>
      <c r="C9" s="3" t="n">
        <v>5</v>
      </c>
      <c r="D9" s="3" t="n">
        <v>5</v>
      </c>
      <c r="E9" s="3" t="n"/>
      <c r="F9" s="3" t="n"/>
      <c r="G9" s="3" t="n"/>
      <c r="H9" s="3" t="inlineStr">
        <is>
          <t>People</t>
        </is>
      </c>
    </row>
    <row r="10">
      <c r="A10" s="3" t="n">
        <v>5</v>
      </c>
      <c r="B10" s="3" t="n"/>
      <c r="C10" s="3" t="n"/>
      <c r="D10" s="3" t="n"/>
      <c r="E10" s="3" t="n"/>
      <c r="F10" s="3" t="n"/>
      <c r="G10" s="3" t="n"/>
      <c r="H10" s="3" t="n"/>
    </row>
  </sheetData>
  <printOptions horizontalCentered="1"/>
  <pageMargins left="0.25" right="0.25" top="0.35" bottom="0.3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2026-07-28T18:04:34Z</dcterms:created>
  <dcterms:modified xmlns:dcterms="http://purl.org/dc/terms/" xmlns:xsi="http://www.w3.org/2001/XMLSchema-instance" xsi:type="dcterms:W3CDTF">2026-07-28T22:07:57Z</dcterms:modified>
  <cp:lastModifiedBy>Dalibor Petrovic</cp:lastModifiedBy>
</cp:coreProperties>
</file>