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copenhagenairports.sharepoint.com/sites/T_ALIGHT/Shared Documents/WP8 Exploitation and Replication Toolbox/1 Work in Progress/Replication toolbox development/WS B Appendices - tools/"/>
    </mc:Choice>
  </mc:AlternateContent>
  <xr:revisionPtr revIDLastSave="738" documentId="8_{D7565454-2495-4896-83D5-0823C13BE860}" xr6:coauthVersionLast="47" xr6:coauthVersionMax="47" xr10:uidLastSave="{91D3A150-EA6D-484F-A885-526A57B23523}"/>
  <bookViews>
    <workbookView xWindow="26730" yWindow="5280" windowWidth="20025" windowHeight="15285" firstSheet="3" activeTab="3" xr2:uid="{89C2C328-54F5-4CE5-A9C7-58F7EE2B82CF}"/>
  </bookViews>
  <sheets>
    <sheet name="Intro" sheetId="6" r:id="rId1"/>
    <sheet name="Model" sheetId="3" r:id="rId2"/>
    <sheet name="Example of data points" sheetId="2" r:id="rId3"/>
    <sheet name="Key figures" sheetId="1" r:id="rId4"/>
    <sheet name="Survey for staff" sheetId="4" r:id="rId5"/>
    <sheet name="Passenger survey"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2" l="1"/>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R11" i="2" l="1"/>
  <c r="R30" i="2"/>
  <c r="R29" i="2"/>
  <c r="R47" i="2"/>
  <c r="R48" i="2"/>
  <c r="R12" i="2"/>
  <c r="R64" i="2"/>
  <c r="R28" i="2"/>
  <c r="R10" i="2"/>
  <c r="R44" i="2"/>
  <c r="R58" i="2"/>
  <c r="R40" i="2"/>
  <c r="R22" i="2"/>
  <c r="R4" i="2"/>
  <c r="R56" i="2"/>
  <c r="R37" i="2"/>
  <c r="R54" i="2"/>
  <c r="R36" i="2"/>
  <c r="R18" i="2"/>
  <c r="R38" i="2"/>
  <c r="R19" i="2"/>
  <c r="R53" i="2"/>
  <c r="R35" i="2"/>
  <c r="R17" i="2"/>
  <c r="R20" i="2"/>
  <c r="R55" i="2"/>
  <c r="R50" i="2"/>
  <c r="R32" i="2"/>
  <c r="R14" i="2"/>
  <c r="R49" i="2"/>
  <c r="R31" i="2"/>
  <c r="R13" i="2"/>
  <c r="R63" i="2"/>
  <c r="R45" i="2"/>
  <c r="R27" i="2"/>
  <c r="R52" i="2"/>
  <c r="R34" i="2"/>
  <c r="R16" i="2"/>
  <c r="R51" i="2"/>
  <c r="R33" i="2"/>
  <c r="R15" i="2"/>
  <c r="R46" i="2"/>
  <c r="R61" i="2"/>
  <c r="R25" i="2"/>
  <c r="R7" i="2"/>
  <c r="R26" i="2"/>
  <c r="R60" i="2"/>
  <c r="R42" i="2"/>
  <c r="R24" i="2"/>
  <c r="R6" i="2"/>
  <c r="R62" i="2"/>
  <c r="R8" i="2"/>
  <c r="R43" i="2"/>
  <c r="R59" i="2"/>
  <c r="R41" i="2"/>
  <c r="R23" i="2"/>
  <c r="R5" i="2"/>
  <c r="R9" i="2"/>
  <c r="R57" i="2"/>
  <c r="R39" i="2"/>
  <c r="R21" i="2"/>
  <c r="R3" i="2"/>
</calcChain>
</file>

<file path=xl/sharedStrings.xml><?xml version="1.0" encoding="utf-8"?>
<sst xmlns="http://schemas.openxmlformats.org/spreadsheetml/2006/main" count="816" uniqueCount="132">
  <si>
    <t xml:space="preserve">Catchment traffic tool </t>
  </si>
  <si>
    <t>Purpose</t>
  </si>
  <si>
    <t>The toolbox aims to provide standardised tools and models to calculate the impact for traffic for airport catchment areas, enabling internal maintenance through annual data collection. The tool is based on templates for structured data gathering and easy updates. This provides a foundation for each airport to create a method for tracking traffic and analysing trends over time, supporting better oversight and promoting greener transport initiatives.
The toolbox, developed for the ALIGHT project, will guide transport data collection and analysis. the individual airports will be responsible for annual updates and data maintenance, potentially developing their own models.
The tool builds on Copenhagen Airport’s previous traffic analysis and aims to cover all relevant catchment traffic.</t>
  </si>
  <si>
    <t xml:space="preserve">Usage of the tool </t>
  </si>
  <si>
    <t>The tool consists of multiple sheets and mini-tools: 
1) A brief description of how to extrapolate the identified data to the number of passengers and staff
2)  A large table which provides the overview of how to structure data. It is up to the individual airports to identify ways to structure data from their own and external systems to structure data so it can be included in this table
3) A table with key figures which can be used do model or extrapolate against. This is up to the individual airports on what data is best available
4) Two surveys made in Microsoft forms which shows two ways to obtain data from both staff members and passengers. The data extract from these surveys can also be found which demonstrates how data is orchestrated. Furthermore, examples of filled in data is provided.
All these tools are to be used as inspiration and depending on each airports design, transportation options for passengers and staff, data capabilities, data availability etc. Each can be modelled differently depending on the airport.</t>
  </si>
  <si>
    <t>Description of model priciples for passengers and staff</t>
  </si>
  <si>
    <t>To calculate total distance transported for passenger extrapolate the identified number of passenger journeys to the total number of passengers for all methods of transportation</t>
  </si>
  <si>
    <t>To calculate total distance transported for staff extrapolate the identified number of staff journeys to the total number of staff for all methods of transportation</t>
  </si>
  <si>
    <r>
      <t xml:space="preserve">Total journey by Train by passengers =
 </t>
    </r>
    <r>
      <rPr>
        <i/>
        <sz val="11"/>
        <color theme="1"/>
        <rFont val="Aptos Narrow"/>
        <family val="2"/>
      </rPr>
      <t>Identified kilometers travelled by Train /  Identified journeys by Train * Total number of passengers at the airport</t>
    </r>
  </si>
  <si>
    <r>
      <t xml:space="preserve">Total journey by Train ny staff =
 </t>
    </r>
    <r>
      <rPr>
        <i/>
        <sz val="11"/>
        <color theme="1"/>
        <rFont val="Aptos Narrow"/>
        <family val="2"/>
      </rPr>
      <t>Identified kilometers travelled by Train /  Identified journeys by Train * Total number of staff at the airport</t>
    </r>
  </si>
  <si>
    <t>The data must be structured so that this information can be extrapolated. This could possibly require some data processing and transformation of raw data from different systems to fill in data in a schematic overview as shown in the sheet "Example of data points"</t>
  </si>
  <si>
    <t>The surveys need to be developed so that it is possible to calculate the average distance and distribution of transportation by staff members. Here it must be included how many days a week the average staff member is physically at the airport
The same survey can be sent out to the partner companies, or it can possibly be assumed they travel on average the same as the staff members at the airport</t>
  </si>
  <si>
    <t>Example of datapoints and where to find data</t>
  </si>
  <si>
    <t>Group</t>
  </si>
  <si>
    <t>Transportation mode</t>
  </si>
  <si>
    <t>To or From airport</t>
  </si>
  <si>
    <t>#Trips</t>
  </si>
  <si>
    <t>#km</t>
  </si>
  <si>
    <t>km/trip</t>
  </si>
  <si>
    <t>CO2/km</t>
  </si>
  <si>
    <t>Where is data found</t>
  </si>
  <si>
    <t>Passengers</t>
  </si>
  <si>
    <t>Diesel car</t>
  </si>
  <si>
    <t>To</t>
  </si>
  <si>
    <t>parking houses, taxi services, passenger surveys</t>
  </si>
  <si>
    <t>From</t>
  </si>
  <si>
    <t>Gasoline car</t>
  </si>
  <si>
    <t>EV</t>
  </si>
  <si>
    <t>Plug-in hybrid</t>
  </si>
  <si>
    <t>Bike</t>
  </si>
  <si>
    <t>Passenger services</t>
  </si>
  <si>
    <t>Walk</t>
  </si>
  <si>
    <t>Metro/subway</t>
  </si>
  <si>
    <t>Passenger services, transport companies</t>
  </si>
  <si>
    <t>Train</t>
  </si>
  <si>
    <t>Bus</t>
  </si>
  <si>
    <t>Employees own workforce</t>
  </si>
  <si>
    <t>Surveys or registration</t>
  </si>
  <si>
    <t>Employees others companies at airport</t>
  </si>
  <si>
    <t>Deliveries</t>
  </si>
  <si>
    <t>Freight trucks</t>
  </si>
  <si>
    <t>Surveys and internal systems for delivieries (security)</t>
  </si>
  <si>
    <t>Vans</t>
  </si>
  <si>
    <t>Cargo</t>
  </si>
  <si>
    <t>Surveys, interviews and dialogue or data directly from distributors</t>
  </si>
  <si>
    <t>Example of key figures to extrapolate towards</t>
  </si>
  <si>
    <t>Year</t>
  </si>
  <si>
    <t>Quarter</t>
  </si>
  <si>
    <t>Airport</t>
  </si>
  <si>
    <t>Country</t>
  </si>
  <si>
    <t>DataPoint</t>
  </si>
  <si>
    <t>Answer_Value</t>
  </si>
  <si>
    <t>Unit</t>
  </si>
  <si>
    <t>Flights</t>
  </si>
  <si>
    <t>FY</t>
  </si>
  <si>
    <t>CPH</t>
  </si>
  <si>
    <t>DK</t>
  </si>
  <si>
    <t>Area</t>
  </si>
  <si>
    <t>m2</t>
  </si>
  <si>
    <t>Number of employees at Airport company</t>
  </si>
  <si>
    <t>People</t>
  </si>
  <si>
    <t>Number of employees at partner companies (handlers, staff in stores etc.)</t>
  </si>
  <si>
    <t>Calculation guide</t>
  </si>
  <si>
    <t>The values shown in the table is what must be extrapolated towards. If the datapoints only covers 50% of the total number of passengers it needs to be extrapolated to the total number of passenger.
Similar can be done data regarding staff members of the airport and their partners</t>
  </si>
  <si>
    <t>Example of Survey to employees</t>
  </si>
  <si>
    <t>Data output from survey</t>
  </si>
  <si>
    <t>Example of data output from survey</t>
  </si>
  <si>
    <t>ID</t>
  </si>
  <si>
    <t>Name</t>
  </si>
  <si>
    <t>Which department do you work in</t>
  </si>
  <si>
    <t>Which city do you live in (postal code)</t>
  </si>
  <si>
    <t>How many days a week do you commute to and from your workplace</t>
  </si>
  <si>
    <t xml:space="preserve">How many kilometers do you live from your workplace? </t>
  </si>
  <si>
    <t>Car</t>
  </si>
  <si>
    <t>Metro</t>
  </si>
  <si>
    <t>Bicycle</t>
  </si>
  <si>
    <t>Walking</t>
  </si>
  <si>
    <t>What fuel does your form of transport use? (Answer only if bicycle and/or car is selected in question 5)</t>
  </si>
  <si>
    <t>Whichc city do you live in (postal code)</t>
  </si>
  <si>
    <t>Finance</t>
  </si>
  <si>
    <t>2300</t>
  </si>
  <si>
    <t>4 days per week </t>
  </si>
  <si>
    <t>6</t>
  </si>
  <si>
    <t>80%</t>
  </si>
  <si>
    <t>0%</t>
  </si>
  <si>
    <t>Petrol</t>
  </si>
  <si>
    <t>Sustainability</t>
  </si>
  <si>
    <t>2880</t>
  </si>
  <si>
    <t>5 days per week </t>
  </si>
  <si>
    <t>22</t>
  </si>
  <si>
    <t>100%</t>
  </si>
  <si>
    <t>Electrical bike</t>
  </si>
  <si>
    <t>HR</t>
  </si>
  <si>
    <t>2200</t>
  </si>
  <si>
    <t>11</t>
  </si>
  <si>
    <t>50%</t>
  </si>
  <si>
    <t>2065</t>
  </si>
  <si>
    <t>19</t>
  </si>
  <si>
    <t>20%</t>
  </si>
  <si>
    <t>Diesel</t>
  </si>
  <si>
    <t>2980</t>
  </si>
  <si>
    <t>52</t>
  </si>
  <si>
    <t>Electrical car</t>
  </si>
  <si>
    <t>1756</t>
  </si>
  <si>
    <t>SUS</t>
  </si>
  <si>
    <t>2670</t>
  </si>
  <si>
    <t>28</t>
  </si>
  <si>
    <t>2770</t>
  </si>
  <si>
    <t>3</t>
  </si>
  <si>
    <t>SUD</t>
  </si>
  <si>
    <t>2000</t>
  </si>
  <si>
    <t>3 days per week </t>
  </si>
  <si>
    <t>14</t>
  </si>
  <si>
    <t>Sales</t>
  </si>
  <si>
    <t>10</t>
  </si>
  <si>
    <t>3550</t>
  </si>
  <si>
    <t>45</t>
  </si>
  <si>
    <t>3460</t>
  </si>
  <si>
    <t>44</t>
  </si>
  <si>
    <t>From this it is possible to calculate average number of work days per employee and the average distance per employee per day for each method of transportation</t>
  </si>
  <si>
    <t>Example: Data output from survey</t>
  </si>
  <si>
    <t>What is the postal code of your destination?</t>
  </si>
  <si>
    <t>What is the purpose of your travels?</t>
  </si>
  <si>
    <t>How many passengers are traveling together, including yourself?</t>
  </si>
  <si>
    <t>Which means of transportation did you come by</t>
  </si>
  <si>
    <t>Holidays</t>
  </si>
  <si>
    <t>Leisure</t>
  </si>
  <si>
    <t>Business</t>
  </si>
  <si>
    <t>Electric car</t>
  </si>
  <si>
    <t>Petrol Car</t>
  </si>
  <si>
    <t xml:space="preserve">  Calculation guide</t>
  </si>
  <si>
    <t>From this it is possible to calculate average number of travellers per car,  and the average distances per traveller for each method of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</si>
</sst>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0">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8"/>
      <color theme="1"/>
      <name val="Aptos Narrow"/>
      <family val="2"/>
      <scheme val="minor"/>
    </font>
    <font>
      <b/>
      <sz val="14"/>
      <color theme="1"/>
      <name val="Aptos Narrow"/>
      <family val="2"/>
      <scheme val="minor"/>
    </font>
    <font>
      <i/>
      <sz val="11"/>
      <color theme="1"/>
      <name val="Aptos Narrow"/>
      <family val="2"/>
      <scheme val="minor"/>
    </font>
    <font>
      <i/>
      <sz val="11"/>
      <color theme="1"/>
      <name val="Aptos Narrow"/>
      <family val="2"/>
    </font>
    <font>
      <sz val="11"/>
      <color theme="0"/>
      <name val="Aptos Narrow"/>
      <family val="2"/>
      <scheme val="minor"/>
    </font>
    <font>
      <b/>
      <sz val="18"/>
      <color theme="0"/>
      <name val="Aptos Narrow"/>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8"/>
        <bgColor theme="8"/>
      </patternFill>
    </fill>
    <fill>
      <patternFill patternType="solid">
        <fgColor theme="0"/>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s>
  <borders count="3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2">
    <xf numFmtId="0" fontId="0" fillId="0" borderId="0"/>
    <xf numFmtId="164" fontId="1" fillId="0" borderId="0" applyFont="0" applyFill="0" applyBorder="0" applyAlignment="0" applyProtection="0"/>
  </cellStyleXfs>
  <cellXfs count="123">
    <xf numFmtId="0" fontId="0" fillId="0" borderId="0" xfId="0"/>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4" borderId="0" xfId="0" applyFill="1"/>
    <xf numFmtId="0" fontId="0" fillId="4" borderId="17" xfId="0" applyFill="1" applyBorder="1"/>
    <xf numFmtId="0" fontId="0" fillId="4" borderId="18" xfId="0" applyFill="1" applyBorder="1"/>
    <xf numFmtId="0" fontId="0" fillId="4" borderId="14" xfId="0" applyFill="1" applyBorder="1"/>
    <xf numFmtId="0" fontId="0" fillId="4" borderId="15" xfId="0" applyFill="1" applyBorder="1"/>
    <xf numFmtId="0" fontId="0" fillId="4" borderId="16" xfId="0" applyFill="1" applyBorder="1"/>
    <xf numFmtId="0" fontId="6" fillId="4" borderId="0" xfId="0" applyFont="1" applyFill="1" applyAlignment="1">
      <alignment horizontal="center" wrapText="1"/>
    </xf>
    <xf numFmtId="0" fontId="6" fillId="4" borderId="17" xfId="0" applyFont="1" applyFill="1" applyBorder="1" applyAlignment="1">
      <alignment horizontal="center" wrapText="1"/>
    </xf>
    <xf numFmtId="0" fontId="6" fillId="4" borderId="18" xfId="0" applyFont="1" applyFill="1" applyBorder="1" applyAlignment="1">
      <alignment horizontal="center" wrapText="1"/>
    </xf>
    <xf numFmtId="0" fontId="0" fillId="5" borderId="0" xfId="0" applyFill="1"/>
    <xf numFmtId="0" fontId="0" fillId="2" borderId="5" xfId="0" applyFill="1" applyBorder="1"/>
    <xf numFmtId="165" fontId="0" fillId="0" borderId="5" xfId="1" applyNumberFormat="1" applyFont="1" applyBorder="1"/>
    <xf numFmtId="165" fontId="0" fillId="2" borderId="5" xfId="1" applyNumberFormat="1" applyFont="1" applyFill="1" applyBorder="1"/>
    <xf numFmtId="0" fontId="2" fillId="6" borderId="21" xfId="0" applyFont="1" applyFill="1" applyBorder="1"/>
    <xf numFmtId="0" fontId="2" fillId="6" borderId="21" xfId="0" applyFont="1" applyFill="1" applyBorder="1" applyAlignment="1">
      <alignment wrapText="1"/>
    </xf>
    <xf numFmtId="0" fontId="0" fillId="7" borderId="21" xfId="0" applyFill="1" applyBorder="1"/>
    <xf numFmtId="0" fontId="0" fillId="7" borderId="21" xfId="0" quotePrefix="1" applyFill="1" applyBorder="1"/>
    <xf numFmtId="0" fontId="0" fillId="0" borderId="21" xfId="0" applyBorder="1"/>
    <xf numFmtId="0" fontId="0" fillId="0" borderId="21" xfId="0" quotePrefix="1" applyBorder="1"/>
    <xf numFmtId="9" fontId="0" fillId="0" borderId="21" xfId="0" applyNumberFormat="1" applyBorder="1"/>
    <xf numFmtId="9" fontId="0" fillId="7" borderId="21" xfId="0" applyNumberFormat="1" applyFill="1" applyBorder="1"/>
    <xf numFmtId="0" fontId="0" fillId="7" borderId="21" xfId="0" applyFill="1" applyBorder="1" applyAlignment="1">
      <alignment wrapText="1"/>
    </xf>
    <xf numFmtId="0" fontId="0" fillId="7" borderId="21" xfId="0" quotePrefix="1" applyFill="1" applyBorder="1" applyAlignment="1">
      <alignment wrapText="1"/>
    </xf>
    <xf numFmtId="0" fontId="0" fillId="0" borderId="21" xfId="0" applyBorder="1" applyAlignment="1">
      <alignment wrapText="1"/>
    </xf>
    <xf numFmtId="0" fontId="0" fillId="0" borderId="21" xfId="0" quotePrefix="1" applyBorder="1" applyAlignment="1">
      <alignment wrapText="1"/>
    </xf>
    <xf numFmtId="0" fontId="0" fillId="4" borderId="0" xfId="0" applyFill="1" applyAlignment="1">
      <alignment wrapText="1"/>
    </xf>
    <xf numFmtId="0" fontId="0" fillId="4" borderId="12" xfId="0" applyFill="1" applyBorder="1"/>
    <xf numFmtId="0" fontId="0" fillId="4" borderId="13" xfId="0" applyFill="1" applyBorder="1"/>
    <xf numFmtId="0" fontId="3" fillId="4" borderId="17" xfId="0" applyFont="1" applyFill="1" applyBorder="1" applyAlignment="1">
      <alignment horizontal="left" indent="2"/>
    </xf>
    <xf numFmtId="0" fontId="0" fillId="4" borderId="0" xfId="0" applyFill="1" applyAlignment="1">
      <alignment horizontal="left" indent="2"/>
    </xf>
    <xf numFmtId="0" fontId="0" fillId="4" borderId="18" xfId="0" applyFill="1" applyBorder="1" applyAlignment="1">
      <alignment horizontal="left" indent="2"/>
    </xf>
    <xf numFmtId="0" fontId="2" fillId="6" borderId="22" xfId="0" applyFont="1" applyFill="1" applyBorder="1"/>
    <xf numFmtId="0" fontId="2" fillId="6" borderId="23" xfId="0" applyFont="1" applyFill="1" applyBorder="1" applyAlignment="1">
      <alignment wrapText="1"/>
    </xf>
    <xf numFmtId="0" fontId="0" fillId="7" borderId="22" xfId="0" applyFill="1" applyBorder="1"/>
    <xf numFmtId="0" fontId="0" fillId="7" borderId="23" xfId="0" applyFill="1" applyBorder="1"/>
    <xf numFmtId="0" fontId="0" fillId="0" borderId="22" xfId="0" applyBorder="1"/>
    <xf numFmtId="0" fontId="0" fillId="0" borderId="23" xfId="0" applyBorder="1"/>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0" fillId="4" borderId="17" xfId="0" applyFill="1" applyBorder="1" applyAlignment="1">
      <alignment wrapText="1"/>
    </xf>
    <xf numFmtId="0" fontId="0" fillId="4" borderId="18" xfId="0" applyFill="1" applyBorder="1" applyAlignment="1">
      <alignment wrapText="1"/>
    </xf>
    <xf numFmtId="0" fontId="2" fillId="6" borderId="22" xfId="0" applyFont="1" applyFill="1" applyBorder="1" applyAlignment="1">
      <alignment wrapText="1"/>
    </xf>
    <xf numFmtId="0" fontId="0" fillId="7" borderId="22" xfId="0" applyFill="1" applyBorder="1" applyAlignment="1">
      <alignment wrapText="1"/>
    </xf>
    <xf numFmtId="0" fontId="0" fillId="7" borderId="23" xfId="0" applyFill="1" applyBorder="1" applyAlignment="1">
      <alignment wrapText="1"/>
    </xf>
    <xf numFmtId="0" fontId="0" fillId="0" borderId="22" xfId="0" applyBorder="1" applyAlignment="1">
      <alignment wrapText="1"/>
    </xf>
    <xf numFmtId="0" fontId="0" fillId="0" borderId="23" xfId="0" applyBorder="1" applyAlignment="1">
      <alignment wrapText="1"/>
    </xf>
    <xf numFmtId="0" fontId="0" fillId="2" borderId="19" xfId="0" applyFill="1" applyBorder="1"/>
    <xf numFmtId="0" fontId="0" fillId="2" borderId="20" xfId="0" applyFill="1" applyBorder="1"/>
    <xf numFmtId="0" fontId="0" fillId="0" borderId="19" xfId="0" applyBorder="1"/>
    <xf numFmtId="0" fontId="0" fillId="0" borderId="20" xfId="0" applyBorder="1"/>
    <xf numFmtId="0" fontId="0" fillId="2" borderId="24" xfId="0" applyFill="1" applyBorder="1"/>
    <xf numFmtId="0" fontId="0" fillId="2" borderId="25" xfId="0" applyFill="1" applyBorder="1"/>
    <xf numFmtId="0" fontId="0" fillId="2" borderId="26" xfId="0" applyFill="1" applyBorder="1"/>
    <xf numFmtId="165" fontId="0" fillId="2" borderId="25" xfId="1" applyNumberFormat="1" applyFont="1" applyFill="1" applyBorder="1"/>
    <xf numFmtId="0" fontId="4" fillId="0" borderId="0" xfId="0" applyFont="1" applyAlignment="1">
      <alignment vertical="center" wrapText="1"/>
    </xf>
    <xf numFmtId="0" fontId="0" fillId="5" borderId="0" xfId="0" applyFill="1" applyAlignment="1">
      <alignment wrapText="1"/>
    </xf>
    <xf numFmtId="0" fontId="0" fillId="2" borderId="27" xfId="0" applyFill="1" applyBorder="1"/>
    <xf numFmtId="0" fontId="0" fillId="2" borderId="8" xfId="0" applyFill="1" applyBorder="1"/>
    <xf numFmtId="0" fontId="0" fillId="2" borderId="28" xfId="0" applyFill="1" applyBorder="1"/>
    <xf numFmtId="0" fontId="4" fillId="0" borderId="17" xfId="0" applyFont="1" applyBorder="1" applyAlignment="1">
      <alignment vertical="center" wrapText="1"/>
    </xf>
    <xf numFmtId="0" fontId="8" fillId="5" borderId="0" xfId="0" applyFont="1" applyFill="1"/>
    <xf numFmtId="0" fontId="2" fillId="3" borderId="31" xfId="0" applyFont="1" applyFill="1" applyBorder="1" applyAlignment="1">
      <alignment horizontal="center" vertical="top"/>
    </xf>
    <xf numFmtId="0" fontId="2" fillId="3" borderId="2" xfId="0" applyFont="1" applyFill="1" applyBorder="1" applyAlignment="1">
      <alignment horizontal="center" vertical="top"/>
    </xf>
    <xf numFmtId="0" fontId="2" fillId="3" borderId="32" xfId="0" applyFont="1" applyFill="1" applyBorder="1" applyAlignment="1">
      <alignment horizontal="center" vertical="top"/>
    </xf>
    <xf numFmtId="0" fontId="0" fillId="5" borderId="11" xfId="0" applyFill="1" applyBorder="1"/>
    <xf numFmtId="0" fontId="0" fillId="5" borderId="12" xfId="0" applyFill="1" applyBorder="1"/>
    <xf numFmtId="0" fontId="0" fillId="5" borderId="13" xfId="0" applyFill="1" applyBorder="1"/>
    <xf numFmtId="0" fontId="0" fillId="4" borderId="14" xfId="0" applyFill="1" applyBorder="1" applyAlignment="1">
      <alignment wrapText="1"/>
    </xf>
    <xf numFmtId="0" fontId="4" fillId="4" borderId="17" xfId="0" applyFont="1" applyFill="1" applyBorder="1" applyAlignment="1">
      <alignment vertical="center" wrapText="1"/>
    </xf>
    <xf numFmtId="0" fontId="4" fillId="4" borderId="0" xfId="0" applyFont="1" applyFill="1" applyAlignment="1">
      <alignment vertical="center" wrapText="1"/>
    </xf>
    <xf numFmtId="0" fontId="0" fillId="4" borderId="17" xfId="0" applyFill="1" applyBorder="1" applyAlignment="1">
      <alignment horizontal="left" vertical="top" wrapText="1" indent="2"/>
    </xf>
    <xf numFmtId="0" fontId="0" fillId="4" borderId="0" xfId="0" applyFill="1" applyAlignment="1">
      <alignment horizontal="left" vertical="top" indent="2"/>
    </xf>
    <xf numFmtId="0" fontId="0" fillId="4" borderId="18" xfId="0" applyFill="1" applyBorder="1" applyAlignment="1">
      <alignment horizontal="left" vertical="top" indent="2"/>
    </xf>
    <xf numFmtId="0" fontId="0" fillId="4" borderId="17" xfId="0" applyFill="1" applyBorder="1" applyAlignment="1">
      <alignment horizontal="left" vertical="top" indent="2"/>
    </xf>
    <xf numFmtId="0" fontId="0" fillId="4" borderId="0" xfId="0" applyFill="1" applyAlignment="1">
      <alignment horizontal="left" vertical="top" wrapText="1" indent="2"/>
    </xf>
    <xf numFmtId="0" fontId="0" fillId="4" borderId="18" xfId="0" applyFill="1" applyBorder="1" applyAlignment="1">
      <alignment horizontal="left" vertical="top" wrapText="1" indent="2"/>
    </xf>
    <xf numFmtId="0" fontId="0" fillId="4" borderId="14" xfId="0" applyFill="1" applyBorder="1" applyAlignment="1">
      <alignment horizontal="left" vertical="top" wrapText="1" indent="2"/>
    </xf>
    <xf numFmtId="0" fontId="0" fillId="4" borderId="15" xfId="0" applyFill="1" applyBorder="1" applyAlignment="1">
      <alignment horizontal="left" vertical="top" wrapText="1" indent="2"/>
    </xf>
    <xf numFmtId="0" fontId="0" fillId="4" borderId="16" xfId="0" applyFill="1" applyBorder="1" applyAlignment="1">
      <alignment horizontal="left" vertical="top" wrapText="1" indent="2"/>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wrapText="1"/>
    </xf>
    <xf numFmtId="0" fontId="0" fillId="4" borderId="15" xfId="0" applyFill="1" applyBorder="1" applyAlignment="1">
      <alignment horizontal="left" vertical="top" wrapText="1" indent="1"/>
    </xf>
    <xf numFmtId="0" fontId="0" fillId="4" borderId="16" xfId="0" applyFill="1" applyBorder="1" applyAlignment="1">
      <alignment horizontal="left" vertical="top" wrapText="1" indent="1"/>
    </xf>
    <xf numFmtId="0" fontId="0" fillId="4" borderId="14" xfId="0" applyFill="1" applyBorder="1" applyAlignment="1">
      <alignment horizontal="left" vertical="top" wrapText="1" inden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wrapText="1"/>
    </xf>
    <xf numFmtId="0" fontId="5" fillId="4" borderId="17" xfId="0" applyFont="1" applyFill="1" applyBorder="1" applyAlignment="1">
      <alignment horizontal="center" wrapText="1"/>
    </xf>
    <xf numFmtId="0" fontId="5" fillId="4" borderId="0" xfId="0" applyFont="1" applyFill="1" applyAlignment="1">
      <alignment horizontal="center" wrapText="1"/>
    </xf>
    <xf numFmtId="0" fontId="5" fillId="4" borderId="18" xfId="0" applyFont="1" applyFill="1" applyBorder="1" applyAlignment="1">
      <alignment horizontal="center" wrapText="1"/>
    </xf>
    <xf numFmtId="0" fontId="6" fillId="4" borderId="1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4" borderId="0" xfId="0" applyFill="1" applyAlignment="1">
      <alignment horizontal="left" wrapText="1"/>
    </xf>
    <xf numFmtId="0" fontId="0" fillId="4" borderId="18" xfId="0" applyFill="1" applyBorder="1" applyAlignment="1">
      <alignment horizontal="left"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4" borderId="0" xfId="0" applyFill="1" applyAlignment="1">
      <alignment horizontal="left" vertical="top" wrapText="1"/>
    </xf>
    <xf numFmtId="0" fontId="0" fillId="4" borderId="18" xfId="0" applyFill="1" applyBorder="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cellXfs>
  <cellStyles count="2">
    <cellStyle name="Komma" xfId="1" builtinId="3"/>
    <cellStyle name="Normal" xfId="0" builtinId="0"/>
  </cellStyles>
  <dxfs count="24">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numFmt numFmtId="0" formatCode="General"/>
      <border diagonalUp="0" diagonalDown="0">
        <left style="thin">
          <color auto="1"/>
        </left>
        <right style="thin">
          <color auto="1"/>
        </right>
        <top style="thin">
          <color auto="1"/>
        </top>
        <bottom style="thin">
          <color auto="1"/>
        </bottom>
        <vertical/>
        <horizontal/>
      </border>
    </dxf>
    <dxf>
      <numFmt numFmtId="0" formatCode="General"/>
      <border diagonalUp="0" diagonalDown="0">
        <left style="thin">
          <color auto="1"/>
        </left>
        <right style="thin">
          <color auto="1"/>
        </right>
        <top style="thin">
          <color auto="1"/>
        </top>
        <bottom style="thin">
          <color auto="1"/>
        </bottom>
        <vertical/>
        <horizontal/>
      </border>
    </dxf>
    <dxf>
      <numFmt numFmtId="0" formatCode="Genera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ptos Narrow"/>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ptos Narrow"/>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xdr:col>
      <xdr:colOff>340500</xdr:colOff>
      <xdr:row>0</xdr:row>
      <xdr:rowOff>106680</xdr:rowOff>
    </xdr:from>
    <xdr:to>
      <xdr:col>7</xdr:col>
      <xdr:colOff>411480</xdr:colOff>
      <xdr:row>3</xdr:row>
      <xdr:rowOff>2400</xdr:rowOff>
    </xdr:to>
    <xdr:pic>
      <xdr:nvPicPr>
        <xdr:cNvPr id="5" name="Grafik 4" descr="Venn-diagram med massiv udfyldning">
          <a:extLst>
            <a:ext uri="{FF2B5EF4-FFF2-40B4-BE49-F238E27FC236}">
              <a16:creationId xmlns:a16="http://schemas.microsoft.com/office/drawing/2014/main" id="{DF6424A2-2D7F-8CFB-57F1-A408559490B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98100" y="106680"/>
          <a:ext cx="680580" cy="680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1074420</xdr:colOff>
      <xdr:row>0</xdr:row>
      <xdr:rowOff>0</xdr:rowOff>
    </xdr:from>
    <xdr:to>
      <xdr:col>3</xdr:col>
      <xdr:colOff>76200</xdr:colOff>
      <xdr:row>0</xdr:row>
      <xdr:rowOff>624840</xdr:rowOff>
    </xdr:to>
    <xdr:pic>
      <xdr:nvPicPr>
        <xdr:cNvPr id="3" name="Grafik 2" descr="Database kontur">
          <a:extLst>
            <a:ext uri="{FF2B5EF4-FFF2-40B4-BE49-F238E27FC236}">
              <a16:creationId xmlns:a16="http://schemas.microsoft.com/office/drawing/2014/main" id="{137AD933-3C5C-A291-1DAE-C68C2EC9D5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08120" y="0"/>
          <a:ext cx="624840" cy="624840"/>
        </a:xfrm>
        <a:prstGeom prst="rect">
          <a:avLst/>
        </a:prstGeom>
      </xdr:spPr>
    </xdr:pic>
    <xdr:clientData/>
  </xdr:twoCellAnchor>
  <xdr:twoCellAnchor editAs="oneCell">
    <xdr:from>
      <xdr:col>13</xdr:col>
      <xdr:colOff>388620</xdr:colOff>
      <xdr:row>0</xdr:row>
      <xdr:rowOff>0</xdr:rowOff>
    </xdr:from>
    <xdr:to>
      <xdr:col>13</xdr:col>
      <xdr:colOff>1013460</xdr:colOff>
      <xdr:row>0</xdr:row>
      <xdr:rowOff>624840</xdr:rowOff>
    </xdr:to>
    <xdr:pic>
      <xdr:nvPicPr>
        <xdr:cNvPr id="4" name="Grafik 3" descr="Database kontur">
          <a:extLst>
            <a:ext uri="{FF2B5EF4-FFF2-40B4-BE49-F238E27FC236}">
              <a16:creationId xmlns:a16="http://schemas.microsoft.com/office/drawing/2014/main" id="{1B3DCA7A-6C0E-476D-B72F-7EF1875161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365980" y="0"/>
          <a:ext cx="624840" cy="624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502920</xdr:colOff>
      <xdr:row>1</xdr:row>
      <xdr:rowOff>167640</xdr:rowOff>
    </xdr:from>
    <xdr:to>
      <xdr:col>4</xdr:col>
      <xdr:colOff>213360</xdr:colOff>
      <xdr:row>3</xdr:row>
      <xdr:rowOff>0</xdr:rowOff>
    </xdr:to>
    <xdr:pic>
      <xdr:nvPicPr>
        <xdr:cNvPr id="3" name="Grafik 2" descr="Statistik med massiv udfyldning">
          <a:extLst>
            <a:ext uri="{FF2B5EF4-FFF2-40B4-BE49-F238E27FC236}">
              <a16:creationId xmlns:a16="http://schemas.microsoft.com/office/drawing/2014/main" id="{1194B253-9437-3D98-25F8-CF6E5E2A84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31720" y="358140"/>
          <a:ext cx="320040" cy="320040"/>
        </a:xfrm>
        <a:prstGeom prst="rect">
          <a:avLst/>
        </a:prstGeom>
      </xdr:spPr>
    </xdr:pic>
    <xdr:clientData/>
  </xdr:twoCellAnchor>
  <xdr:twoCellAnchor editAs="oneCell">
    <xdr:from>
      <xdr:col>13</xdr:col>
      <xdr:colOff>457200</xdr:colOff>
      <xdr:row>1</xdr:row>
      <xdr:rowOff>167640</xdr:rowOff>
    </xdr:from>
    <xdr:to>
      <xdr:col>14</xdr:col>
      <xdr:colOff>167640</xdr:colOff>
      <xdr:row>3</xdr:row>
      <xdr:rowOff>0</xdr:rowOff>
    </xdr:to>
    <xdr:pic>
      <xdr:nvPicPr>
        <xdr:cNvPr id="4" name="Grafik 3" descr="Statistik med massiv udfyldning">
          <a:extLst>
            <a:ext uri="{FF2B5EF4-FFF2-40B4-BE49-F238E27FC236}">
              <a16:creationId xmlns:a16="http://schemas.microsoft.com/office/drawing/2014/main" id="{5DE60930-691A-46D9-B375-1EAB7DF471B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527280" y="358140"/>
          <a:ext cx="320040" cy="320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53341</xdr:colOff>
      <xdr:row>3</xdr:row>
      <xdr:rowOff>53340</xdr:rowOff>
    </xdr:from>
    <xdr:to>
      <xdr:col>10</xdr:col>
      <xdr:colOff>610571</xdr:colOff>
      <xdr:row>74</xdr:row>
      <xdr:rowOff>165735</xdr:rowOff>
    </xdr:to>
    <xdr:pic>
      <xdr:nvPicPr>
        <xdr:cNvPr id="4" name="Billede 3">
          <a:extLst>
            <a:ext uri="{FF2B5EF4-FFF2-40B4-BE49-F238E27FC236}">
              <a16:creationId xmlns:a16="http://schemas.microsoft.com/office/drawing/2014/main" id="{B30CC651-4836-ACC1-CF53-A28ECED15ED9}"/>
            </a:ext>
          </a:extLst>
        </xdr:cNvPr>
        <xdr:cNvPicPr>
          <a:picLocks noChangeAspect="1"/>
        </xdr:cNvPicPr>
      </xdr:nvPicPr>
      <xdr:blipFill>
        <a:blip xmlns:r="http://schemas.openxmlformats.org/officeDocument/2006/relationships" r:embed="rId1"/>
        <a:stretch>
          <a:fillRect/>
        </a:stretch>
      </xdr:blipFill>
      <xdr:spPr>
        <a:xfrm>
          <a:off x="662941" y="723900"/>
          <a:ext cx="6043630" cy="1399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xdr:colOff>
      <xdr:row>3</xdr:row>
      <xdr:rowOff>53340</xdr:rowOff>
    </xdr:from>
    <xdr:to>
      <xdr:col>9</xdr:col>
      <xdr:colOff>224468</xdr:colOff>
      <xdr:row>35</xdr:row>
      <xdr:rowOff>157554</xdr:rowOff>
    </xdr:to>
    <xdr:pic>
      <xdr:nvPicPr>
        <xdr:cNvPr id="4" name="Billede 3">
          <a:extLst>
            <a:ext uri="{FF2B5EF4-FFF2-40B4-BE49-F238E27FC236}">
              <a16:creationId xmlns:a16="http://schemas.microsoft.com/office/drawing/2014/main" id="{59E395D7-703E-D1B0-2E61-DEDC2BA99D67}"/>
            </a:ext>
          </a:extLst>
        </xdr:cNvPr>
        <xdr:cNvPicPr>
          <a:picLocks noChangeAspect="1"/>
        </xdr:cNvPicPr>
      </xdr:nvPicPr>
      <xdr:blipFill>
        <a:blip xmlns:r="http://schemas.openxmlformats.org/officeDocument/2006/relationships" r:embed="rId1"/>
        <a:stretch>
          <a:fillRect/>
        </a:stretch>
      </xdr:blipFill>
      <xdr:spPr>
        <a:xfrm>
          <a:off x="632460" y="723900"/>
          <a:ext cx="5078408" cy="67183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E09A24-F0BB-406D-B143-95A62BBE20FE}" name="Tabel1" displayName="Tabel1" ref="B2:I64" totalsRowShown="0" headerRowDxfId="23" headerRowBorderDxfId="21" tableBorderDxfId="22" totalsRowBorderDxfId="20">
  <autoFilter ref="B2:I64" xr:uid="{B7D43ED3-19BF-4233-985C-DF9FFA957ECA}"/>
  <sortState xmlns:xlrd2="http://schemas.microsoft.com/office/spreadsheetml/2017/richdata2" ref="B3:I64">
    <sortCondition descending="1" ref="B2:B64"/>
  </sortState>
  <tableColumns count="8">
    <tableColumn id="1" xr3:uid="{7DB5BFFD-44D4-4F24-AB30-9BD6D318A3BC}" name="Group" dataDxfId="19"/>
    <tableColumn id="2" xr3:uid="{E23B23F9-F0A9-4FD0-84FB-0284E98B3266}" name="Transportation mode" dataDxfId="18"/>
    <tableColumn id="3" xr3:uid="{1C3C9490-1601-4D2C-AB4E-1D6BD075A9B9}" name="To or From airport" dataDxfId="17"/>
    <tableColumn id="4" xr3:uid="{C863DBB6-D7E6-4959-9191-5DFE6F437B91}" name="#Trips" dataDxfId="16"/>
    <tableColumn id="5" xr3:uid="{CFFB4DB4-D3E7-4894-B998-98E1F773B718}" name="#km" dataDxfId="15"/>
    <tableColumn id="6" xr3:uid="{4922D430-535F-4068-B885-E9AEB47836CA}" name="km/trip" dataDxfId="14"/>
    <tableColumn id="7" xr3:uid="{BE0B7A82-39B6-4409-92FE-3BF16268704A}" name="CO2/km" dataDxfId="13"/>
    <tableColumn id="8" xr3:uid="{3E37AD33-D9E5-4BE9-9C61-05747D97F21A}" name="Where is data found" dataDxfId="1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92FBA6-444A-43CF-ADF4-C60C01D78C6B}" name="Tabel13" displayName="Tabel13" ref="M2:T64" totalsRowShown="0" headerRowDxfId="11" headerRowBorderDxfId="9" tableBorderDxfId="10" totalsRowBorderDxfId="8">
  <autoFilter ref="M2:T64" xr:uid="{F792FBA6-444A-43CF-ADF4-C60C01D78C6B}"/>
  <sortState xmlns:xlrd2="http://schemas.microsoft.com/office/spreadsheetml/2017/richdata2" ref="M3:T64">
    <sortCondition descending="1" ref="M2:M64"/>
  </sortState>
  <tableColumns count="8">
    <tableColumn id="1" xr3:uid="{52EBE8DF-2FF2-4365-A6FD-260D40D4A995}" name="Group" dataDxfId="7"/>
    <tableColumn id="2" xr3:uid="{DF27AABB-12CB-4E41-8B36-01706832B482}" name="Transportation mode" dataDxfId="6"/>
    <tableColumn id="3" xr3:uid="{743E0B99-BEF3-41E5-BBC0-F7C58C45A02D}" name="To or From airport" dataDxfId="5"/>
    <tableColumn id="4" xr3:uid="{C79EC895-7909-4110-B179-A640B60278CF}" name="#Trips" dataDxfId="4">
      <calculatedColumnFormula>RANDBETWEEN(10000,1000000)</calculatedColumnFormula>
    </tableColumn>
    <tableColumn id="5" xr3:uid="{B9F8E062-F302-4045-AF43-AE052F8DC953}" name="#km" dataDxfId="3">
      <calculatedColumnFormula>RANDBETWEEN(1000000,10000000)</calculatedColumnFormula>
    </tableColumn>
    <tableColumn id="6" xr3:uid="{E578917B-A3D8-47BF-AF20-88DDF52C9212}" name="km/trip" dataDxfId="2">
      <calculatedColumnFormula>Tabel13[[#This Row],['#km]]/Tabel13[[#This Row],['#Trips]]</calculatedColumnFormula>
    </tableColumn>
    <tableColumn id="7" xr3:uid="{25CFD5BA-4FA8-4A43-8D33-1422911DBD0D}" name="CO2/km" dataDxfId="1"/>
    <tableColumn id="8" xr3:uid="{3BD575EB-488A-4432-BBA6-F3FB44C72C56}" name="Where is data found" dataDxfId="0"/>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CPH">
      <a:dk1>
        <a:srgbClr val="212C53"/>
      </a:dk1>
      <a:lt1>
        <a:sysClr val="window" lastClr="FFFFFF"/>
      </a:lt1>
      <a:dk2>
        <a:srgbClr val="353535"/>
      </a:dk2>
      <a:lt2>
        <a:srgbClr val="6E9AD3"/>
      </a:lt2>
      <a:accent1>
        <a:srgbClr val="212C53"/>
      </a:accent1>
      <a:accent2>
        <a:srgbClr val="FECB00"/>
      </a:accent2>
      <a:accent3>
        <a:srgbClr val="646771"/>
      </a:accent3>
      <a:accent4>
        <a:srgbClr val="80888D"/>
      </a:accent4>
      <a:accent5>
        <a:srgbClr val="A4A8AD"/>
      </a:accent5>
      <a:accent6>
        <a:srgbClr val="E0E4E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74A9-139C-4A74-9C1C-67108D188CB2}">
  <dimension ref="C3:L27"/>
  <sheetViews>
    <sheetView workbookViewId="0">
      <selection activeCell="B6" sqref="B6"/>
    </sheetView>
  </sheetViews>
  <sheetFormatPr defaultColWidth="8.85546875" defaultRowHeight="15"/>
  <cols>
    <col min="1" max="16384" width="8.85546875" style="10"/>
  </cols>
  <sheetData>
    <row r="3" spans="3:12" ht="15.75" thickBot="1"/>
    <row r="4" spans="3:12" ht="23.45" customHeight="1">
      <c r="C4" s="89" t="s">
        <v>0</v>
      </c>
      <c r="D4" s="90"/>
      <c r="E4" s="90"/>
      <c r="F4" s="90"/>
      <c r="G4" s="90"/>
      <c r="H4" s="90"/>
      <c r="I4" s="90"/>
      <c r="J4" s="90"/>
      <c r="K4" s="90"/>
      <c r="L4" s="91"/>
    </row>
    <row r="5" spans="3:12">
      <c r="C5" s="38" t="s">
        <v>1</v>
      </c>
      <c r="D5" s="39"/>
      <c r="E5" s="39"/>
      <c r="F5" s="39"/>
      <c r="G5" s="39"/>
      <c r="H5" s="39"/>
      <c r="I5" s="39"/>
      <c r="J5" s="39"/>
      <c r="K5" s="39"/>
      <c r="L5" s="40"/>
    </row>
    <row r="6" spans="3:12" ht="168.6" customHeight="1">
      <c r="C6" s="80" t="s">
        <v>2</v>
      </c>
      <c r="D6" s="81"/>
      <c r="E6" s="81"/>
      <c r="F6" s="81"/>
      <c r="G6" s="81"/>
      <c r="H6" s="81"/>
      <c r="I6" s="81"/>
      <c r="J6" s="81"/>
      <c r="K6" s="81"/>
      <c r="L6" s="82"/>
    </row>
    <row r="7" spans="3:12">
      <c r="C7" s="83"/>
      <c r="D7" s="81"/>
      <c r="E7" s="81"/>
      <c r="F7" s="81"/>
      <c r="G7" s="81"/>
      <c r="H7" s="81"/>
      <c r="I7" s="81"/>
      <c r="J7" s="81"/>
      <c r="K7" s="81"/>
      <c r="L7" s="82"/>
    </row>
    <row r="8" spans="3:12">
      <c r="C8" s="38" t="s">
        <v>3</v>
      </c>
      <c r="D8" s="39"/>
      <c r="E8" s="39"/>
      <c r="F8" s="39"/>
      <c r="G8" s="39"/>
      <c r="H8" s="39"/>
      <c r="I8" s="39"/>
      <c r="J8" s="39"/>
      <c r="K8" s="39"/>
      <c r="L8" s="40"/>
    </row>
    <row r="9" spans="3:12" ht="14.45" customHeight="1">
      <c r="C9" s="80" t="s">
        <v>4</v>
      </c>
      <c r="D9" s="84"/>
      <c r="E9" s="84"/>
      <c r="F9" s="84"/>
      <c r="G9" s="84"/>
      <c r="H9" s="84"/>
      <c r="I9" s="84"/>
      <c r="J9" s="84"/>
      <c r="K9" s="84"/>
      <c r="L9" s="85"/>
    </row>
    <row r="10" spans="3:12">
      <c r="C10" s="80"/>
      <c r="D10" s="84"/>
      <c r="E10" s="84"/>
      <c r="F10" s="84"/>
      <c r="G10" s="84"/>
      <c r="H10" s="84"/>
      <c r="I10" s="84"/>
      <c r="J10" s="84"/>
      <c r="K10" s="84"/>
      <c r="L10" s="85"/>
    </row>
    <row r="11" spans="3:12">
      <c r="C11" s="80"/>
      <c r="D11" s="84"/>
      <c r="E11" s="84"/>
      <c r="F11" s="84"/>
      <c r="G11" s="84"/>
      <c r="H11" s="84"/>
      <c r="I11" s="84"/>
      <c r="J11" s="84"/>
      <c r="K11" s="84"/>
      <c r="L11" s="85"/>
    </row>
    <row r="12" spans="3:12">
      <c r="C12" s="80"/>
      <c r="D12" s="84"/>
      <c r="E12" s="84"/>
      <c r="F12" s="84"/>
      <c r="G12" s="84"/>
      <c r="H12" s="84"/>
      <c r="I12" s="84"/>
      <c r="J12" s="84"/>
      <c r="K12" s="84"/>
      <c r="L12" s="85"/>
    </row>
    <row r="13" spans="3:12">
      <c r="C13" s="80"/>
      <c r="D13" s="84"/>
      <c r="E13" s="84"/>
      <c r="F13" s="84"/>
      <c r="G13" s="84"/>
      <c r="H13" s="84"/>
      <c r="I13" s="84"/>
      <c r="J13" s="84"/>
      <c r="K13" s="84"/>
      <c r="L13" s="85"/>
    </row>
    <row r="14" spans="3:12">
      <c r="C14" s="80"/>
      <c r="D14" s="84"/>
      <c r="E14" s="84"/>
      <c r="F14" s="84"/>
      <c r="G14" s="84"/>
      <c r="H14" s="84"/>
      <c r="I14" s="84"/>
      <c r="J14" s="84"/>
      <c r="K14" s="84"/>
      <c r="L14" s="85"/>
    </row>
    <row r="15" spans="3:12">
      <c r="C15" s="80"/>
      <c r="D15" s="84"/>
      <c r="E15" s="84"/>
      <c r="F15" s="84"/>
      <c r="G15" s="84"/>
      <c r="H15" s="84"/>
      <c r="I15" s="84"/>
      <c r="J15" s="84"/>
      <c r="K15" s="84"/>
      <c r="L15" s="85"/>
    </row>
    <row r="16" spans="3:12">
      <c r="C16" s="80"/>
      <c r="D16" s="84"/>
      <c r="E16" s="84"/>
      <c r="F16" s="84"/>
      <c r="G16" s="84"/>
      <c r="H16" s="84"/>
      <c r="I16" s="84"/>
      <c r="J16" s="84"/>
      <c r="K16" s="84"/>
      <c r="L16" s="85"/>
    </row>
    <row r="17" spans="3:12">
      <c r="C17" s="80"/>
      <c r="D17" s="84"/>
      <c r="E17" s="84"/>
      <c r="F17" s="84"/>
      <c r="G17" s="84"/>
      <c r="H17" s="84"/>
      <c r="I17" s="84"/>
      <c r="J17" s="84"/>
      <c r="K17" s="84"/>
      <c r="L17" s="85"/>
    </row>
    <row r="18" spans="3:12">
      <c r="C18" s="80"/>
      <c r="D18" s="84"/>
      <c r="E18" s="84"/>
      <c r="F18" s="84"/>
      <c r="G18" s="84"/>
      <c r="H18" s="84"/>
      <c r="I18" s="84"/>
      <c r="J18" s="84"/>
      <c r="K18" s="84"/>
      <c r="L18" s="85"/>
    </row>
    <row r="19" spans="3:12">
      <c r="C19" s="80"/>
      <c r="D19" s="84"/>
      <c r="E19" s="84"/>
      <c r="F19" s="84"/>
      <c r="G19" s="84"/>
      <c r="H19" s="84"/>
      <c r="I19" s="84"/>
      <c r="J19" s="84"/>
      <c r="K19" s="84"/>
      <c r="L19" s="85"/>
    </row>
    <row r="20" spans="3:12">
      <c r="C20" s="80"/>
      <c r="D20" s="84"/>
      <c r="E20" s="84"/>
      <c r="F20" s="84"/>
      <c r="G20" s="84"/>
      <c r="H20" s="84"/>
      <c r="I20" s="84"/>
      <c r="J20" s="84"/>
      <c r="K20" s="84"/>
      <c r="L20" s="85"/>
    </row>
    <row r="21" spans="3:12">
      <c r="C21" s="80"/>
      <c r="D21" s="84"/>
      <c r="E21" s="84"/>
      <c r="F21" s="84"/>
      <c r="G21" s="84"/>
      <c r="H21" s="84"/>
      <c r="I21" s="84"/>
      <c r="J21" s="84"/>
      <c r="K21" s="84"/>
      <c r="L21" s="85"/>
    </row>
    <row r="22" spans="3:12">
      <c r="C22" s="80"/>
      <c r="D22" s="84"/>
      <c r="E22" s="84"/>
      <c r="F22" s="84"/>
      <c r="G22" s="84"/>
      <c r="H22" s="84"/>
      <c r="I22" s="84"/>
      <c r="J22" s="84"/>
      <c r="K22" s="84"/>
      <c r="L22" s="85"/>
    </row>
    <row r="23" spans="3:12">
      <c r="C23" s="80"/>
      <c r="D23" s="84"/>
      <c r="E23" s="84"/>
      <c r="F23" s="84"/>
      <c r="G23" s="84"/>
      <c r="H23" s="84"/>
      <c r="I23" s="84"/>
      <c r="J23" s="84"/>
      <c r="K23" s="84"/>
      <c r="L23" s="85"/>
    </row>
    <row r="24" spans="3:12">
      <c r="C24" s="80"/>
      <c r="D24" s="84"/>
      <c r="E24" s="84"/>
      <c r="F24" s="84"/>
      <c r="G24" s="84"/>
      <c r="H24" s="84"/>
      <c r="I24" s="84"/>
      <c r="J24" s="84"/>
      <c r="K24" s="84"/>
      <c r="L24" s="85"/>
    </row>
    <row r="25" spans="3:12">
      <c r="C25" s="80"/>
      <c r="D25" s="84"/>
      <c r="E25" s="84"/>
      <c r="F25" s="84"/>
      <c r="G25" s="84"/>
      <c r="H25" s="84"/>
      <c r="I25" s="84"/>
      <c r="J25" s="84"/>
      <c r="K25" s="84"/>
      <c r="L25" s="85"/>
    </row>
    <row r="26" spans="3:12">
      <c r="C26" s="80"/>
      <c r="D26" s="84"/>
      <c r="E26" s="84"/>
      <c r="F26" s="84"/>
      <c r="G26" s="84"/>
      <c r="H26" s="84"/>
      <c r="I26" s="84"/>
      <c r="J26" s="84"/>
      <c r="K26" s="84"/>
      <c r="L26" s="85"/>
    </row>
    <row r="27" spans="3:12" ht="15.75" thickBot="1">
      <c r="C27" s="86"/>
      <c r="D27" s="87"/>
      <c r="E27" s="87"/>
      <c r="F27" s="87"/>
      <c r="G27" s="87"/>
      <c r="H27" s="87"/>
      <c r="I27" s="87"/>
      <c r="J27" s="87"/>
      <c r="K27" s="87"/>
      <c r="L27" s="88"/>
    </row>
  </sheetData>
  <mergeCells count="3">
    <mergeCell ref="C6:L7"/>
    <mergeCell ref="C9:L27"/>
    <mergeCell ref="C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751-AF76-4CFD-ADB2-BF677FDAE4C2}">
  <dimension ref="B1:W19"/>
  <sheetViews>
    <sheetView workbookViewId="0">
      <selection activeCell="K14" sqref="K14"/>
    </sheetView>
  </sheetViews>
  <sheetFormatPr defaultColWidth="8.85546875" defaultRowHeight="15"/>
  <cols>
    <col min="1" max="16384" width="8.85546875" style="10"/>
  </cols>
  <sheetData>
    <row r="1" spans="2:23" ht="23.45" customHeight="1">
      <c r="B1" s="92"/>
      <c r="C1" s="92"/>
      <c r="D1" s="92"/>
      <c r="E1" s="92"/>
      <c r="F1" s="92"/>
      <c r="G1" s="92"/>
      <c r="H1" s="92"/>
      <c r="I1" s="92"/>
      <c r="J1" s="92"/>
      <c r="K1" s="92"/>
      <c r="L1" s="92"/>
      <c r="M1" s="92"/>
      <c r="N1" s="92"/>
      <c r="O1" s="92"/>
      <c r="P1" s="92"/>
      <c r="Q1" s="92"/>
      <c r="R1" s="92"/>
      <c r="S1" s="92"/>
      <c r="T1" s="92"/>
      <c r="U1" s="92"/>
      <c r="V1" s="92"/>
      <c r="W1" s="92"/>
    </row>
    <row r="2" spans="2:23" ht="24">
      <c r="B2" s="92" t="s">
        <v>5</v>
      </c>
      <c r="C2" s="92"/>
      <c r="D2" s="92"/>
      <c r="E2" s="92"/>
      <c r="F2" s="92"/>
      <c r="G2" s="92"/>
      <c r="H2" s="92"/>
      <c r="I2" s="92"/>
      <c r="J2" s="92"/>
      <c r="K2" s="92"/>
      <c r="L2" s="92"/>
      <c r="M2" s="92"/>
      <c r="N2" s="92"/>
      <c r="O2" s="92"/>
      <c r="P2" s="92"/>
      <c r="Q2" s="92"/>
      <c r="R2" s="92"/>
      <c r="S2" s="92"/>
      <c r="T2" s="92"/>
      <c r="U2" s="92"/>
      <c r="V2" s="92"/>
      <c r="W2" s="92"/>
    </row>
    <row r="3" spans="2:23" ht="15.75" thickBot="1">
      <c r="B3" s="70"/>
      <c r="C3" s="70"/>
      <c r="D3" s="70"/>
      <c r="E3" s="70"/>
      <c r="F3" s="70"/>
      <c r="G3" s="70"/>
      <c r="H3" s="70"/>
      <c r="I3" s="70"/>
      <c r="J3" s="70"/>
      <c r="K3" s="70"/>
      <c r="L3" s="70"/>
      <c r="M3" s="70"/>
      <c r="N3" s="70"/>
      <c r="O3" s="70"/>
      <c r="P3" s="70"/>
      <c r="Q3" s="70"/>
      <c r="R3" s="70"/>
      <c r="S3" s="70"/>
      <c r="T3" s="70"/>
      <c r="U3" s="70"/>
      <c r="V3" s="70"/>
      <c r="W3" s="70"/>
    </row>
    <row r="4" spans="2:23">
      <c r="B4" s="96" t="s">
        <v>6</v>
      </c>
      <c r="C4" s="97"/>
      <c r="D4" s="97"/>
      <c r="E4" s="97"/>
      <c r="F4" s="97"/>
      <c r="G4" s="97"/>
      <c r="H4" s="97"/>
      <c r="I4" s="97"/>
      <c r="J4" s="97"/>
      <c r="K4" s="97"/>
      <c r="L4" s="98"/>
      <c r="M4" s="97" t="s">
        <v>7</v>
      </c>
      <c r="N4" s="97"/>
      <c r="O4" s="97"/>
      <c r="P4" s="97"/>
      <c r="Q4" s="97"/>
      <c r="R4" s="97"/>
      <c r="S4" s="97"/>
      <c r="T4" s="97"/>
      <c r="U4" s="97"/>
      <c r="V4" s="97"/>
      <c r="W4" s="98"/>
    </row>
    <row r="5" spans="2:23" ht="40.5" customHeight="1">
      <c r="B5" s="99"/>
      <c r="C5" s="100"/>
      <c r="D5" s="100"/>
      <c r="E5" s="100"/>
      <c r="F5" s="100"/>
      <c r="G5" s="100"/>
      <c r="H5" s="100"/>
      <c r="I5" s="100"/>
      <c r="J5" s="100"/>
      <c r="K5" s="100"/>
      <c r="L5" s="101"/>
      <c r="M5" s="100"/>
      <c r="N5" s="100"/>
      <c r="O5" s="100"/>
      <c r="P5" s="100"/>
      <c r="Q5" s="100"/>
      <c r="R5" s="100"/>
      <c r="S5" s="100"/>
      <c r="T5" s="100"/>
      <c r="U5" s="100"/>
      <c r="V5" s="100"/>
      <c r="W5" s="101"/>
    </row>
    <row r="6" spans="2:23">
      <c r="B6" s="11"/>
      <c r="L6" s="12"/>
      <c r="W6" s="12"/>
    </row>
    <row r="7" spans="2:23">
      <c r="B7" s="11"/>
      <c r="L7" s="12"/>
      <c r="W7" s="12"/>
    </row>
    <row r="8" spans="2:23" ht="51" customHeight="1">
      <c r="B8" s="102" t="s">
        <v>8</v>
      </c>
      <c r="C8" s="103"/>
      <c r="D8" s="103"/>
      <c r="E8" s="103"/>
      <c r="F8" s="103"/>
      <c r="G8" s="103"/>
      <c r="H8" s="103"/>
      <c r="I8" s="103"/>
      <c r="J8" s="103"/>
      <c r="K8" s="103"/>
      <c r="L8" s="104"/>
      <c r="M8" s="105" t="s">
        <v>9</v>
      </c>
      <c r="N8" s="103"/>
      <c r="O8" s="103"/>
      <c r="P8" s="103"/>
      <c r="Q8" s="103"/>
      <c r="R8" s="103"/>
      <c r="S8" s="103"/>
      <c r="T8" s="103"/>
      <c r="U8" s="103"/>
      <c r="V8" s="103"/>
      <c r="W8" s="104"/>
    </row>
    <row r="9" spans="2:23" ht="25.9" customHeight="1">
      <c r="B9" s="17"/>
      <c r="C9" s="16"/>
      <c r="D9" s="16"/>
      <c r="E9" s="16"/>
      <c r="F9" s="16"/>
      <c r="G9" s="16"/>
      <c r="H9" s="16"/>
      <c r="I9" s="16"/>
      <c r="J9" s="16"/>
      <c r="K9" s="16"/>
      <c r="L9" s="18"/>
      <c r="M9" s="106"/>
      <c r="N9" s="106"/>
      <c r="O9" s="106"/>
      <c r="P9" s="106"/>
      <c r="Q9" s="106"/>
      <c r="R9" s="106"/>
      <c r="S9" s="106"/>
      <c r="T9" s="106"/>
      <c r="U9" s="106"/>
      <c r="V9" s="106"/>
      <c r="W9" s="107"/>
    </row>
    <row r="10" spans="2:23" ht="96.75" customHeight="1" thickBot="1">
      <c r="B10" s="95" t="s">
        <v>10</v>
      </c>
      <c r="C10" s="93"/>
      <c r="D10" s="93"/>
      <c r="E10" s="93"/>
      <c r="F10" s="93"/>
      <c r="G10" s="93"/>
      <c r="H10" s="93"/>
      <c r="I10" s="93"/>
      <c r="J10" s="93"/>
      <c r="K10" s="93"/>
      <c r="L10" s="94"/>
      <c r="M10" s="93" t="s">
        <v>11</v>
      </c>
      <c r="N10" s="93"/>
      <c r="O10" s="93"/>
      <c r="P10" s="93"/>
      <c r="Q10" s="93"/>
      <c r="R10" s="93"/>
      <c r="S10" s="93"/>
      <c r="T10" s="93"/>
      <c r="U10" s="93"/>
      <c r="V10" s="93"/>
      <c r="W10" s="94"/>
    </row>
    <row r="14" spans="2:23" ht="27.6" customHeight="1"/>
    <row r="16" spans="2:23" ht="40.9" customHeight="1"/>
    <row r="18" ht="31.15" customHeight="1"/>
    <row r="19" ht="37.9" customHeight="1"/>
  </sheetData>
  <mergeCells count="9">
    <mergeCell ref="B1:W1"/>
    <mergeCell ref="B2:W2"/>
    <mergeCell ref="M10:W10"/>
    <mergeCell ref="B10:L10"/>
    <mergeCell ref="B4:L5"/>
    <mergeCell ref="B8:L8"/>
    <mergeCell ref="M4:W5"/>
    <mergeCell ref="M8:W8"/>
    <mergeCell ref="M9:W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35FD-74B6-4289-B2FA-E1A790A7F462}">
  <dimension ref="A1:AJ64"/>
  <sheetViews>
    <sheetView workbookViewId="0">
      <selection activeCell="C27" sqref="C27"/>
    </sheetView>
  </sheetViews>
  <sheetFormatPr defaultRowHeight="15"/>
  <cols>
    <col min="1" max="1" width="8.85546875" style="10"/>
    <col min="2" max="2" width="33.85546875" style="10" bestFit="1" customWidth="1"/>
    <col min="3" max="3" width="23.7109375" style="10" bestFit="1" customWidth="1"/>
    <col min="4" max="4" width="21.140625" style="10" bestFit="1" customWidth="1"/>
    <col min="5" max="5" width="10.7109375" style="10" bestFit="1" customWidth="1"/>
    <col min="6" max="6" width="9.28515625" style="10" bestFit="1" customWidth="1"/>
    <col min="7" max="7" width="12" style="10" bestFit="1" customWidth="1"/>
    <col min="8" max="8" width="12.42578125" style="10" bestFit="1" customWidth="1"/>
    <col min="9" max="9" width="56.42578125" style="10" bestFit="1" customWidth="1"/>
    <col min="10" max="10" width="8.85546875" style="10"/>
    <col min="11" max="11" width="8.85546875" style="19"/>
    <col min="12" max="12" width="8.85546875" style="10"/>
    <col min="13" max="13" width="32.42578125" style="10" bestFit="1" customWidth="1"/>
    <col min="14" max="14" width="22.85546875" style="10" bestFit="1" customWidth="1"/>
    <col min="15" max="15" width="8.85546875" style="10"/>
    <col min="16" max="16" width="10.5703125" style="10" bestFit="1" customWidth="1"/>
    <col min="17" max="19" width="8.85546875" style="10"/>
    <col min="20" max="20" width="53.28515625" style="10" bestFit="1" customWidth="1"/>
    <col min="21" max="36" width="8.85546875" style="10"/>
  </cols>
  <sheetData>
    <row r="1" spans="2:20" ht="70.150000000000006" customHeight="1">
      <c r="B1" s="92" t="s">
        <v>12</v>
      </c>
      <c r="C1" s="92"/>
      <c r="D1" s="92"/>
      <c r="E1" s="92"/>
      <c r="F1" s="92"/>
      <c r="G1" s="92"/>
      <c r="H1" s="92"/>
      <c r="I1" s="92"/>
      <c r="M1" s="92" t="s">
        <v>12</v>
      </c>
      <c r="N1" s="92"/>
      <c r="O1" s="92"/>
      <c r="P1" s="92"/>
      <c r="Q1" s="92"/>
      <c r="R1" s="92"/>
      <c r="S1" s="92"/>
      <c r="T1" s="92"/>
    </row>
    <row r="2" spans="2:20">
      <c r="B2" s="1" t="s">
        <v>13</v>
      </c>
      <c r="C2" s="2" t="s">
        <v>14</v>
      </c>
      <c r="D2" s="2" t="s">
        <v>15</v>
      </c>
      <c r="E2" s="2" t="s">
        <v>16</v>
      </c>
      <c r="F2" s="2" t="s">
        <v>17</v>
      </c>
      <c r="G2" s="2" t="s">
        <v>18</v>
      </c>
      <c r="H2" s="2" t="s">
        <v>19</v>
      </c>
      <c r="I2" s="3" t="s">
        <v>20</v>
      </c>
      <c r="M2" s="1" t="s">
        <v>13</v>
      </c>
      <c r="N2" s="2" t="s">
        <v>14</v>
      </c>
      <c r="O2" s="2" t="s">
        <v>15</v>
      </c>
      <c r="P2" s="2" t="s">
        <v>16</v>
      </c>
      <c r="Q2" s="2" t="s">
        <v>17</v>
      </c>
      <c r="R2" s="2" t="s">
        <v>18</v>
      </c>
      <c r="S2" s="2" t="s">
        <v>19</v>
      </c>
      <c r="T2" s="3" t="s">
        <v>20</v>
      </c>
    </row>
    <row r="3" spans="2:20">
      <c r="B3" s="4" t="s">
        <v>21</v>
      </c>
      <c r="C3" s="5" t="s">
        <v>22</v>
      </c>
      <c r="D3" s="5" t="s">
        <v>23</v>
      </c>
      <c r="E3" s="5"/>
      <c r="F3" s="5"/>
      <c r="G3" s="5"/>
      <c r="H3" s="5"/>
      <c r="I3" s="6" t="s">
        <v>24</v>
      </c>
      <c r="M3" s="4" t="s">
        <v>21</v>
      </c>
      <c r="N3" s="5" t="s">
        <v>22</v>
      </c>
      <c r="O3" s="5" t="s">
        <v>23</v>
      </c>
      <c r="P3" s="5">
        <f t="shared" ref="P3:P34" ca="1" si="0">RANDBETWEEN(10000,1000000)</f>
        <v>948502</v>
      </c>
      <c r="Q3" s="5">
        <f t="shared" ref="Q3:Q34" ca="1" si="1">RANDBETWEEN(1000000,10000000)</f>
        <v>8375806</v>
      </c>
      <c r="R3" s="5">
        <f ca="1">Tabel13[[#This Row],['#km]]/Tabel13[[#This Row],['#Trips]]</f>
        <v>8.8305622971801849</v>
      </c>
      <c r="S3" s="5"/>
      <c r="T3" s="6" t="s">
        <v>24</v>
      </c>
    </row>
    <row r="4" spans="2:20">
      <c r="B4" s="4" t="s">
        <v>21</v>
      </c>
      <c r="C4" s="5" t="s">
        <v>22</v>
      </c>
      <c r="D4" s="5" t="s">
        <v>25</v>
      </c>
      <c r="E4" s="5"/>
      <c r="F4" s="5"/>
      <c r="G4" s="5"/>
      <c r="H4" s="5"/>
      <c r="I4" s="6" t="s">
        <v>24</v>
      </c>
      <c r="M4" s="4" t="s">
        <v>21</v>
      </c>
      <c r="N4" s="5" t="s">
        <v>22</v>
      </c>
      <c r="O4" s="5" t="s">
        <v>25</v>
      </c>
      <c r="P4" s="5">
        <f t="shared" ca="1" si="0"/>
        <v>549006</v>
      </c>
      <c r="Q4" s="5">
        <f t="shared" ca="1" si="1"/>
        <v>5019962</v>
      </c>
      <c r="R4" s="5">
        <f ca="1">Tabel13[[#This Row],['#km]]/Tabel13[[#This Row],['#Trips]]</f>
        <v>9.1437288481364494</v>
      </c>
      <c r="S4" s="5"/>
      <c r="T4" s="6" t="s">
        <v>24</v>
      </c>
    </row>
    <row r="5" spans="2:20">
      <c r="B5" s="4" t="s">
        <v>21</v>
      </c>
      <c r="C5" s="5" t="s">
        <v>26</v>
      </c>
      <c r="D5" s="5" t="s">
        <v>23</v>
      </c>
      <c r="E5" s="5"/>
      <c r="F5" s="5"/>
      <c r="G5" s="5"/>
      <c r="H5" s="5"/>
      <c r="I5" s="6" t="s">
        <v>24</v>
      </c>
      <c r="M5" s="4" t="s">
        <v>21</v>
      </c>
      <c r="N5" s="5" t="s">
        <v>26</v>
      </c>
      <c r="O5" s="5" t="s">
        <v>23</v>
      </c>
      <c r="P5" s="5">
        <f t="shared" ca="1" si="0"/>
        <v>140662</v>
      </c>
      <c r="Q5" s="5">
        <f t="shared" ca="1" si="1"/>
        <v>6713114</v>
      </c>
      <c r="R5" s="5">
        <f ca="1">Tabel13[[#This Row],['#km]]/Tabel13[[#This Row],['#Trips]]</f>
        <v>47.72514254027385</v>
      </c>
      <c r="S5" s="5"/>
      <c r="T5" s="6" t="s">
        <v>24</v>
      </c>
    </row>
    <row r="6" spans="2:20">
      <c r="B6" s="4" t="s">
        <v>21</v>
      </c>
      <c r="C6" s="5" t="s">
        <v>26</v>
      </c>
      <c r="D6" s="5" t="s">
        <v>25</v>
      </c>
      <c r="E6" s="5"/>
      <c r="F6" s="5"/>
      <c r="G6" s="5"/>
      <c r="H6" s="5"/>
      <c r="I6" s="6" t="s">
        <v>24</v>
      </c>
      <c r="M6" s="4" t="s">
        <v>21</v>
      </c>
      <c r="N6" s="5" t="s">
        <v>26</v>
      </c>
      <c r="O6" s="5" t="s">
        <v>25</v>
      </c>
      <c r="P6" s="5">
        <f t="shared" ca="1" si="0"/>
        <v>494840</v>
      </c>
      <c r="Q6" s="5">
        <f t="shared" ca="1" si="1"/>
        <v>8616806</v>
      </c>
      <c r="R6" s="5">
        <f ca="1">Tabel13[[#This Row],['#km]]/Tabel13[[#This Row],['#Trips]]</f>
        <v>17.41331743593889</v>
      </c>
      <c r="S6" s="5"/>
      <c r="T6" s="6" t="s">
        <v>24</v>
      </c>
    </row>
    <row r="7" spans="2:20">
      <c r="B7" s="4" t="s">
        <v>21</v>
      </c>
      <c r="C7" s="5" t="s">
        <v>27</v>
      </c>
      <c r="D7" s="5" t="s">
        <v>23</v>
      </c>
      <c r="E7" s="5"/>
      <c r="F7" s="5"/>
      <c r="G7" s="5"/>
      <c r="H7" s="5"/>
      <c r="I7" s="6" t="s">
        <v>24</v>
      </c>
      <c r="M7" s="4" t="s">
        <v>21</v>
      </c>
      <c r="N7" s="5" t="s">
        <v>27</v>
      </c>
      <c r="O7" s="5" t="s">
        <v>23</v>
      </c>
      <c r="P7" s="5">
        <f t="shared" ca="1" si="0"/>
        <v>297034</v>
      </c>
      <c r="Q7" s="5">
        <f t="shared" ca="1" si="1"/>
        <v>9402818</v>
      </c>
      <c r="R7" s="5">
        <f ca="1">Tabel13[[#This Row],['#km]]/Tabel13[[#This Row],['#Trips]]</f>
        <v>31.655695980931476</v>
      </c>
      <c r="S7" s="5"/>
      <c r="T7" s="6" t="s">
        <v>24</v>
      </c>
    </row>
    <row r="8" spans="2:20">
      <c r="B8" s="4" t="s">
        <v>21</v>
      </c>
      <c r="C8" s="5" t="s">
        <v>27</v>
      </c>
      <c r="D8" s="5" t="s">
        <v>25</v>
      </c>
      <c r="E8" s="5"/>
      <c r="F8" s="5"/>
      <c r="G8" s="5"/>
      <c r="H8" s="5"/>
      <c r="I8" s="6" t="s">
        <v>24</v>
      </c>
      <c r="M8" s="4" t="s">
        <v>21</v>
      </c>
      <c r="N8" s="5" t="s">
        <v>27</v>
      </c>
      <c r="O8" s="5" t="s">
        <v>25</v>
      </c>
      <c r="P8" s="5">
        <f t="shared" ca="1" si="0"/>
        <v>456355</v>
      </c>
      <c r="Q8" s="5">
        <f t="shared" ca="1" si="1"/>
        <v>7473872</v>
      </c>
      <c r="R8" s="5">
        <f ca="1">Tabel13[[#This Row],['#km]]/Tabel13[[#This Row],['#Trips]]</f>
        <v>16.377320287933735</v>
      </c>
      <c r="S8" s="5"/>
      <c r="T8" s="6" t="s">
        <v>24</v>
      </c>
    </row>
    <row r="9" spans="2:20">
      <c r="B9" s="4" t="s">
        <v>21</v>
      </c>
      <c r="C9" s="5" t="s">
        <v>28</v>
      </c>
      <c r="D9" s="5" t="s">
        <v>23</v>
      </c>
      <c r="E9" s="5"/>
      <c r="F9" s="5"/>
      <c r="G9" s="5"/>
      <c r="H9" s="5"/>
      <c r="I9" s="6" t="s">
        <v>24</v>
      </c>
      <c r="M9" s="4" t="s">
        <v>21</v>
      </c>
      <c r="N9" s="5" t="s">
        <v>28</v>
      </c>
      <c r="O9" s="5" t="s">
        <v>23</v>
      </c>
      <c r="P9" s="5">
        <f t="shared" ca="1" si="0"/>
        <v>888292</v>
      </c>
      <c r="Q9" s="5">
        <f t="shared" ca="1" si="1"/>
        <v>8741273</v>
      </c>
      <c r="R9" s="5">
        <f ca="1">Tabel13[[#This Row],['#km]]/Tabel13[[#This Row],['#Trips]]</f>
        <v>9.8405400476419924</v>
      </c>
      <c r="S9" s="5"/>
      <c r="T9" s="6" t="s">
        <v>24</v>
      </c>
    </row>
    <row r="10" spans="2:20">
      <c r="B10" s="4" t="s">
        <v>21</v>
      </c>
      <c r="C10" s="5" t="s">
        <v>28</v>
      </c>
      <c r="D10" s="5" t="s">
        <v>25</v>
      </c>
      <c r="E10" s="5"/>
      <c r="F10" s="5"/>
      <c r="G10" s="5"/>
      <c r="H10" s="5"/>
      <c r="I10" s="6" t="s">
        <v>24</v>
      </c>
      <c r="M10" s="4" t="s">
        <v>21</v>
      </c>
      <c r="N10" s="5" t="s">
        <v>28</v>
      </c>
      <c r="O10" s="5" t="s">
        <v>25</v>
      </c>
      <c r="P10" s="5">
        <f t="shared" ca="1" si="0"/>
        <v>865897</v>
      </c>
      <c r="Q10" s="5">
        <f t="shared" ca="1" si="1"/>
        <v>7518658</v>
      </c>
      <c r="R10" s="5">
        <f ca="1">Tabel13[[#This Row],['#km]]/Tabel13[[#This Row],['#Trips]]</f>
        <v>8.6830858635611392</v>
      </c>
      <c r="S10" s="5"/>
      <c r="T10" s="6" t="s">
        <v>24</v>
      </c>
    </row>
    <row r="11" spans="2:20">
      <c r="B11" s="4" t="s">
        <v>21</v>
      </c>
      <c r="C11" s="5" t="s">
        <v>29</v>
      </c>
      <c r="D11" s="5" t="s">
        <v>23</v>
      </c>
      <c r="E11" s="5"/>
      <c r="F11" s="5"/>
      <c r="G11" s="5"/>
      <c r="H11" s="5"/>
      <c r="I11" s="6" t="s">
        <v>30</v>
      </c>
      <c r="M11" s="4" t="s">
        <v>21</v>
      </c>
      <c r="N11" s="5" t="s">
        <v>29</v>
      </c>
      <c r="O11" s="5" t="s">
        <v>23</v>
      </c>
      <c r="P11" s="5">
        <f t="shared" ca="1" si="0"/>
        <v>916893</v>
      </c>
      <c r="Q11" s="5">
        <f t="shared" ca="1" si="1"/>
        <v>6513359</v>
      </c>
      <c r="R11" s="5">
        <f ca="1">Tabel13[[#This Row],['#km]]/Tabel13[[#This Row],['#Trips]]</f>
        <v>7.1037285702911896</v>
      </c>
      <c r="S11" s="5"/>
      <c r="T11" s="6" t="s">
        <v>30</v>
      </c>
    </row>
    <row r="12" spans="2:20">
      <c r="B12" s="4" t="s">
        <v>21</v>
      </c>
      <c r="C12" s="5" t="s">
        <v>29</v>
      </c>
      <c r="D12" s="5" t="s">
        <v>25</v>
      </c>
      <c r="E12" s="5"/>
      <c r="F12" s="5"/>
      <c r="G12" s="5"/>
      <c r="H12" s="5"/>
      <c r="I12" s="6" t="s">
        <v>30</v>
      </c>
      <c r="M12" s="4" t="s">
        <v>21</v>
      </c>
      <c r="N12" s="5" t="s">
        <v>29</v>
      </c>
      <c r="O12" s="5" t="s">
        <v>25</v>
      </c>
      <c r="P12" s="5">
        <f t="shared" ca="1" si="0"/>
        <v>694282</v>
      </c>
      <c r="Q12" s="5">
        <f t="shared" ca="1" si="1"/>
        <v>6971710</v>
      </c>
      <c r="R12" s="5">
        <f ca="1">Tabel13[[#This Row],['#km]]/Tabel13[[#This Row],['#Trips]]</f>
        <v>10.041611333723184</v>
      </c>
      <c r="S12" s="5"/>
      <c r="T12" s="6" t="s">
        <v>30</v>
      </c>
    </row>
    <row r="13" spans="2:20">
      <c r="B13" s="4" t="s">
        <v>21</v>
      </c>
      <c r="C13" s="5" t="s">
        <v>31</v>
      </c>
      <c r="D13" s="5" t="s">
        <v>23</v>
      </c>
      <c r="E13" s="5"/>
      <c r="F13" s="5"/>
      <c r="G13" s="5"/>
      <c r="H13" s="5"/>
      <c r="I13" s="6" t="s">
        <v>30</v>
      </c>
      <c r="M13" s="4" t="s">
        <v>21</v>
      </c>
      <c r="N13" s="5" t="s">
        <v>31</v>
      </c>
      <c r="O13" s="5" t="s">
        <v>23</v>
      </c>
      <c r="P13" s="5">
        <f t="shared" ca="1" si="0"/>
        <v>563388</v>
      </c>
      <c r="Q13" s="5">
        <f t="shared" ca="1" si="1"/>
        <v>3298070</v>
      </c>
      <c r="R13" s="5">
        <f ca="1">Tabel13[[#This Row],['#km]]/Tabel13[[#This Row],['#Trips]]</f>
        <v>5.8539940502815115</v>
      </c>
      <c r="S13" s="5"/>
      <c r="T13" s="6" t="s">
        <v>30</v>
      </c>
    </row>
    <row r="14" spans="2:20">
      <c r="B14" s="4" t="s">
        <v>21</v>
      </c>
      <c r="C14" s="5" t="s">
        <v>31</v>
      </c>
      <c r="D14" s="5" t="s">
        <v>25</v>
      </c>
      <c r="E14" s="5"/>
      <c r="F14" s="5"/>
      <c r="G14" s="5"/>
      <c r="H14" s="5"/>
      <c r="I14" s="6" t="s">
        <v>30</v>
      </c>
      <c r="M14" s="4" t="s">
        <v>21</v>
      </c>
      <c r="N14" s="5" t="s">
        <v>31</v>
      </c>
      <c r="O14" s="5" t="s">
        <v>25</v>
      </c>
      <c r="P14" s="5">
        <f t="shared" ca="1" si="0"/>
        <v>449539</v>
      </c>
      <c r="Q14" s="5">
        <f t="shared" ca="1" si="1"/>
        <v>6636998</v>
      </c>
      <c r="R14" s="5">
        <f ca="1">Tabel13[[#This Row],['#km]]/Tabel13[[#This Row],['#Trips]]</f>
        <v>14.764009351802624</v>
      </c>
      <c r="S14" s="5"/>
      <c r="T14" s="6" t="s">
        <v>30</v>
      </c>
    </row>
    <row r="15" spans="2:20">
      <c r="B15" s="4" t="s">
        <v>21</v>
      </c>
      <c r="C15" s="5" t="s">
        <v>32</v>
      </c>
      <c r="D15" s="5" t="s">
        <v>23</v>
      </c>
      <c r="E15" s="5"/>
      <c r="F15" s="5"/>
      <c r="G15" s="5"/>
      <c r="H15" s="5"/>
      <c r="I15" s="6" t="s">
        <v>33</v>
      </c>
      <c r="M15" s="4" t="s">
        <v>21</v>
      </c>
      <c r="N15" s="5" t="s">
        <v>32</v>
      </c>
      <c r="O15" s="5" t="s">
        <v>23</v>
      </c>
      <c r="P15" s="5">
        <f t="shared" ca="1" si="0"/>
        <v>517829</v>
      </c>
      <c r="Q15" s="5">
        <f t="shared" ca="1" si="1"/>
        <v>2818098</v>
      </c>
      <c r="R15" s="5">
        <f ca="1">Tabel13[[#This Row],['#km]]/Tabel13[[#This Row],['#Trips]]</f>
        <v>5.4421401659621225</v>
      </c>
      <c r="S15" s="5"/>
      <c r="T15" s="6" t="s">
        <v>33</v>
      </c>
    </row>
    <row r="16" spans="2:20">
      <c r="B16" s="4" t="s">
        <v>21</v>
      </c>
      <c r="C16" s="5" t="s">
        <v>32</v>
      </c>
      <c r="D16" s="5" t="s">
        <v>25</v>
      </c>
      <c r="E16" s="5"/>
      <c r="F16" s="5"/>
      <c r="G16" s="5"/>
      <c r="H16" s="5"/>
      <c r="I16" s="6" t="s">
        <v>33</v>
      </c>
      <c r="M16" s="4" t="s">
        <v>21</v>
      </c>
      <c r="N16" s="5" t="s">
        <v>32</v>
      </c>
      <c r="O16" s="5" t="s">
        <v>25</v>
      </c>
      <c r="P16" s="5">
        <f t="shared" ca="1" si="0"/>
        <v>763563</v>
      </c>
      <c r="Q16" s="5">
        <f t="shared" ca="1" si="1"/>
        <v>3871929</v>
      </c>
      <c r="R16" s="5">
        <f ca="1">Tabel13[[#This Row],['#km]]/Tabel13[[#This Row],['#Trips]]</f>
        <v>5.0708703800472259</v>
      </c>
      <c r="S16" s="5"/>
      <c r="T16" s="6" t="s">
        <v>33</v>
      </c>
    </row>
    <row r="17" spans="2:20">
      <c r="B17" s="4" t="s">
        <v>21</v>
      </c>
      <c r="C17" s="5" t="s">
        <v>34</v>
      </c>
      <c r="D17" s="5" t="s">
        <v>23</v>
      </c>
      <c r="E17" s="5"/>
      <c r="F17" s="5"/>
      <c r="G17" s="5"/>
      <c r="H17" s="5"/>
      <c r="I17" s="6" t="s">
        <v>33</v>
      </c>
      <c r="M17" s="4" t="s">
        <v>21</v>
      </c>
      <c r="N17" s="5" t="s">
        <v>34</v>
      </c>
      <c r="O17" s="5" t="s">
        <v>23</v>
      </c>
      <c r="P17" s="5">
        <f t="shared" ca="1" si="0"/>
        <v>529539</v>
      </c>
      <c r="Q17" s="5">
        <f t="shared" ca="1" si="1"/>
        <v>4550196</v>
      </c>
      <c r="R17" s="5">
        <f ca="1">Tabel13[[#This Row],['#km]]/Tabel13[[#This Row],['#Trips]]</f>
        <v>8.5927495425266134</v>
      </c>
      <c r="S17" s="5"/>
      <c r="T17" s="6" t="s">
        <v>33</v>
      </c>
    </row>
    <row r="18" spans="2:20">
      <c r="B18" s="4" t="s">
        <v>21</v>
      </c>
      <c r="C18" s="5" t="s">
        <v>34</v>
      </c>
      <c r="D18" s="5" t="s">
        <v>25</v>
      </c>
      <c r="E18" s="5"/>
      <c r="F18" s="5"/>
      <c r="G18" s="5"/>
      <c r="H18" s="5"/>
      <c r="I18" s="6" t="s">
        <v>33</v>
      </c>
      <c r="M18" s="4" t="s">
        <v>21</v>
      </c>
      <c r="N18" s="5" t="s">
        <v>34</v>
      </c>
      <c r="O18" s="5" t="s">
        <v>25</v>
      </c>
      <c r="P18" s="5">
        <f t="shared" ca="1" si="0"/>
        <v>731761</v>
      </c>
      <c r="Q18" s="5">
        <f t="shared" ca="1" si="1"/>
        <v>5453621</v>
      </c>
      <c r="R18" s="5">
        <f ca="1">Tabel13[[#This Row],['#km]]/Tabel13[[#This Row],['#Trips]]</f>
        <v>7.4527352509904192</v>
      </c>
      <c r="S18" s="5"/>
      <c r="T18" s="6" t="s">
        <v>33</v>
      </c>
    </row>
    <row r="19" spans="2:20">
      <c r="B19" s="4" t="s">
        <v>21</v>
      </c>
      <c r="C19" s="5" t="s">
        <v>35</v>
      </c>
      <c r="D19" s="5" t="s">
        <v>23</v>
      </c>
      <c r="E19" s="5"/>
      <c r="F19" s="5"/>
      <c r="G19" s="5"/>
      <c r="H19" s="5"/>
      <c r="I19" s="6" t="s">
        <v>33</v>
      </c>
      <c r="M19" s="4" t="s">
        <v>21</v>
      </c>
      <c r="N19" s="5" t="s">
        <v>35</v>
      </c>
      <c r="O19" s="5" t="s">
        <v>23</v>
      </c>
      <c r="P19" s="5">
        <f t="shared" ca="1" si="0"/>
        <v>888001</v>
      </c>
      <c r="Q19" s="5">
        <f t="shared" ca="1" si="1"/>
        <v>4433240</v>
      </c>
      <c r="R19" s="5">
        <f ca="1">Tabel13[[#This Row],['#km]]/Tabel13[[#This Row],['#Trips]]</f>
        <v>4.9923817653358498</v>
      </c>
      <c r="S19" s="5"/>
      <c r="T19" s="6" t="s">
        <v>33</v>
      </c>
    </row>
    <row r="20" spans="2:20">
      <c r="B20" s="4" t="s">
        <v>21</v>
      </c>
      <c r="C20" s="5" t="s">
        <v>35</v>
      </c>
      <c r="D20" s="5" t="s">
        <v>25</v>
      </c>
      <c r="E20" s="5"/>
      <c r="F20" s="5"/>
      <c r="G20" s="5"/>
      <c r="H20" s="5"/>
      <c r="I20" s="6" t="s">
        <v>33</v>
      </c>
      <c r="M20" s="4" t="s">
        <v>21</v>
      </c>
      <c r="N20" s="5" t="s">
        <v>35</v>
      </c>
      <c r="O20" s="5" t="s">
        <v>25</v>
      </c>
      <c r="P20" s="5">
        <f t="shared" ca="1" si="0"/>
        <v>99789</v>
      </c>
      <c r="Q20" s="5">
        <f t="shared" ca="1" si="1"/>
        <v>7148343</v>
      </c>
      <c r="R20" s="5">
        <f ca="1">Tabel13[[#This Row],['#km]]/Tabel13[[#This Row],['#Trips]]</f>
        <v>71.634578961608995</v>
      </c>
      <c r="S20" s="5"/>
      <c r="T20" s="6" t="s">
        <v>33</v>
      </c>
    </row>
    <row r="21" spans="2:20">
      <c r="B21" s="4" t="s">
        <v>36</v>
      </c>
      <c r="C21" s="5" t="s">
        <v>22</v>
      </c>
      <c r="D21" s="5" t="s">
        <v>23</v>
      </c>
      <c r="E21" s="5"/>
      <c r="F21" s="5"/>
      <c r="G21" s="5"/>
      <c r="H21" s="5"/>
      <c r="I21" s="6" t="s">
        <v>37</v>
      </c>
      <c r="M21" s="4" t="s">
        <v>36</v>
      </c>
      <c r="N21" s="5" t="s">
        <v>22</v>
      </c>
      <c r="O21" s="5" t="s">
        <v>23</v>
      </c>
      <c r="P21" s="5">
        <f t="shared" ca="1" si="0"/>
        <v>718398</v>
      </c>
      <c r="Q21" s="5">
        <f t="shared" ca="1" si="1"/>
        <v>3957970</v>
      </c>
      <c r="R21" s="5">
        <f ca="1">Tabel13[[#This Row],['#km]]/Tabel13[[#This Row],['#Trips]]</f>
        <v>5.5094390574584002</v>
      </c>
      <c r="S21" s="5"/>
      <c r="T21" s="6" t="s">
        <v>37</v>
      </c>
    </row>
    <row r="22" spans="2:20">
      <c r="B22" s="4" t="s">
        <v>36</v>
      </c>
      <c r="C22" s="5" t="s">
        <v>22</v>
      </c>
      <c r="D22" s="5" t="s">
        <v>25</v>
      </c>
      <c r="E22" s="5"/>
      <c r="F22" s="5"/>
      <c r="G22" s="5"/>
      <c r="H22" s="5"/>
      <c r="I22" s="6" t="s">
        <v>37</v>
      </c>
      <c r="M22" s="4" t="s">
        <v>36</v>
      </c>
      <c r="N22" s="5" t="s">
        <v>22</v>
      </c>
      <c r="O22" s="5" t="s">
        <v>25</v>
      </c>
      <c r="P22" s="5">
        <f t="shared" ca="1" si="0"/>
        <v>371304</v>
      </c>
      <c r="Q22" s="5">
        <f t="shared" ca="1" si="1"/>
        <v>6312809</v>
      </c>
      <c r="R22" s="5">
        <f ca="1">Tabel13[[#This Row],['#km]]/Tabel13[[#This Row],['#Trips]]</f>
        <v>17.001726348221403</v>
      </c>
      <c r="S22" s="5"/>
      <c r="T22" s="6" t="s">
        <v>37</v>
      </c>
    </row>
    <row r="23" spans="2:20">
      <c r="B23" s="4" t="s">
        <v>36</v>
      </c>
      <c r="C23" s="5" t="s">
        <v>26</v>
      </c>
      <c r="D23" s="5" t="s">
        <v>23</v>
      </c>
      <c r="E23" s="5"/>
      <c r="F23" s="5"/>
      <c r="G23" s="5"/>
      <c r="H23" s="5"/>
      <c r="I23" s="6" t="s">
        <v>37</v>
      </c>
      <c r="M23" s="4" t="s">
        <v>36</v>
      </c>
      <c r="N23" s="5" t="s">
        <v>26</v>
      </c>
      <c r="O23" s="5" t="s">
        <v>23</v>
      </c>
      <c r="P23" s="5">
        <f t="shared" ca="1" si="0"/>
        <v>866499</v>
      </c>
      <c r="Q23" s="5">
        <f t="shared" ca="1" si="1"/>
        <v>1151210</v>
      </c>
      <c r="R23" s="5">
        <f ca="1">Tabel13[[#This Row],['#km]]/Tabel13[[#This Row],['#Trips]]</f>
        <v>1.3285762591762944</v>
      </c>
      <c r="S23" s="5"/>
      <c r="T23" s="6" t="s">
        <v>37</v>
      </c>
    </row>
    <row r="24" spans="2:20">
      <c r="B24" s="4" t="s">
        <v>36</v>
      </c>
      <c r="C24" s="5" t="s">
        <v>26</v>
      </c>
      <c r="D24" s="5" t="s">
        <v>25</v>
      </c>
      <c r="E24" s="5"/>
      <c r="F24" s="5"/>
      <c r="G24" s="5"/>
      <c r="H24" s="5"/>
      <c r="I24" s="6" t="s">
        <v>37</v>
      </c>
      <c r="M24" s="4" t="s">
        <v>36</v>
      </c>
      <c r="N24" s="5" t="s">
        <v>26</v>
      </c>
      <c r="O24" s="5" t="s">
        <v>25</v>
      </c>
      <c r="P24" s="5">
        <f t="shared" ca="1" si="0"/>
        <v>252145</v>
      </c>
      <c r="Q24" s="5">
        <f t="shared" ca="1" si="1"/>
        <v>3962455</v>
      </c>
      <c r="R24" s="5">
        <f ca="1">Tabel13[[#This Row],['#km]]/Tabel13[[#This Row],['#Trips]]</f>
        <v>15.714985425053046</v>
      </c>
      <c r="S24" s="5"/>
      <c r="T24" s="6" t="s">
        <v>37</v>
      </c>
    </row>
    <row r="25" spans="2:20">
      <c r="B25" s="4" t="s">
        <v>36</v>
      </c>
      <c r="C25" s="5" t="s">
        <v>27</v>
      </c>
      <c r="D25" s="5" t="s">
        <v>23</v>
      </c>
      <c r="E25" s="5"/>
      <c r="F25" s="5"/>
      <c r="G25" s="5"/>
      <c r="H25" s="5"/>
      <c r="I25" s="6" t="s">
        <v>37</v>
      </c>
      <c r="M25" s="4" t="s">
        <v>36</v>
      </c>
      <c r="N25" s="5" t="s">
        <v>27</v>
      </c>
      <c r="O25" s="5" t="s">
        <v>23</v>
      </c>
      <c r="P25" s="5">
        <f t="shared" ca="1" si="0"/>
        <v>354807</v>
      </c>
      <c r="Q25" s="5">
        <f t="shared" ca="1" si="1"/>
        <v>6668905</v>
      </c>
      <c r="R25" s="5">
        <f ca="1">Tabel13[[#This Row],['#km]]/Tabel13[[#This Row],['#Trips]]</f>
        <v>18.795866485159536</v>
      </c>
      <c r="S25" s="5"/>
      <c r="T25" s="6" t="s">
        <v>37</v>
      </c>
    </row>
    <row r="26" spans="2:20">
      <c r="B26" s="4" t="s">
        <v>36</v>
      </c>
      <c r="C26" s="5" t="s">
        <v>27</v>
      </c>
      <c r="D26" s="5" t="s">
        <v>25</v>
      </c>
      <c r="E26" s="5"/>
      <c r="F26" s="5"/>
      <c r="G26" s="5"/>
      <c r="H26" s="5"/>
      <c r="I26" s="6" t="s">
        <v>37</v>
      </c>
      <c r="M26" s="4" t="s">
        <v>36</v>
      </c>
      <c r="N26" s="5" t="s">
        <v>27</v>
      </c>
      <c r="O26" s="5" t="s">
        <v>25</v>
      </c>
      <c r="P26" s="5">
        <f t="shared" ca="1" si="0"/>
        <v>504262</v>
      </c>
      <c r="Q26" s="5">
        <f t="shared" ca="1" si="1"/>
        <v>8176219</v>
      </c>
      <c r="R26" s="5">
        <f ca="1">Tabel13[[#This Row],['#km]]/Tabel13[[#This Row],['#Trips]]</f>
        <v>16.214227921199694</v>
      </c>
      <c r="S26" s="5"/>
      <c r="T26" s="6" t="s">
        <v>37</v>
      </c>
    </row>
    <row r="27" spans="2:20">
      <c r="B27" s="4" t="s">
        <v>36</v>
      </c>
      <c r="C27" s="5" t="s">
        <v>28</v>
      </c>
      <c r="D27" s="5" t="s">
        <v>23</v>
      </c>
      <c r="E27" s="5"/>
      <c r="F27" s="5"/>
      <c r="G27" s="5"/>
      <c r="H27" s="5"/>
      <c r="I27" s="6" t="s">
        <v>37</v>
      </c>
      <c r="M27" s="4" t="s">
        <v>36</v>
      </c>
      <c r="N27" s="5" t="s">
        <v>28</v>
      </c>
      <c r="O27" s="5" t="s">
        <v>23</v>
      </c>
      <c r="P27" s="5">
        <f t="shared" ca="1" si="0"/>
        <v>347668</v>
      </c>
      <c r="Q27" s="5">
        <f t="shared" ca="1" si="1"/>
        <v>4307082</v>
      </c>
      <c r="R27" s="5">
        <f ca="1">Tabel13[[#This Row],['#km]]/Tabel13[[#This Row],['#Trips]]</f>
        <v>12.388491319304624</v>
      </c>
      <c r="S27" s="5"/>
      <c r="T27" s="6" t="s">
        <v>37</v>
      </c>
    </row>
    <row r="28" spans="2:20">
      <c r="B28" s="4" t="s">
        <v>36</v>
      </c>
      <c r="C28" s="5" t="s">
        <v>28</v>
      </c>
      <c r="D28" s="5" t="s">
        <v>25</v>
      </c>
      <c r="E28" s="5"/>
      <c r="F28" s="5"/>
      <c r="G28" s="5"/>
      <c r="H28" s="5"/>
      <c r="I28" s="6" t="s">
        <v>37</v>
      </c>
      <c r="M28" s="4" t="s">
        <v>36</v>
      </c>
      <c r="N28" s="5" t="s">
        <v>28</v>
      </c>
      <c r="O28" s="5" t="s">
        <v>25</v>
      </c>
      <c r="P28" s="5">
        <f t="shared" ca="1" si="0"/>
        <v>532466</v>
      </c>
      <c r="Q28" s="5">
        <f t="shared" ca="1" si="1"/>
        <v>9243888</v>
      </c>
      <c r="R28" s="5">
        <f ca="1">Tabel13[[#This Row],['#km]]/Tabel13[[#This Row],['#Trips]]</f>
        <v>17.360522549796606</v>
      </c>
      <c r="S28" s="5"/>
      <c r="T28" s="6" t="s">
        <v>37</v>
      </c>
    </row>
    <row r="29" spans="2:20">
      <c r="B29" s="4" t="s">
        <v>36</v>
      </c>
      <c r="C29" s="5" t="s">
        <v>29</v>
      </c>
      <c r="D29" s="5" t="s">
        <v>23</v>
      </c>
      <c r="E29" s="5"/>
      <c r="F29" s="5"/>
      <c r="G29" s="5"/>
      <c r="H29" s="5"/>
      <c r="I29" s="6" t="s">
        <v>37</v>
      </c>
      <c r="M29" s="4" t="s">
        <v>36</v>
      </c>
      <c r="N29" s="5" t="s">
        <v>29</v>
      </c>
      <c r="O29" s="5" t="s">
        <v>23</v>
      </c>
      <c r="P29" s="5">
        <f t="shared" ca="1" si="0"/>
        <v>407298</v>
      </c>
      <c r="Q29" s="5">
        <f t="shared" ca="1" si="1"/>
        <v>3296435</v>
      </c>
      <c r="R29" s="5">
        <f ca="1">Tabel13[[#This Row],['#km]]/Tabel13[[#This Row],['#Trips]]</f>
        <v>8.0934229974122136</v>
      </c>
      <c r="S29" s="5"/>
      <c r="T29" s="6" t="s">
        <v>37</v>
      </c>
    </row>
    <row r="30" spans="2:20">
      <c r="B30" s="4" t="s">
        <v>36</v>
      </c>
      <c r="C30" s="5" t="s">
        <v>29</v>
      </c>
      <c r="D30" s="5" t="s">
        <v>25</v>
      </c>
      <c r="E30" s="5"/>
      <c r="F30" s="5"/>
      <c r="G30" s="5"/>
      <c r="H30" s="5"/>
      <c r="I30" s="6" t="s">
        <v>37</v>
      </c>
      <c r="M30" s="4" t="s">
        <v>36</v>
      </c>
      <c r="N30" s="5" t="s">
        <v>29</v>
      </c>
      <c r="O30" s="5" t="s">
        <v>25</v>
      </c>
      <c r="P30" s="5">
        <f t="shared" ca="1" si="0"/>
        <v>700918</v>
      </c>
      <c r="Q30" s="5">
        <f t="shared" ca="1" si="1"/>
        <v>6055153</v>
      </c>
      <c r="R30" s="5">
        <f ca="1">Tabel13[[#This Row],['#km]]/Tabel13[[#This Row],['#Trips]]</f>
        <v>8.6388892851945585</v>
      </c>
      <c r="S30" s="5"/>
      <c r="T30" s="6" t="s">
        <v>37</v>
      </c>
    </row>
    <row r="31" spans="2:20">
      <c r="B31" s="4" t="s">
        <v>36</v>
      </c>
      <c r="C31" s="5" t="s">
        <v>31</v>
      </c>
      <c r="D31" s="5" t="s">
        <v>23</v>
      </c>
      <c r="E31" s="5"/>
      <c r="F31" s="5"/>
      <c r="G31" s="5"/>
      <c r="H31" s="5"/>
      <c r="I31" s="6" t="s">
        <v>37</v>
      </c>
      <c r="M31" s="4" t="s">
        <v>36</v>
      </c>
      <c r="N31" s="5" t="s">
        <v>31</v>
      </c>
      <c r="O31" s="5" t="s">
        <v>23</v>
      </c>
      <c r="P31" s="5">
        <f t="shared" ca="1" si="0"/>
        <v>538426</v>
      </c>
      <c r="Q31" s="5">
        <f t="shared" ca="1" si="1"/>
        <v>6377963</v>
      </c>
      <c r="R31" s="5">
        <f ca="1">Tabel13[[#This Row],['#km]]/Tabel13[[#This Row],['#Trips]]</f>
        <v>11.845570236207019</v>
      </c>
      <c r="S31" s="5"/>
      <c r="T31" s="6" t="s">
        <v>37</v>
      </c>
    </row>
    <row r="32" spans="2:20">
      <c r="B32" s="4" t="s">
        <v>36</v>
      </c>
      <c r="C32" s="5" t="s">
        <v>31</v>
      </c>
      <c r="D32" s="5" t="s">
        <v>25</v>
      </c>
      <c r="E32" s="5"/>
      <c r="F32" s="5"/>
      <c r="G32" s="5"/>
      <c r="H32" s="5"/>
      <c r="I32" s="6" t="s">
        <v>37</v>
      </c>
      <c r="M32" s="4" t="s">
        <v>36</v>
      </c>
      <c r="N32" s="5" t="s">
        <v>31</v>
      </c>
      <c r="O32" s="5" t="s">
        <v>25</v>
      </c>
      <c r="P32" s="5">
        <f t="shared" ca="1" si="0"/>
        <v>603923</v>
      </c>
      <c r="Q32" s="5">
        <f t="shared" ca="1" si="1"/>
        <v>4302051</v>
      </c>
      <c r="R32" s="5">
        <f ca="1">Tabel13[[#This Row],['#km]]/Tabel13[[#This Row],['#Trips]]</f>
        <v>7.123509122851754</v>
      </c>
      <c r="S32" s="5"/>
      <c r="T32" s="6" t="s">
        <v>37</v>
      </c>
    </row>
    <row r="33" spans="2:20">
      <c r="B33" s="4" t="s">
        <v>36</v>
      </c>
      <c r="C33" s="5" t="s">
        <v>32</v>
      </c>
      <c r="D33" s="5" t="s">
        <v>23</v>
      </c>
      <c r="E33" s="5"/>
      <c r="F33" s="5"/>
      <c r="G33" s="5"/>
      <c r="H33" s="5"/>
      <c r="I33" s="6" t="s">
        <v>37</v>
      </c>
      <c r="M33" s="4" t="s">
        <v>36</v>
      </c>
      <c r="N33" s="5" t="s">
        <v>32</v>
      </c>
      <c r="O33" s="5" t="s">
        <v>23</v>
      </c>
      <c r="P33" s="5">
        <f t="shared" ca="1" si="0"/>
        <v>626440</v>
      </c>
      <c r="Q33" s="5">
        <f t="shared" ca="1" si="1"/>
        <v>3049270</v>
      </c>
      <c r="R33" s="5">
        <f ca="1">Tabel13[[#This Row],['#km]]/Tabel13[[#This Row],['#Trips]]</f>
        <v>4.8676170104080203</v>
      </c>
      <c r="S33" s="5"/>
      <c r="T33" s="6" t="s">
        <v>37</v>
      </c>
    </row>
    <row r="34" spans="2:20">
      <c r="B34" s="4" t="s">
        <v>36</v>
      </c>
      <c r="C34" s="5" t="s">
        <v>32</v>
      </c>
      <c r="D34" s="5" t="s">
        <v>25</v>
      </c>
      <c r="E34" s="5"/>
      <c r="F34" s="5"/>
      <c r="G34" s="5"/>
      <c r="H34" s="5"/>
      <c r="I34" s="6" t="s">
        <v>37</v>
      </c>
      <c r="M34" s="4" t="s">
        <v>36</v>
      </c>
      <c r="N34" s="5" t="s">
        <v>32</v>
      </c>
      <c r="O34" s="5" t="s">
        <v>25</v>
      </c>
      <c r="P34" s="5">
        <f t="shared" ca="1" si="0"/>
        <v>829272</v>
      </c>
      <c r="Q34" s="5">
        <f t="shared" ca="1" si="1"/>
        <v>9667754</v>
      </c>
      <c r="R34" s="5">
        <f ca="1">Tabel13[[#This Row],['#km]]/Tabel13[[#This Row],['#Trips]]</f>
        <v>11.658121822514206</v>
      </c>
      <c r="S34" s="5"/>
      <c r="T34" s="6" t="s">
        <v>37</v>
      </c>
    </row>
    <row r="35" spans="2:20">
      <c r="B35" s="4" t="s">
        <v>36</v>
      </c>
      <c r="C35" s="5" t="s">
        <v>34</v>
      </c>
      <c r="D35" s="5" t="s">
        <v>23</v>
      </c>
      <c r="E35" s="5"/>
      <c r="F35" s="5"/>
      <c r="G35" s="5"/>
      <c r="H35" s="5"/>
      <c r="I35" s="6" t="s">
        <v>37</v>
      </c>
      <c r="M35" s="4" t="s">
        <v>36</v>
      </c>
      <c r="N35" s="5" t="s">
        <v>34</v>
      </c>
      <c r="O35" s="5" t="s">
        <v>23</v>
      </c>
      <c r="P35" s="5">
        <f t="shared" ref="P35:P64" ca="1" si="2">RANDBETWEEN(10000,1000000)</f>
        <v>778776</v>
      </c>
      <c r="Q35" s="5">
        <f t="shared" ref="Q35:Q64" ca="1" si="3">RANDBETWEEN(1000000,10000000)</f>
        <v>2338265</v>
      </c>
      <c r="R35" s="5">
        <f ca="1">Tabel13[[#This Row],['#km]]/Tabel13[[#This Row],['#Trips]]</f>
        <v>3.0024872363811932</v>
      </c>
      <c r="S35" s="5"/>
      <c r="T35" s="6" t="s">
        <v>37</v>
      </c>
    </row>
    <row r="36" spans="2:20">
      <c r="B36" s="4" t="s">
        <v>36</v>
      </c>
      <c r="C36" s="5" t="s">
        <v>34</v>
      </c>
      <c r="D36" s="5" t="s">
        <v>25</v>
      </c>
      <c r="E36" s="5"/>
      <c r="F36" s="5"/>
      <c r="G36" s="5"/>
      <c r="H36" s="5"/>
      <c r="I36" s="6" t="s">
        <v>37</v>
      </c>
      <c r="M36" s="4" t="s">
        <v>36</v>
      </c>
      <c r="N36" s="5" t="s">
        <v>34</v>
      </c>
      <c r="O36" s="5" t="s">
        <v>25</v>
      </c>
      <c r="P36" s="5">
        <f t="shared" ca="1" si="2"/>
        <v>465881</v>
      </c>
      <c r="Q36" s="5">
        <f t="shared" ca="1" si="3"/>
        <v>7642882</v>
      </c>
      <c r="R36" s="5">
        <f ca="1">Tabel13[[#This Row],['#km]]/Tabel13[[#This Row],['#Trips]]</f>
        <v>16.40522365153333</v>
      </c>
      <c r="S36" s="5"/>
      <c r="T36" s="6" t="s">
        <v>37</v>
      </c>
    </row>
    <row r="37" spans="2:20">
      <c r="B37" s="4" t="s">
        <v>36</v>
      </c>
      <c r="C37" s="5" t="s">
        <v>35</v>
      </c>
      <c r="D37" s="5" t="s">
        <v>23</v>
      </c>
      <c r="E37" s="5"/>
      <c r="F37" s="5"/>
      <c r="G37" s="5"/>
      <c r="H37" s="5"/>
      <c r="I37" s="6" t="s">
        <v>37</v>
      </c>
      <c r="M37" s="4" t="s">
        <v>36</v>
      </c>
      <c r="N37" s="5" t="s">
        <v>35</v>
      </c>
      <c r="O37" s="5" t="s">
        <v>23</v>
      </c>
      <c r="P37" s="5">
        <f t="shared" ca="1" si="2"/>
        <v>336087</v>
      </c>
      <c r="Q37" s="5">
        <f t="shared" ca="1" si="3"/>
        <v>4127830</v>
      </c>
      <c r="R37" s="5">
        <f ca="1">Tabel13[[#This Row],['#km]]/Tabel13[[#This Row],['#Trips]]</f>
        <v>12.28202816532624</v>
      </c>
      <c r="S37" s="5"/>
      <c r="T37" s="6" t="s">
        <v>37</v>
      </c>
    </row>
    <row r="38" spans="2:20">
      <c r="B38" s="4" t="s">
        <v>36</v>
      </c>
      <c r="C38" s="5" t="s">
        <v>35</v>
      </c>
      <c r="D38" s="5" t="s">
        <v>25</v>
      </c>
      <c r="E38" s="5"/>
      <c r="F38" s="5"/>
      <c r="G38" s="5"/>
      <c r="H38" s="5"/>
      <c r="I38" s="6" t="s">
        <v>37</v>
      </c>
      <c r="M38" s="4" t="s">
        <v>36</v>
      </c>
      <c r="N38" s="5" t="s">
        <v>35</v>
      </c>
      <c r="O38" s="5" t="s">
        <v>25</v>
      </c>
      <c r="P38" s="5">
        <f t="shared" ca="1" si="2"/>
        <v>929289</v>
      </c>
      <c r="Q38" s="5">
        <f t="shared" ca="1" si="3"/>
        <v>4646089</v>
      </c>
      <c r="R38" s="5">
        <f ca="1">Tabel13[[#This Row],['#km]]/Tabel13[[#This Row],['#Trips]]</f>
        <v>4.9996169114236801</v>
      </c>
      <c r="S38" s="5"/>
      <c r="T38" s="6" t="s">
        <v>37</v>
      </c>
    </row>
    <row r="39" spans="2:20">
      <c r="B39" s="4" t="s">
        <v>38</v>
      </c>
      <c r="C39" s="5" t="s">
        <v>22</v>
      </c>
      <c r="D39" s="5" t="s">
        <v>23</v>
      </c>
      <c r="E39" s="5"/>
      <c r="F39" s="5"/>
      <c r="G39" s="5"/>
      <c r="H39" s="5"/>
      <c r="I39" s="6" t="s">
        <v>37</v>
      </c>
      <c r="M39" s="4" t="s">
        <v>38</v>
      </c>
      <c r="N39" s="5" t="s">
        <v>22</v>
      </c>
      <c r="O39" s="5" t="s">
        <v>23</v>
      </c>
      <c r="P39" s="5">
        <f t="shared" ca="1" si="2"/>
        <v>917813</v>
      </c>
      <c r="Q39" s="5">
        <f t="shared" ca="1" si="3"/>
        <v>8076064</v>
      </c>
      <c r="R39" s="5">
        <f ca="1">Tabel13[[#This Row],['#km]]/Tabel13[[#This Row],['#Trips]]</f>
        <v>8.7992477770526243</v>
      </c>
      <c r="S39" s="5"/>
      <c r="T39" s="6" t="s">
        <v>37</v>
      </c>
    </row>
    <row r="40" spans="2:20">
      <c r="B40" s="4" t="s">
        <v>38</v>
      </c>
      <c r="C40" s="5" t="s">
        <v>22</v>
      </c>
      <c r="D40" s="5" t="s">
        <v>25</v>
      </c>
      <c r="E40" s="5"/>
      <c r="F40" s="5"/>
      <c r="G40" s="5"/>
      <c r="H40" s="5"/>
      <c r="I40" s="6" t="s">
        <v>37</v>
      </c>
      <c r="M40" s="4" t="s">
        <v>38</v>
      </c>
      <c r="N40" s="5" t="s">
        <v>22</v>
      </c>
      <c r="O40" s="5" t="s">
        <v>25</v>
      </c>
      <c r="P40" s="5">
        <f t="shared" ca="1" si="2"/>
        <v>725429</v>
      </c>
      <c r="Q40" s="5">
        <f t="shared" ca="1" si="3"/>
        <v>1672103</v>
      </c>
      <c r="R40" s="5">
        <f ca="1">Tabel13[[#This Row],['#km]]/Tabel13[[#This Row],['#Trips]]</f>
        <v>2.304985050225453</v>
      </c>
      <c r="S40" s="5"/>
      <c r="T40" s="6" t="s">
        <v>37</v>
      </c>
    </row>
    <row r="41" spans="2:20">
      <c r="B41" s="4" t="s">
        <v>38</v>
      </c>
      <c r="C41" s="5" t="s">
        <v>26</v>
      </c>
      <c r="D41" s="5" t="s">
        <v>23</v>
      </c>
      <c r="E41" s="5"/>
      <c r="F41" s="5"/>
      <c r="G41" s="5"/>
      <c r="H41" s="5"/>
      <c r="I41" s="6" t="s">
        <v>37</v>
      </c>
      <c r="M41" s="4" t="s">
        <v>38</v>
      </c>
      <c r="N41" s="5" t="s">
        <v>26</v>
      </c>
      <c r="O41" s="5" t="s">
        <v>23</v>
      </c>
      <c r="P41" s="5">
        <f t="shared" ca="1" si="2"/>
        <v>509145</v>
      </c>
      <c r="Q41" s="5">
        <f t="shared" ca="1" si="3"/>
        <v>8649814</v>
      </c>
      <c r="R41" s="5">
        <f ca="1">Tabel13[[#This Row],['#km]]/Tabel13[[#This Row],['#Trips]]</f>
        <v>16.988901000697247</v>
      </c>
      <c r="S41" s="5"/>
      <c r="T41" s="6" t="s">
        <v>37</v>
      </c>
    </row>
    <row r="42" spans="2:20">
      <c r="B42" s="4" t="s">
        <v>38</v>
      </c>
      <c r="C42" s="5" t="s">
        <v>26</v>
      </c>
      <c r="D42" s="5" t="s">
        <v>25</v>
      </c>
      <c r="E42" s="5"/>
      <c r="F42" s="5"/>
      <c r="G42" s="5"/>
      <c r="H42" s="5"/>
      <c r="I42" s="6" t="s">
        <v>37</v>
      </c>
      <c r="M42" s="4" t="s">
        <v>38</v>
      </c>
      <c r="N42" s="5" t="s">
        <v>26</v>
      </c>
      <c r="O42" s="5" t="s">
        <v>25</v>
      </c>
      <c r="P42" s="5">
        <f t="shared" ca="1" si="2"/>
        <v>188881</v>
      </c>
      <c r="Q42" s="5">
        <f t="shared" ca="1" si="3"/>
        <v>7115901</v>
      </c>
      <c r="R42" s="5">
        <f ca="1">Tabel13[[#This Row],['#km]]/Tabel13[[#This Row],['#Trips]]</f>
        <v>37.673990501956261</v>
      </c>
      <c r="S42" s="5"/>
      <c r="T42" s="6" t="s">
        <v>37</v>
      </c>
    </row>
    <row r="43" spans="2:20">
      <c r="B43" s="4" t="s">
        <v>38</v>
      </c>
      <c r="C43" s="5" t="s">
        <v>27</v>
      </c>
      <c r="D43" s="5" t="s">
        <v>23</v>
      </c>
      <c r="E43" s="5"/>
      <c r="F43" s="5"/>
      <c r="G43" s="5"/>
      <c r="H43" s="5"/>
      <c r="I43" s="6" t="s">
        <v>37</v>
      </c>
      <c r="M43" s="4" t="s">
        <v>38</v>
      </c>
      <c r="N43" s="5" t="s">
        <v>27</v>
      </c>
      <c r="O43" s="5" t="s">
        <v>23</v>
      </c>
      <c r="P43" s="5">
        <f t="shared" ca="1" si="2"/>
        <v>925900</v>
      </c>
      <c r="Q43" s="5">
        <f t="shared" ca="1" si="3"/>
        <v>7569565</v>
      </c>
      <c r="R43" s="5">
        <f ca="1">Tabel13[[#This Row],['#km]]/Tabel13[[#This Row],['#Trips]]</f>
        <v>8.1753591100550818</v>
      </c>
      <c r="S43" s="5"/>
      <c r="T43" s="6" t="s">
        <v>37</v>
      </c>
    </row>
    <row r="44" spans="2:20">
      <c r="B44" s="4" t="s">
        <v>38</v>
      </c>
      <c r="C44" s="5" t="s">
        <v>27</v>
      </c>
      <c r="D44" s="5" t="s">
        <v>25</v>
      </c>
      <c r="E44" s="5"/>
      <c r="F44" s="5"/>
      <c r="G44" s="5"/>
      <c r="H44" s="5"/>
      <c r="I44" s="6" t="s">
        <v>37</v>
      </c>
      <c r="M44" s="4" t="s">
        <v>38</v>
      </c>
      <c r="N44" s="5" t="s">
        <v>27</v>
      </c>
      <c r="O44" s="5" t="s">
        <v>25</v>
      </c>
      <c r="P44" s="5">
        <f t="shared" ca="1" si="2"/>
        <v>647225</v>
      </c>
      <c r="Q44" s="5">
        <f t="shared" ca="1" si="3"/>
        <v>6300682</v>
      </c>
      <c r="R44" s="5">
        <f ca="1">Tabel13[[#This Row],['#km]]/Tabel13[[#This Row],['#Trips]]</f>
        <v>9.734917532542779</v>
      </c>
      <c r="S44" s="5"/>
      <c r="T44" s="6" t="s">
        <v>37</v>
      </c>
    </row>
    <row r="45" spans="2:20">
      <c r="B45" s="4" t="s">
        <v>38</v>
      </c>
      <c r="C45" s="5" t="s">
        <v>28</v>
      </c>
      <c r="D45" s="5" t="s">
        <v>23</v>
      </c>
      <c r="E45" s="5"/>
      <c r="F45" s="5"/>
      <c r="G45" s="5"/>
      <c r="H45" s="5"/>
      <c r="I45" s="6" t="s">
        <v>37</v>
      </c>
      <c r="M45" s="4" t="s">
        <v>38</v>
      </c>
      <c r="N45" s="5" t="s">
        <v>28</v>
      </c>
      <c r="O45" s="5" t="s">
        <v>23</v>
      </c>
      <c r="P45" s="5">
        <f t="shared" ca="1" si="2"/>
        <v>367493</v>
      </c>
      <c r="Q45" s="5">
        <f t="shared" ca="1" si="3"/>
        <v>4502559</v>
      </c>
      <c r="R45" s="5">
        <f ca="1">Tabel13[[#This Row],['#km]]/Tabel13[[#This Row],['#Trips]]</f>
        <v>12.252094597720228</v>
      </c>
      <c r="S45" s="5"/>
      <c r="T45" s="6" t="s">
        <v>37</v>
      </c>
    </row>
    <row r="46" spans="2:20">
      <c r="B46" s="4" t="s">
        <v>38</v>
      </c>
      <c r="C46" s="5" t="s">
        <v>28</v>
      </c>
      <c r="D46" s="5" t="s">
        <v>25</v>
      </c>
      <c r="E46" s="5"/>
      <c r="F46" s="5"/>
      <c r="G46" s="5"/>
      <c r="H46" s="5"/>
      <c r="I46" s="6" t="s">
        <v>37</v>
      </c>
      <c r="M46" s="4" t="s">
        <v>38</v>
      </c>
      <c r="N46" s="5" t="s">
        <v>28</v>
      </c>
      <c r="O46" s="5" t="s">
        <v>25</v>
      </c>
      <c r="P46" s="5">
        <f t="shared" ca="1" si="2"/>
        <v>909247</v>
      </c>
      <c r="Q46" s="5">
        <f t="shared" ca="1" si="3"/>
        <v>9790539</v>
      </c>
      <c r="R46" s="5">
        <f ca="1">Tabel13[[#This Row],['#km]]/Tabel13[[#This Row],['#Trips]]</f>
        <v>10.76774407834175</v>
      </c>
      <c r="S46" s="5"/>
      <c r="T46" s="6" t="s">
        <v>37</v>
      </c>
    </row>
    <row r="47" spans="2:20">
      <c r="B47" s="4" t="s">
        <v>38</v>
      </c>
      <c r="C47" s="5" t="s">
        <v>29</v>
      </c>
      <c r="D47" s="5" t="s">
        <v>23</v>
      </c>
      <c r="E47" s="5"/>
      <c r="F47" s="5"/>
      <c r="G47" s="5"/>
      <c r="H47" s="5"/>
      <c r="I47" s="6" t="s">
        <v>37</v>
      </c>
      <c r="M47" s="4" t="s">
        <v>38</v>
      </c>
      <c r="N47" s="5" t="s">
        <v>29</v>
      </c>
      <c r="O47" s="5" t="s">
        <v>23</v>
      </c>
      <c r="P47" s="5">
        <f t="shared" ca="1" si="2"/>
        <v>901563</v>
      </c>
      <c r="Q47" s="5">
        <f t="shared" ca="1" si="3"/>
        <v>2637787</v>
      </c>
      <c r="R47" s="5">
        <f ca="1">Tabel13[[#This Row],['#km]]/Tabel13[[#This Row],['#Trips]]</f>
        <v>2.9257933167177446</v>
      </c>
      <c r="S47" s="5"/>
      <c r="T47" s="6" t="s">
        <v>37</v>
      </c>
    </row>
    <row r="48" spans="2:20">
      <c r="B48" s="4" t="s">
        <v>38</v>
      </c>
      <c r="C48" s="5" t="s">
        <v>29</v>
      </c>
      <c r="D48" s="5" t="s">
        <v>25</v>
      </c>
      <c r="E48" s="5"/>
      <c r="F48" s="5"/>
      <c r="G48" s="5"/>
      <c r="H48" s="5"/>
      <c r="I48" s="6" t="s">
        <v>37</v>
      </c>
      <c r="M48" s="4" t="s">
        <v>38</v>
      </c>
      <c r="N48" s="5" t="s">
        <v>29</v>
      </c>
      <c r="O48" s="5" t="s">
        <v>25</v>
      </c>
      <c r="P48" s="5">
        <f t="shared" ca="1" si="2"/>
        <v>566397</v>
      </c>
      <c r="Q48" s="5">
        <f t="shared" ca="1" si="3"/>
        <v>1539842</v>
      </c>
      <c r="R48" s="5">
        <f ca="1">Tabel13[[#This Row],['#km]]/Tabel13[[#This Row],['#Trips]]</f>
        <v>2.7186619985628453</v>
      </c>
      <c r="S48" s="5"/>
      <c r="T48" s="6" t="s">
        <v>37</v>
      </c>
    </row>
    <row r="49" spans="2:20">
      <c r="B49" s="4" t="s">
        <v>38</v>
      </c>
      <c r="C49" s="5" t="s">
        <v>31</v>
      </c>
      <c r="D49" s="5" t="s">
        <v>23</v>
      </c>
      <c r="E49" s="5"/>
      <c r="F49" s="5"/>
      <c r="G49" s="5"/>
      <c r="H49" s="5"/>
      <c r="I49" s="6" t="s">
        <v>37</v>
      </c>
      <c r="M49" s="4" t="s">
        <v>38</v>
      </c>
      <c r="N49" s="5" t="s">
        <v>31</v>
      </c>
      <c r="O49" s="5" t="s">
        <v>23</v>
      </c>
      <c r="P49" s="5">
        <f t="shared" ca="1" si="2"/>
        <v>128373</v>
      </c>
      <c r="Q49" s="5">
        <f t="shared" ca="1" si="3"/>
        <v>6238225</v>
      </c>
      <c r="R49" s="5">
        <f ca="1">Tabel13[[#This Row],['#km]]/Tabel13[[#This Row],['#Trips]]</f>
        <v>48.594525328534814</v>
      </c>
      <c r="S49" s="5"/>
      <c r="T49" s="6" t="s">
        <v>37</v>
      </c>
    </row>
    <row r="50" spans="2:20">
      <c r="B50" s="4" t="s">
        <v>38</v>
      </c>
      <c r="C50" s="5" t="s">
        <v>31</v>
      </c>
      <c r="D50" s="5" t="s">
        <v>25</v>
      </c>
      <c r="E50" s="5"/>
      <c r="F50" s="5"/>
      <c r="G50" s="5"/>
      <c r="H50" s="5"/>
      <c r="I50" s="6" t="s">
        <v>37</v>
      </c>
      <c r="M50" s="4" t="s">
        <v>38</v>
      </c>
      <c r="N50" s="5" t="s">
        <v>31</v>
      </c>
      <c r="O50" s="5" t="s">
        <v>25</v>
      </c>
      <c r="P50" s="5">
        <f t="shared" ca="1" si="2"/>
        <v>435208</v>
      </c>
      <c r="Q50" s="5">
        <f t="shared" ca="1" si="3"/>
        <v>1367739</v>
      </c>
      <c r="R50" s="5">
        <f ca="1">Tabel13[[#This Row],['#km]]/Tabel13[[#This Row],['#Trips]]</f>
        <v>3.142724857998934</v>
      </c>
      <c r="S50" s="5"/>
      <c r="T50" s="6" t="s">
        <v>37</v>
      </c>
    </row>
    <row r="51" spans="2:20">
      <c r="B51" s="4" t="s">
        <v>38</v>
      </c>
      <c r="C51" s="5" t="s">
        <v>32</v>
      </c>
      <c r="D51" s="5" t="s">
        <v>23</v>
      </c>
      <c r="E51" s="5"/>
      <c r="F51" s="5"/>
      <c r="G51" s="5"/>
      <c r="H51" s="5"/>
      <c r="I51" s="6" t="s">
        <v>37</v>
      </c>
      <c r="M51" s="4" t="s">
        <v>38</v>
      </c>
      <c r="N51" s="5" t="s">
        <v>32</v>
      </c>
      <c r="O51" s="5" t="s">
        <v>23</v>
      </c>
      <c r="P51" s="5">
        <f t="shared" ca="1" si="2"/>
        <v>986196</v>
      </c>
      <c r="Q51" s="5">
        <f t="shared" ca="1" si="3"/>
        <v>7147595</v>
      </c>
      <c r="R51" s="5">
        <f ca="1">Tabel13[[#This Row],['#km]]/Tabel13[[#This Row],['#Trips]]</f>
        <v>7.247641442471882</v>
      </c>
      <c r="S51" s="5"/>
      <c r="T51" s="6" t="s">
        <v>37</v>
      </c>
    </row>
    <row r="52" spans="2:20">
      <c r="B52" s="4" t="s">
        <v>38</v>
      </c>
      <c r="C52" s="5" t="s">
        <v>32</v>
      </c>
      <c r="D52" s="5" t="s">
        <v>25</v>
      </c>
      <c r="E52" s="5"/>
      <c r="F52" s="5"/>
      <c r="G52" s="5"/>
      <c r="H52" s="5"/>
      <c r="I52" s="6" t="s">
        <v>37</v>
      </c>
      <c r="M52" s="4" t="s">
        <v>38</v>
      </c>
      <c r="N52" s="5" t="s">
        <v>32</v>
      </c>
      <c r="O52" s="5" t="s">
        <v>25</v>
      </c>
      <c r="P52" s="5">
        <f t="shared" ca="1" si="2"/>
        <v>819572</v>
      </c>
      <c r="Q52" s="5">
        <f t="shared" ca="1" si="3"/>
        <v>1032569</v>
      </c>
      <c r="R52" s="5">
        <f ca="1">Tabel13[[#This Row],['#km]]/Tabel13[[#This Row],['#Trips]]</f>
        <v>1.2598880879288215</v>
      </c>
      <c r="S52" s="5"/>
      <c r="T52" s="6" t="s">
        <v>37</v>
      </c>
    </row>
    <row r="53" spans="2:20">
      <c r="B53" s="4" t="s">
        <v>38</v>
      </c>
      <c r="C53" s="5" t="s">
        <v>34</v>
      </c>
      <c r="D53" s="5" t="s">
        <v>23</v>
      </c>
      <c r="E53" s="5"/>
      <c r="F53" s="5"/>
      <c r="G53" s="5"/>
      <c r="H53" s="5"/>
      <c r="I53" s="6" t="s">
        <v>37</v>
      </c>
      <c r="M53" s="4" t="s">
        <v>38</v>
      </c>
      <c r="N53" s="5" t="s">
        <v>34</v>
      </c>
      <c r="O53" s="5" t="s">
        <v>23</v>
      </c>
      <c r="P53" s="5">
        <f t="shared" ca="1" si="2"/>
        <v>100688</v>
      </c>
      <c r="Q53" s="5">
        <f t="shared" ca="1" si="3"/>
        <v>2999727</v>
      </c>
      <c r="R53" s="5">
        <f ca="1">Tabel13[[#This Row],['#km]]/Tabel13[[#This Row],['#Trips]]</f>
        <v>29.792298982996982</v>
      </c>
      <c r="S53" s="5"/>
      <c r="T53" s="6" t="s">
        <v>37</v>
      </c>
    </row>
    <row r="54" spans="2:20">
      <c r="B54" s="4" t="s">
        <v>38</v>
      </c>
      <c r="C54" s="5" t="s">
        <v>34</v>
      </c>
      <c r="D54" s="5" t="s">
        <v>25</v>
      </c>
      <c r="E54" s="5"/>
      <c r="F54" s="5"/>
      <c r="G54" s="5"/>
      <c r="H54" s="5"/>
      <c r="I54" s="6" t="s">
        <v>37</v>
      </c>
      <c r="M54" s="4" t="s">
        <v>38</v>
      </c>
      <c r="N54" s="5" t="s">
        <v>34</v>
      </c>
      <c r="O54" s="5" t="s">
        <v>25</v>
      </c>
      <c r="P54" s="5">
        <f t="shared" ca="1" si="2"/>
        <v>220533</v>
      </c>
      <c r="Q54" s="5">
        <f t="shared" ca="1" si="3"/>
        <v>3375053</v>
      </c>
      <c r="R54" s="5">
        <f ca="1">Tabel13[[#This Row],['#km]]/Tabel13[[#This Row],['#Trips]]</f>
        <v>15.304072406397228</v>
      </c>
      <c r="S54" s="5"/>
      <c r="T54" s="6" t="s">
        <v>37</v>
      </c>
    </row>
    <row r="55" spans="2:20">
      <c r="B55" s="4" t="s">
        <v>38</v>
      </c>
      <c r="C55" s="5" t="s">
        <v>35</v>
      </c>
      <c r="D55" s="5" t="s">
        <v>23</v>
      </c>
      <c r="E55" s="5"/>
      <c r="F55" s="5"/>
      <c r="G55" s="5"/>
      <c r="H55" s="5"/>
      <c r="I55" s="6" t="s">
        <v>37</v>
      </c>
      <c r="M55" s="4" t="s">
        <v>38</v>
      </c>
      <c r="N55" s="5" t="s">
        <v>35</v>
      </c>
      <c r="O55" s="5" t="s">
        <v>23</v>
      </c>
      <c r="P55" s="5">
        <f t="shared" ca="1" si="2"/>
        <v>624408</v>
      </c>
      <c r="Q55" s="5">
        <f t="shared" ca="1" si="3"/>
        <v>3613099</v>
      </c>
      <c r="R55" s="5">
        <f ca="1">Tabel13[[#This Row],['#km]]/Tabel13[[#This Row],['#Trips]]</f>
        <v>5.7864393153194706</v>
      </c>
      <c r="S55" s="5"/>
      <c r="T55" s="6" t="s">
        <v>37</v>
      </c>
    </row>
    <row r="56" spans="2:20">
      <c r="B56" s="4" t="s">
        <v>38</v>
      </c>
      <c r="C56" s="5" t="s">
        <v>35</v>
      </c>
      <c r="D56" s="5" t="s">
        <v>25</v>
      </c>
      <c r="E56" s="5"/>
      <c r="F56" s="5"/>
      <c r="G56" s="5"/>
      <c r="H56" s="5"/>
      <c r="I56" s="6" t="s">
        <v>37</v>
      </c>
      <c r="M56" s="4" t="s">
        <v>38</v>
      </c>
      <c r="N56" s="5" t="s">
        <v>35</v>
      </c>
      <c r="O56" s="5" t="s">
        <v>25</v>
      </c>
      <c r="P56" s="5">
        <f t="shared" ca="1" si="2"/>
        <v>575068</v>
      </c>
      <c r="Q56" s="5">
        <f t="shared" ca="1" si="3"/>
        <v>2906968</v>
      </c>
      <c r="R56" s="5">
        <f ca="1">Tabel13[[#This Row],['#km]]/Tabel13[[#This Row],['#Trips]]</f>
        <v>5.0549987131956566</v>
      </c>
      <c r="S56" s="5"/>
      <c r="T56" s="6" t="s">
        <v>37</v>
      </c>
    </row>
    <row r="57" spans="2:20">
      <c r="B57" s="4" t="s">
        <v>39</v>
      </c>
      <c r="C57" s="5" t="s">
        <v>40</v>
      </c>
      <c r="D57" s="5" t="s">
        <v>23</v>
      </c>
      <c r="E57" s="5"/>
      <c r="F57" s="5"/>
      <c r="G57" s="5"/>
      <c r="H57" s="5"/>
      <c r="I57" s="6" t="s">
        <v>41</v>
      </c>
      <c r="M57" s="4" t="s">
        <v>39</v>
      </c>
      <c r="N57" s="5" t="s">
        <v>40</v>
      </c>
      <c r="O57" s="5" t="s">
        <v>23</v>
      </c>
      <c r="P57" s="5">
        <f t="shared" ca="1" si="2"/>
        <v>660063</v>
      </c>
      <c r="Q57" s="5">
        <f t="shared" ca="1" si="3"/>
        <v>3596681</v>
      </c>
      <c r="R57" s="5">
        <f ca="1">Tabel13[[#This Row],['#km]]/Tabel13[[#This Row],['#Trips]]</f>
        <v>5.4489965351792176</v>
      </c>
      <c r="S57" s="5"/>
      <c r="T57" s="6" t="s">
        <v>41</v>
      </c>
    </row>
    <row r="58" spans="2:20">
      <c r="B58" s="4" t="s">
        <v>39</v>
      </c>
      <c r="C58" s="5" t="s">
        <v>40</v>
      </c>
      <c r="D58" s="5" t="s">
        <v>25</v>
      </c>
      <c r="E58" s="5"/>
      <c r="F58" s="5"/>
      <c r="G58" s="5"/>
      <c r="H58" s="5"/>
      <c r="I58" s="6" t="s">
        <v>41</v>
      </c>
      <c r="M58" s="4" t="s">
        <v>39</v>
      </c>
      <c r="N58" s="5" t="s">
        <v>40</v>
      </c>
      <c r="O58" s="5" t="s">
        <v>25</v>
      </c>
      <c r="P58" s="5">
        <f t="shared" ca="1" si="2"/>
        <v>410697</v>
      </c>
      <c r="Q58" s="5">
        <f t="shared" ca="1" si="3"/>
        <v>8508060</v>
      </c>
      <c r="R58" s="5">
        <f ca="1">Tabel13[[#This Row],['#km]]/Tabel13[[#This Row],['#Trips]]</f>
        <v>20.716148401376199</v>
      </c>
      <c r="S58" s="5"/>
      <c r="T58" s="6" t="s">
        <v>41</v>
      </c>
    </row>
    <row r="59" spans="2:20">
      <c r="B59" s="4" t="s">
        <v>39</v>
      </c>
      <c r="C59" s="5" t="s">
        <v>42</v>
      </c>
      <c r="D59" s="5" t="s">
        <v>23</v>
      </c>
      <c r="E59" s="5"/>
      <c r="F59" s="5"/>
      <c r="G59" s="5"/>
      <c r="H59" s="5"/>
      <c r="I59" s="6" t="s">
        <v>41</v>
      </c>
      <c r="M59" s="4" t="s">
        <v>39</v>
      </c>
      <c r="N59" s="5" t="s">
        <v>42</v>
      </c>
      <c r="O59" s="5" t="s">
        <v>23</v>
      </c>
      <c r="P59" s="5">
        <f t="shared" ca="1" si="2"/>
        <v>275629</v>
      </c>
      <c r="Q59" s="5">
        <f t="shared" ca="1" si="3"/>
        <v>2806580</v>
      </c>
      <c r="R59" s="5">
        <f ca="1">Tabel13[[#This Row],['#km]]/Tabel13[[#This Row],['#Trips]]</f>
        <v>10.182455402007772</v>
      </c>
      <c r="S59" s="5"/>
      <c r="T59" s="6" t="s">
        <v>41</v>
      </c>
    </row>
    <row r="60" spans="2:20">
      <c r="B60" s="4" t="s">
        <v>39</v>
      </c>
      <c r="C60" s="5" t="s">
        <v>42</v>
      </c>
      <c r="D60" s="5" t="s">
        <v>25</v>
      </c>
      <c r="E60" s="5"/>
      <c r="F60" s="5"/>
      <c r="G60" s="5"/>
      <c r="H60" s="5"/>
      <c r="I60" s="6" t="s">
        <v>41</v>
      </c>
      <c r="M60" s="4" t="s">
        <v>39</v>
      </c>
      <c r="N60" s="5" t="s">
        <v>42</v>
      </c>
      <c r="O60" s="5" t="s">
        <v>25</v>
      </c>
      <c r="P60" s="5">
        <f t="shared" ca="1" si="2"/>
        <v>380659</v>
      </c>
      <c r="Q60" s="5">
        <f t="shared" ca="1" si="3"/>
        <v>9733293</v>
      </c>
      <c r="R60" s="5">
        <f ca="1">Tabel13[[#This Row],['#km]]/Tabel13[[#This Row],['#Trips]]</f>
        <v>25.569585902343043</v>
      </c>
      <c r="S60" s="5"/>
      <c r="T60" s="6" t="s">
        <v>41</v>
      </c>
    </row>
    <row r="61" spans="2:20">
      <c r="B61" s="4" t="s">
        <v>43</v>
      </c>
      <c r="C61" s="5" t="s">
        <v>40</v>
      </c>
      <c r="D61" s="5" t="s">
        <v>23</v>
      </c>
      <c r="E61" s="5"/>
      <c r="F61" s="5"/>
      <c r="G61" s="5"/>
      <c r="H61" s="5"/>
      <c r="I61" s="6" t="s">
        <v>44</v>
      </c>
      <c r="M61" s="4" t="s">
        <v>43</v>
      </c>
      <c r="N61" s="5" t="s">
        <v>40</v>
      </c>
      <c r="O61" s="5" t="s">
        <v>23</v>
      </c>
      <c r="P61" s="5">
        <f t="shared" ca="1" si="2"/>
        <v>302786</v>
      </c>
      <c r="Q61" s="5">
        <f t="shared" ca="1" si="3"/>
        <v>6061765</v>
      </c>
      <c r="R61" s="5">
        <f ca="1">Tabel13[[#This Row],['#km]]/Tabel13[[#This Row],['#Trips]]</f>
        <v>20.019964595456859</v>
      </c>
      <c r="S61" s="5"/>
      <c r="T61" s="6" t="s">
        <v>44</v>
      </c>
    </row>
    <row r="62" spans="2:20">
      <c r="B62" s="4" t="s">
        <v>43</v>
      </c>
      <c r="C62" s="5" t="s">
        <v>40</v>
      </c>
      <c r="D62" s="5" t="s">
        <v>25</v>
      </c>
      <c r="E62" s="5"/>
      <c r="F62" s="5"/>
      <c r="G62" s="5"/>
      <c r="H62" s="5"/>
      <c r="I62" s="6" t="s">
        <v>44</v>
      </c>
      <c r="M62" s="4" t="s">
        <v>43</v>
      </c>
      <c r="N62" s="5" t="s">
        <v>40</v>
      </c>
      <c r="O62" s="5" t="s">
        <v>25</v>
      </c>
      <c r="P62" s="5">
        <f t="shared" ca="1" si="2"/>
        <v>609868</v>
      </c>
      <c r="Q62" s="5">
        <f t="shared" ca="1" si="3"/>
        <v>7832587</v>
      </c>
      <c r="R62" s="5">
        <f ca="1">Tabel13[[#This Row],['#km]]/Tabel13[[#This Row],['#Trips]]</f>
        <v>12.843085716909233</v>
      </c>
      <c r="S62" s="5"/>
      <c r="T62" s="6" t="s">
        <v>44</v>
      </c>
    </row>
    <row r="63" spans="2:20">
      <c r="B63" s="4" t="s">
        <v>43</v>
      </c>
      <c r="C63" s="5" t="s">
        <v>42</v>
      </c>
      <c r="D63" s="5" t="s">
        <v>23</v>
      </c>
      <c r="E63" s="5"/>
      <c r="F63" s="5"/>
      <c r="G63" s="5"/>
      <c r="H63" s="5"/>
      <c r="I63" s="6" t="s">
        <v>44</v>
      </c>
      <c r="M63" s="4" t="s">
        <v>43</v>
      </c>
      <c r="N63" s="5" t="s">
        <v>42</v>
      </c>
      <c r="O63" s="5" t="s">
        <v>23</v>
      </c>
      <c r="P63" s="5">
        <f t="shared" ca="1" si="2"/>
        <v>832499</v>
      </c>
      <c r="Q63" s="5">
        <f t="shared" ca="1" si="3"/>
        <v>2911150</v>
      </c>
      <c r="R63" s="5">
        <f ca="1">Tabel13[[#This Row],['#km]]/Tabel13[[#This Row],['#Trips]]</f>
        <v>3.4968810773346273</v>
      </c>
      <c r="S63" s="5"/>
      <c r="T63" s="6" t="s">
        <v>44</v>
      </c>
    </row>
    <row r="64" spans="2:20">
      <c r="B64" s="7" t="s">
        <v>43</v>
      </c>
      <c r="C64" s="8" t="s">
        <v>42</v>
      </c>
      <c r="D64" s="8" t="s">
        <v>25</v>
      </c>
      <c r="E64" s="8"/>
      <c r="F64" s="8"/>
      <c r="G64" s="8"/>
      <c r="H64" s="8"/>
      <c r="I64" s="9" t="s">
        <v>44</v>
      </c>
      <c r="M64" s="7" t="s">
        <v>43</v>
      </c>
      <c r="N64" s="8" t="s">
        <v>42</v>
      </c>
      <c r="O64" s="8" t="s">
        <v>25</v>
      </c>
      <c r="P64" s="8">
        <f t="shared" ca="1" si="2"/>
        <v>491249</v>
      </c>
      <c r="Q64" s="8">
        <f t="shared" ca="1" si="3"/>
        <v>8647402</v>
      </c>
      <c r="R64" s="8">
        <f ca="1">Tabel13[[#This Row],['#km]]/Tabel13[[#This Row],['#Trips]]</f>
        <v>17.602889776874864</v>
      </c>
      <c r="S64" s="8"/>
      <c r="T64" s="9" t="s">
        <v>44</v>
      </c>
    </row>
  </sheetData>
  <mergeCells count="2">
    <mergeCell ref="B1:I1"/>
    <mergeCell ref="M1:T1"/>
  </mergeCells>
  <pageMargins left="0.7" right="0.7" top="0.75" bottom="0.75" header="0.3" footer="0.3"/>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2264F-94A0-4596-829A-D34205D44ABA}">
  <dimension ref="A1:W11"/>
  <sheetViews>
    <sheetView tabSelected="1" workbookViewId="0">
      <selection activeCell="F27" sqref="F27"/>
    </sheetView>
  </sheetViews>
  <sheetFormatPr defaultRowHeight="15"/>
  <cols>
    <col min="1" max="5" width="8.85546875" style="10"/>
    <col min="6" max="6" width="63.140625" style="10" bestFit="1" customWidth="1"/>
    <col min="7" max="7" width="13.7109375" style="10" bestFit="1" customWidth="1"/>
    <col min="8" max="8" width="10.28515625" style="10" bestFit="1" customWidth="1"/>
    <col min="9" max="9" width="8.85546875" style="10"/>
    <col min="10" max="10" width="8.85546875" style="19"/>
    <col min="11" max="15" width="8.85546875" style="10"/>
    <col min="16" max="16" width="60.5703125" style="10" bestFit="1" customWidth="1"/>
    <col min="17" max="17" width="14.140625" style="10" bestFit="1" customWidth="1"/>
    <col min="18" max="18" width="10.28515625" style="10" bestFit="1" customWidth="1"/>
    <col min="19" max="23" width="8.85546875" style="10"/>
  </cols>
  <sheetData>
    <row r="1" spans="2:18" ht="15.75" thickBot="1"/>
    <row r="2" spans="2:18">
      <c r="B2" s="74"/>
      <c r="C2" s="75"/>
      <c r="D2" s="75"/>
      <c r="E2" s="75"/>
      <c r="F2" s="75"/>
      <c r="G2" s="75"/>
      <c r="H2" s="76"/>
      <c r="L2" s="74"/>
      <c r="M2" s="75"/>
      <c r="N2" s="75"/>
      <c r="O2" s="75"/>
      <c r="P2" s="75"/>
      <c r="Q2" s="75"/>
      <c r="R2" s="76"/>
    </row>
    <row r="3" spans="2:18" ht="24.75" thickBot="1">
      <c r="B3" s="108" t="s">
        <v>45</v>
      </c>
      <c r="C3" s="109"/>
      <c r="D3" s="109"/>
      <c r="E3" s="109"/>
      <c r="F3" s="109"/>
      <c r="G3" s="109"/>
      <c r="H3" s="110"/>
      <c r="L3" s="108" t="s">
        <v>45</v>
      </c>
      <c r="M3" s="109"/>
      <c r="N3" s="109"/>
      <c r="O3" s="109"/>
      <c r="P3" s="109"/>
      <c r="Q3" s="109"/>
      <c r="R3" s="110"/>
    </row>
    <row r="4" spans="2:18">
      <c r="B4" s="71" t="s">
        <v>46</v>
      </c>
      <c r="C4" s="72" t="s">
        <v>47</v>
      </c>
      <c r="D4" s="72" t="s">
        <v>48</v>
      </c>
      <c r="E4" s="72" t="s">
        <v>49</v>
      </c>
      <c r="F4" s="72" t="s">
        <v>50</v>
      </c>
      <c r="G4" s="72" t="s">
        <v>51</v>
      </c>
      <c r="H4" s="73" t="s">
        <v>52</v>
      </c>
      <c r="L4" s="71" t="s">
        <v>46</v>
      </c>
      <c r="M4" s="72" t="s">
        <v>47</v>
      </c>
      <c r="N4" s="72" t="s">
        <v>48</v>
      </c>
      <c r="O4" s="72" t="s">
        <v>49</v>
      </c>
      <c r="P4" s="72" t="s">
        <v>50</v>
      </c>
      <c r="Q4" s="72" t="s">
        <v>51</v>
      </c>
      <c r="R4" s="73" t="s">
        <v>52</v>
      </c>
    </row>
    <row r="5" spans="2:18">
      <c r="B5" s="56"/>
      <c r="C5" s="20"/>
      <c r="D5" s="20"/>
      <c r="E5" s="20"/>
      <c r="F5" s="20" t="s">
        <v>53</v>
      </c>
      <c r="G5" s="20"/>
      <c r="H5" s="57" t="s">
        <v>53</v>
      </c>
      <c r="L5" s="56">
        <v>2023</v>
      </c>
      <c r="M5" s="20" t="s">
        <v>54</v>
      </c>
      <c r="N5" s="20" t="s">
        <v>55</v>
      </c>
      <c r="O5" s="20" t="s">
        <v>56</v>
      </c>
      <c r="P5" s="20" t="s">
        <v>53</v>
      </c>
      <c r="Q5" s="22">
        <v>240000</v>
      </c>
      <c r="R5" s="57" t="s">
        <v>53</v>
      </c>
    </row>
    <row r="6" spans="2:18">
      <c r="B6" s="58"/>
      <c r="C6" s="5"/>
      <c r="D6" s="5"/>
      <c r="E6" s="5"/>
      <c r="F6" s="5" t="s">
        <v>21</v>
      </c>
      <c r="G6" s="5"/>
      <c r="H6" s="59" t="s">
        <v>21</v>
      </c>
      <c r="L6" s="58">
        <v>2023</v>
      </c>
      <c r="M6" s="5" t="s">
        <v>54</v>
      </c>
      <c r="N6" s="5" t="s">
        <v>55</v>
      </c>
      <c r="O6" s="5" t="s">
        <v>56</v>
      </c>
      <c r="P6" s="5" t="s">
        <v>21</v>
      </c>
      <c r="Q6" s="21">
        <v>26600000</v>
      </c>
      <c r="R6" s="59" t="s">
        <v>21</v>
      </c>
    </row>
    <row r="7" spans="2:18">
      <c r="B7" s="56"/>
      <c r="C7" s="20"/>
      <c r="D7" s="20"/>
      <c r="E7" s="20"/>
      <c r="F7" s="20" t="s">
        <v>57</v>
      </c>
      <c r="G7" s="20"/>
      <c r="H7" s="57" t="s">
        <v>58</v>
      </c>
      <c r="L7" s="56">
        <v>2023</v>
      </c>
      <c r="M7" s="20" t="s">
        <v>54</v>
      </c>
      <c r="N7" s="20" t="s">
        <v>55</v>
      </c>
      <c r="O7" s="20" t="s">
        <v>56</v>
      </c>
      <c r="P7" s="20" t="s">
        <v>57</v>
      </c>
      <c r="Q7" s="22">
        <v>12794000</v>
      </c>
      <c r="R7" s="57" t="s">
        <v>58</v>
      </c>
    </row>
    <row r="8" spans="2:18">
      <c r="B8" s="58"/>
      <c r="C8" s="5"/>
      <c r="D8" s="5"/>
      <c r="E8" s="5"/>
      <c r="F8" s="5" t="s">
        <v>59</v>
      </c>
      <c r="G8" s="5"/>
      <c r="H8" s="59" t="s">
        <v>60</v>
      </c>
      <c r="L8" s="58">
        <v>2023</v>
      </c>
      <c r="M8" s="5" t="s">
        <v>54</v>
      </c>
      <c r="N8" s="5" t="s">
        <v>55</v>
      </c>
      <c r="O8" s="5" t="s">
        <v>56</v>
      </c>
      <c r="P8" s="5" t="s">
        <v>59</v>
      </c>
      <c r="Q8" s="21">
        <v>2700</v>
      </c>
      <c r="R8" s="59" t="s">
        <v>60</v>
      </c>
    </row>
    <row r="9" spans="2:18" ht="15.75" thickBot="1">
      <c r="B9" s="66"/>
      <c r="C9" s="67"/>
      <c r="D9" s="67"/>
      <c r="E9" s="67"/>
      <c r="F9" s="67" t="s">
        <v>61</v>
      </c>
      <c r="G9" s="67"/>
      <c r="H9" s="68" t="s">
        <v>60</v>
      </c>
      <c r="L9" s="60">
        <v>2023</v>
      </c>
      <c r="M9" s="61" t="s">
        <v>54</v>
      </c>
      <c r="N9" s="61" t="s">
        <v>55</v>
      </c>
      <c r="O9" s="61" t="s">
        <v>56</v>
      </c>
      <c r="P9" s="61" t="s">
        <v>61</v>
      </c>
      <c r="Q9" s="63">
        <v>17000</v>
      </c>
      <c r="R9" s="62" t="s">
        <v>60</v>
      </c>
    </row>
    <row r="10" spans="2:18" ht="23.45" customHeight="1">
      <c r="B10" s="111" t="s">
        <v>62</v>
      </c>
      <c r="C10" s="112"/>
      <c r="D10" s="112"/>
      <c r="E10" s="112"/>
      <c r="F10" s="112"/>
      <c r="G10" s="112"/>
      <c r="H10" s="113"/>
    </row>
    <row r="11" spans="2:18" ht="50.45" customHeight="1" thickBot="1">
      <c r="B11" s="95" t="s">
        <v>63</v>
      </c>
      <c r="C11" s="93"/>
      <c r="D11" s="93"/>
      <c r="E11" s="93"/>
      <c r="F11" s="93"/>
      <c r="G11" s="93"/>
      <c r="H11" s="94"/>
      <c r="I11" s="35"/>
      <c r="J11" s="65"/>
      <c r="K11" s="35"/>
      <c r="L11" s="35"/>
      <c r="M11" s="35"/>
      <c r="N11" s="35"/>
    </row>
  </sheetData>
  <mergeCells count="4">
    <mergeCell ref="B3:H3"/>
    <mergeCell ref="L3:R3"/>
    <mergeCell ref="B10:H10"/>
    <mergeCell ref="B11:H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A78E-2B8F-45E3-B27D-6F0312334986}">
  <dimension ref="B2:AP79"/>
  <sheetViews>
    <sheetView topLeftCell="M3" zoomScale="115" zoomScaleNormal="115" workbookViewId="0">
      <selection activeCell="M31" sqref="M31"/>
    </sheetView>
  </sheetViews>
  <sheetFormatPr defaultColWidth="8.85546875" defaultRowHeight="15"/>
  <cols>
    <col min="1" max="10" width="8.85546875" style="10"/>
    <col min="11" max="11" width="10.140625" style="10" customWidth="1"/>
    <col min="12" max="15" width="8.85546875" style="10"/>
    <col min="16" max="16" width="21.42578125" style="10" customWidth="1"/>
    <col min="17" max="17" width="18.28515625" style="10" customWidth="1"/>
    <col min="18" max="18" width="23.85546875" style="10" customWidth="1"/>
    <col min="19" max="19" width="23.42578125" style="10" customWidth="1"/>
    <col min="20" max="20" width="7.140625" style="10" customWidth="1"/>
    <col min="21" max="25" width="8.85546875" style="10"/>
    <col min="26" max="26" width="36.140625" style="10" customWidth="1"/>
    <col min="27" max="27" width="8.85546875" style="10"/>
    <col min="28" max="28" width="8.85546875" style="19"/>
    <col min="29" max="31" width="8.85546875" style="10"/>
    <col min="32" max="32" width="28.7109375" style="10" bestFit="1" customWidth="1"/>
    <col min="33" max="33" width="16.28515625" style="10" customWidth="1"/>
    <col min="34" max="34" width="20.28515625" style="10" customWidth="1"/>
    <col min="35" max="35" width="21.28515625" style="10" customWidth="1"/>
    <col min="36" max="41" width="8.85546875" style="10"/>
    <col min="42" max="42" width="34" style="10" customWidth="1"/>
    <col min="43" max="43" width="16.28515625" style="10" customWidth="1"/>
    <col min="44" max="16384" width="8.85546875" style="10"/>
  </cols>
  <sheetData>
    <row r="2" spans="2:42" ht="15.75" thickBot="1"/>
    <row r="3" spans="2:42" ht="24">
      <c r="B3" s="114" t="s">
        <v>64</v>
      </c>
      <c r="C3" s="115"/>
      <c r="D3" s="115"/>
      <c r="E3" s="115"/>
      <c r="F3" s="115"/>
      <c r="G3" s="115"/>
      <c r="H3" s="115"/>
      <c r="I3" s="36"/>
      <c r="J3" s="36"/>
      <c r="K3" s="37"/>
      <c r="N3" s="114" t="s">
        <v>65</v>
      </c>
      <c r="O3" s="115"/>
      <c r="P3" s="115"/>
      <c r="Q3" s="115"/>
      <c r="R3" s="115"/>
      <c r="S3" s="115"/>
      <c r="T3" s="115"/>
      <c r="U3" s="36"/>
      <c r="V3" s="36"/>
      <c r="W3" s="36"/>
      <c r="X3" s="36"/>
      <c r="Y3" s="36"/>
      <c r="Z3" s="37"/>
      <c r="AD3" s="114" t="s">
        <v>66</v>
      </c>
      <c r="AE3" s="115"/>
      <c r="AF3" s="115"/>
      <c r="AG3" s="115"/>
      <c r="AH3" s="115"/>
      <c r="AI3" s="115"/>
      <c r="AJ3" s="115"/>
      <c r="AK3" s="36"/>
      <c r="AL3" s="36"/>
      <c r="AM3" s="36"/>
      <c r="AN3" s="36"/>
      <c r="AO3" s="36"/>
      <c r="AP3" s="37"/>
    </row>
    <row r="4" spans="2:42">
      <c r="B4" s="11"/>
      <c r="K4" s="12"/>
      <c r="N4" s="11"/>
      <c r="Z4" s="12"/>
      <c r="AD4" s="11"/>
      <c r="AP4" s="12"/>
    </row>
    <row r="5" spans="2:42" ht="60">
      <c r="B5" s="11"/>
      <c r="K5" s="12"/>
      <c r="N5" s="41" t="s">
        <v>67</v>
      </c>
      <c r="O5" s="23" t="s">
        <v>68</v>
      </c>
      <c r="P5" s="24" t="s">
        <v>69</v>
      </c>
      <c r="Q5" s="24" t="s">
        <v>70</v>
      </c>
      <c r="R5" s="24" t="s">
        <v>71</v>
      </c>
      <c r="S5" s="24" t="s">
        <v>72</v>
      </c>
      <c r="T5" s="23" t="s">
        <v>73</v>
      </c>
      <c r="U5" s="23" t="s">
        <v>34</v>
      </c>
      <c r="V5" s="23" t="s">
        <v>74</v>
      </c>
      <c r="W5" s="23" t="s">
        <v>75</v>
      </c>
      <c r="X5" s="23" t="s">
        <v>35</v>
      </c>
      <c r="Y5" s="23" t="s">
        <v>76</v>
      </c>
      <c r="Z5" s="42" t="s">
        <v>77</v>
      </c>
      <c r="AD5" s="41" t="s">
        <v>67</v>
      </c>
      <c r="AE5" s="23" t="s">
        <v>68</v>
      </c>
      <c r="AF5" s="24" t="s">
        <v>69</v>
      </c>
      <c r="AG5" s="24" t="s">
        <v>78</v>
      </c>
      <c r="AH5" s="24" t="s">
        <v>71</v>
      </c>
      <c r="AI5" s="24" t="s">
        <v>72</v>
      </c>
      <c r="AJ5" s="23" t="s">
        <v>73</v>
      </c>
      <c r="AK5" s="23" t="s">
        <v>34</v>
      </c>
      <c r="AL5" s="23" t="s">
        <v>74</v>
      </c>
      <c r="AM5" s="23" t="s">
        <v>75</v>
      </c>
      <c r="AN5" s="23" t="s">
        <v>35</v>
      </c>
      <c r="AO5" s="23" t="s">
        <v>76</v>
      </c>
      <c r="AP5" s="42" t="s">
        <v>77</v>
      </c>
    </row>
    <row r="6" spans="2:42">
      <c r="B6" s="11"/>
      <c r="K6" s="12"/>
      <c r="N6" s="43"/>
      <c r="O6" s="25"/>
      <c r="P6" s="25"/>
      <c r="Q6" s="26"/>
      <c r="R6" s="25"/>
      <c r="S6" s="26"/>
      <c r="T6" s="25"/>
      <c r="U6" s="25"/>
      <c r="V6" s="25"/>
      <c r="W6" s="25"/>
      <c r="X6" s="25"/>
      <c r="Y6" s="25"/>
      <c r="Z6" s="44"/>
      <c r="AD6" s="43"/>
      <c r="AE6" s="25"/>
      <c r="AF6" s="25"/>
      <c r="AG6" s="26"/>
      <c r="AH6" s="25"/>
      <c r="AI6" s="26"/>
      <c r="AJ6" s="25"/>
      <c r="AK6" s="25"/>
      <c r="AL6" s="25"/>
      <c r="AM6" s="25"/>
      <c r="AN6" s="25"/>
      <c r="AO6" s="25"/>
      <c r="AP6" s="44"/>
    </row>
    <row r="7" spans="2:42">
      <c r="B7" s="11"/>
      <c r="K7" s="12"/>
      <c r="N7" s="45"/>
      <c r="O7" s="27"/>
      <c r="P7" s="27"/>
      <c r="Q7" s="28"/>
      <c r="R7" s="27"/>
      <c r="S7" s="28"/>
      <c r="T7" s="29"/>
      <c r="U7" s="27"/>
      <c r="V7" s="27"/>
      <c r="W7" s="27"/>
      <c r="X7" s="27"/>
      <c r="Y7" s="27"/>
      <c r="Z7" s="46"/>
      <c r="AD7" s="45">
        <v>2</v>
      </c>
      <c r="AE7" s="27" t="s">
        <v>55</v>
      </c>
      <c r="AF7" s="27" t="s">
        <v>79</v>
      </c>
      <c r="AG7" s="28" t="s">
        <v>80</v>
      </c>
      <c r="AH7" s="27" t="s">
        <v>81</v>
      </c>
      <c r="AI7" s="28" t="s">
        <v>82</v>
      </c>
      <c r="AJ7" s="29" t="s">
        <v>83</v>
      </c>
      <c r="AK7" s="27" t="s">
        <v>84</v>
      </c>
      <c r="AL7" s="27" t="s">
        <v>84</v>
      </c>
      <c r="AM7" s="27" t="s">
        <v>84</v>
      </c>
      <c r="AN7" s="27" t="s">
        <v>84</v>
      </c>
      <c r="AO7" s="27" t="s">
        <v>84</v>
      </c>
      <c r="AP7" s="46" t="s">
        <v>85</v>
      </c>
    </row>
    <row r="8" spans="2:42">
      <c r="B8" s="11"/>
      <c r="K8" s="12"/>
      <c r="N8" s="43"/>
      <c r="O8" s="25"/>
      <c r="P8" s="25"/>
      <c r="Q8" s="26"/>
      <c r="R8" s="25"/>
      <c r="S8" s="26"/>
      <c r="T8" s="25"/>
      <c r="U8" s="25"/>
      <c r="V8" s="25"/>
      <c r="W8" s="25"/>
      <c r="X8" s="30"/>
      <c r="Y8" s="25"/>
      <c r="Z8" s="44"/>
      <c r="AD8" s="43">
        <v>3</v>
      </c>
      <c r="AE8" s="25" t="s">
        <v>55</v>
      </c>
      <c r="AF8" s="25" t="s">
        <v>86</v>
      </c>
      <c r="AG8" s="26" t="s">
        <v>87</v>
      </c>
      <c r="AH8" s="25" t="s">
        <v>88</v>
      </c>
      <c r="AI8" s="26" t="s">
        <v>89</v>
      </c>
      <c r="AJ8" s="25" t="s">
        <v>84</v>
      </c>
      <c r="AK8" s="25" t="s">
        <v>84</v>
      </c>
      <c r="AL8" s="25" t="s">
        <v>84</v>
      </c>
      <c r="AM8" s="25" t="s">
        <v>84</v>
      </c>
      <c r="AN8" s="30" t="s">
        <v>90</v>
      </c>
      <c r="AO8" s="25" t="s">
        <v>84</v>
      </c>
      <c r="AP8" s="44" t="s">
        <v>91</v>
      </c>
    </row>
    <row r="9" spans="2:42">
      <c r="B9" s="11"/>
      <c r="K9" s="12"/>
      <c r="N9" s="45"/>
      <c r="O9" s="27"/>
      <c r="P9" s="27"/>
      <c r="Q9" s="28"/>
      <c r="R9" s="27"/>
      <c r="S9" s="28"/>
      <c r="T9" s="27"/>
      <c r="U9" s="27"/>
      <c r="V9" s="27"/>
      <c r="W9" s="27"/>
      <c r="X9" s="27"/>
      <c r="Y9" s="27"/>
      <c r="Z9" s="46"/>
      <c r="AD9" s="45">
        <v>4</v>
      </c>
      <c r="AE9" s="27" t="s">
        <v>55</v>
      </c>
      <c r="AF9" s="27" t="s">
        <v>92</v>
      </c>
      <c r="AG9" s="28" t="s">
        <v>93</v>
      </c>
      <c r="AH9" s="27" t="s">
        <v>81</v>
      </c>
      <c r="AI9" s="28" t="s">
        <v>94</v>
      </c>
      <c r="AJ9" s="27" t="s">
        <v>95</v>
      </c>
      <c r="AK9" s="27" t="s">
        <v>84</v>
      </c>
      <c r="AL9" s="27" t="s">
        <v>84</v>
      </c>
      <c r="AM9" s="27" t="s">
        <v>84</v>
      </c>
      <c r="AN9" s="27" t="s">
        <v>95</v>
      </c>
      <c r="AO9" s="27" t="s">
        <v>84</v>
      </c>
      <c r="AP9" s="46" t="s">
        <v>85</v>
      </c>
    </row>
    <row r="10" spans="2:42">
      <c r="B10" s="11"/>
      <c r="K10" s="12"/>
      <c r="N10" s="43"/>
      <c r="O10" s="25"/>
      <c r="P10" s="25"/>
      <c r="Q10" s="26"/>
      <c r="R10" s="25"/>
      <c r="S10" s="26"/>
      <c r="T10" s="25"/>
      <c r="U10" s="25"/>
      <c r="V10" s="25"/>
      <c r="W10" s="25"/>
      <c r="X10" s="25"/>
      <c r="Y10" s="25"/>
      <c r="Z10" s="44"/>
      <c r="AD10" s="43">
        <v>5</v>
      </c>
      <c r="AE10" s="25" t="s">
        <v>55</v>
      </c>
      <c r="AF10" s="25" t="s">
        <v>86</v>
      </c>
      <c r="AG10" s="26" t="s">
        <v>96</v>
      </c>
      <c r="AH10" s="25" t="s">
        <v>88</v>
      </c>
      <c r="AI10" s="26" t="s">
        <v>97</v>
      </c>
      <c r="AJ10" s="25" t="s">
        <v>98</v>
      </c>
      <c r="AK10" s="25" t="s">
        <v>84</v>
      </c>
      <c r="AL10" s="25" t="s">
        <v>84</v>
      </c>
      <c r="AM10" s="25" t="s">
        <v>84</v>
      </c>
      <c r="AN10" s="25" t="s">
        <v>83</v>
      </c>
      <c r="AO10" s="25" t="s">
        <v>84</v>
      </c>
      <c r="AP10" s="44" t="s">
        <v>99</v>
      </c>
    </row>
    <row r="11" spans="2:42">
      <c r="B11" s="11"/>
      <c r="K11" s="12"/>
      <c r="N11" s="45"/>
      <c r="O11" s="27"/>
      <c r="P11" s="27"/>
      <c r="Q11" s="28"/>
      <c r="R11" s="27"/>
      <c r="S11" s="28"/>
      <c r="T11" s="27"/>
      <c r="U11" s="27"/>
      <c r="V11" s="27"/>
      <c r="W11" s="27"/>
      <c r="X11" s="27"/>
      <c r="Y11" s="27"/>
      <c r="Z11" s="46"/>
      <c r="AD11" s="45">
        <v>6</v>
      </c>
      <c r="AE11" s="27" t="s">
        <v>55</v>
      </c>
      <c r="AF11" s="27" t="s">
        <v>92</v>
      </c>
      <c r="AG11" s="28" t="s">
        <v>100</v>
      </c>
      <c r="AH11" s="27" t="s">
        <v>88</v>
      </c>
      <c r="AI11" s="28" t="s">
        <v>101</v>
      </c>
      <c r="AJ11" s="27" t="s">
        <v>83</v>
      </c>
      <c r="AK11" s="27" t="s">
        <v>84</v>
      </c>
      <c r="AL11" s="27" t="s">
        <v>98</v>
      </c>
      <c r="AM11" s="27" t="s">
        <v>84</v>
      </c>
      <c r="AN11" s="27" t="s">
        <v>84</v>
      </c>
      <c r="AO11" s="27" t="s">
        <v>84</v>
      </c>
      <c r="AP11" s="46" t="s">
        <v>102</v>
      </c>
    </row>
    <row r="12" spans="2:42">
      <c r="B12" s="11"/>
      <c r="K12" s="12"/>
      <c r="N12" s="43"/>
      <c r="O12" s="25"/>
      <c r="P12" s="25"/>
      <c r="Q12" s="26"/>
      <c r="R12" s="25"/>
      <c r="S12" s="26"/>
      <c r="T12" s="25"/>
      <c r="U12" s="25"/>
      <c r="V12" s="25"/>
      <c r="W12" s="25"/>
      <c r="X12" s="25"/>
      <c r="Y12" s="25"/>
      <c r="Z12" s="44"/>
      <c r="AD12" s="43">
        <v>7</v>
      </c>
      <c r="AE12" s="25" t="s">
        <v>55</v>
      </c>
      <c r="AF12" s="25" t="s">
        <v>86</v>
      </c>
      <c r="AG12" s="26" t="s">
        <v>80</v>
      </c>
      <c r="AH12" s="25" t="s">
        <v>88</v>
      </c>
      <c r="AI12" s="26" t="s">
        <v>82</v>
      </c>
      <c r="AJ12" s="25" t="s">
        <v>84</v>
      </c>
      <c r="AK12" s="25" t="s">
        <v>84</v>
      </c>
      <c r="AL12" s="25" t="s">
        <v>84</v>
      </c>
      <c r="AM12" s="25" t="s">
        <v>83</v>
      </c>
      <c r="AN12" s="25" t="s">
        <v>84</v>
      </c>
      <c r="AO12" s="25" t="s">
        <v>84</v>
      </c>
      <c r="AP12" s="44"/>
    </row>
    <row r="13" spans="2:42">
      <c r="B13" s="11"/>
      <c r="K13" s="12"/>
      <c r="N13" s="45"/>
      <c r="O13" s="27"/>
      <c r="P13" s="27"/>
      <c r="Q13" s="28"/>
      <c r="R13" s="27"/>
      <c r="S13" s="28"/>
      <c r="T13" s="27"/>
      <c r="U13" s="27"/>
      <c r="V13" s="27"/>
      <c r="W13" s="27"/>
      <c r="X13" s="29"/>
      <c r="Y13" s="27"/>
      <c r="Z13" s="46"/>
      <c r="AD13" s="45">
        <v>8</v>
      </c>
      <c r="AE13" s="27" t="s">
        <v>55</v>
      </c>
      <c r="AF13" s="27" t="s">
        <v>92</v>
      </c>
      <c r="AG13" s="28" t="s">
        <v>103</v>
      </c>
      <c r="AH13" s="27" t="s">
        <v>81</v>
      </c>
      <c r="AI13" s="28" t="s">
        <v>94</v>
      </c>
      <c r="AJ13" s="27" t="s">
        <v>84</v>
      </c>
      <c r="AK13" s="27" t="s">
        <v>84</v>
      </c>
      <c r="AL13" s="27" t="s">
        <v>84</v>
      </c>
      <c r="AM13" s="27" t="s">
        <v>98</v>
      </c>
      <c r="AN13" s="29" t="s">
        <v>83</v>
      </c>
      <c r="AO13" s="27" t="s">
        <v>84</v>
      </c>
      <c r="AP13" s="46"/>
    </row>
    <row r="14" spans="2:42">
      <c r="B14" s="11"/>
      <c r="K14" s="12"/>
      <c r="N14" s="43"/>
      <c r="O14" s="25"/>
      <c r="P14" s="25"/>
      <c r="Q14" s="26"/>
      <c r="R14" s="25"/>
      <c r="S14" s="26"/>
      <c r="T14" s="25"/>
      <c r="U14" s="25"/>
      <c r="V14" s="25"/>
      <c r="W14" s="25"/>
      <c r="X14" s="25"/>
      <c r="Y14" s="25"/>
      <c r="Z14" s="44"/>
      <c r="AD14" s="43">
        <v>9</v>
      </c>
      <c r="AE14" s="25" t="s">
        <v>55</v>
      </c>
      <c r="AF14" s="25" t="s">
        <v>104</v>
      </c>
      <c r="AG14" s="26" t="s">
        <v>105</v>
      </c>
      <c r="AH14" s="25" t="s">
        <v>81</v>
      </c>
      <c r="AI14" s="26" t="s">
        <v>106</v>
      </c>
      <c r="AJ14" s="25" t="s">
        <v>83</v>
      </c>
      <c r="AK14" s="25" t="s">
        <v>84</v>
      </c>
      <c r="AL14" s="25" t="s">
        <v>84</v>
      </c>
      <c r="AM14" s="25" t="s">
        <v>84</v>
      </c>
      <c r="AN14" s="25" t="s">
        <v>84</v>
      </c>
      <c r="AO14" s="25" t="s">
        <v>84</v>
      </c>
      <c r="AP14" s="44" t="s">
        <v>99</v>
      </c>
    </row>
    <row r="15" spans="2:42">
      <c r="B15" s="11"/>
      <c r="K15" s="12"/>
      <c r="N15" s="45"/>
      <c r="O15" s="27"/>
      <c r="P15" s="27"/>
      <c r="Q15" s="28"/>
      <c r="R15" s="27"/>
      <c r="S15" s="28"/>
      <c r="T15" s="27"/>
      <c r="U15" s="27"/>
      <c r="V15" s="27"/>
      <c r="W15" s="27"/>
      <c r="X15" s="29"/>
      <c r="Y15" s="27"/>
      <c r="Z15" s="46"/>
      <c r="AD15" s="45">
        <v>10</v>
      </c>
      <c r="AE15" s="27" t="s">
        <v>55</v>
      </c>
      <c r="AF15" s="27" t="s">
        <v>92</v>
      </c>
      <c r="AG15" s="28" t="s">
        <v>107</v>
      </c>
      <c r="AH15" s="27" t="s">
        <v>81</v>
      </c>
      <c r="AI15" s="28" t="s">
        <v>108</v>
      </c>
      <c r="AJ15" s="27" t="s">
        <v>84</v>
      </c>
      <c r="AK15" s="27" t="s">
        <v>84</v>
      </c>
      <c r="AL15" s="27" t="s">
        <v>98</v>
      </c>
      <c r="AM15" s="27" t="s">
        <v>98</v>
      </c>
      <c r="AN15" s="29" t="s">
        <v>83</v>
      </c>
      <c r="AO15" s="27" t="s">
        <v>84</v>
      </c>
      <c r="AP15" s="46"/>
    </row>
    <row r="16" spans="2:42">
      <c r="B16" s="11"/>
      <c r="K16" s="12"/>
      <c r="N16" s="43"/>
      <c r="O16" s="25"/>
      <c r="P16" s="25"/>
      <c r="Q16" s="26"/>
      <c r="R16" s="25"/>
      <c r="S16" s="26"/>
      <c r="T16" s="25"/>
      <c r="U16" s="25"/>
      <c r="V16" s="25"/>
      <c r="W16" s="30"/>
      <c r="X16" s="25"/>
      <c r="Y16" s="25"/>
      <c r="Z16" s="44"/>
      <c r="AD16" s="43">
        <v>11</v>
      </c>
      <c r="AE16" s="25" t="s">
        <v>55</v>
      </c>
      <c r="AF16" s="25" t="s">
        <v>109</v>
      </c>
      <c r="AG16" s="26" t="s">
        <v>110</v>
      </c>
      <c r="AH16" s="25" t="s">
        <v>111</v>
      </c>
      <c r="AI16" s="26" t="s">
        <v>112</v>
      </c>
      <c r="AJ16" s="25" t="s">
        <v>84</v>
      </c>
      <c r="AK16" s="25" t="s">
        <v>84</v>
      </c>
      <c r="AL16" s="25" t="s">
        <v>84</v>
      </c>
      <c r="AM16" s="30" t="s">
        <v>83</v>
      </c>
      <c r="AN16" s="25" t="s">
        <v>84</v>
      </c>
      <c r="AO16" s="25" t="s">
        <v>84</v>
      </c>
      <c r="AP16" s="44"/>
    </row>
    <row r="17" spans="2:42">
      <c r="B17" s="11"/>
      <c r="K17" s="12"/>
      <c r="N17" s="45"/>
      <c r="O17" s="27"/>
      <c r="P17" s="27"/>
      <c r="Q17" s="28"/>
      <c r="R17" s="27"/>
      <c r="S17" s="28"/>
      <c r="T17" s="27"/>
      <c r="U17" s="27"/>
      <c r="V17" s="27"/>
      <c r="W17" s="27"/>
      <c r="X17" s="27"/>
      <c r="Y17" s="27"/>
      <c r="Z17" s="46"/>
      <c r="AD17" s="45">
        <v>12</v>
      </c>
      <c r="AE17" s="27" t="s">
        <v>55</v>
      </c>
      <c r="AF17" s="27" t="s">
        <v>113</v>
      </c>
      <c r="AG17" s="28" t="s">
        <v>93</v>
      </c>
      <c r="AH17" s="27" t="s">
        <v>81</v>
      </c>
      <c r="AI17" s="28" t="s">
        <v>114</v>
      </c>
      <c r="AJ17" s="27" t="s">
        <v>84</v>
      </c>
      <c r="AK17" s="27" t="s">
        <v>84</v>
      </c>
      <c r="AL17" s="27" t="s">
        <v>84</v>
      </c>
      <c r="AM17" s="27" t="s">
        <v>98</v>
      </c>
      <c r="AN17" s="27" t="s">
        <v>83</v>
      </c>
      <c r="AO17" s="27" t="s">
        <v>84</v>
      </c>
      <c r="AP17" s="46"/>
    </row>
    <row r="18" spans="2:42">
      <c r="B18" s="11"/>
      <c r="K18" s="12"/>
      <c r="N18" s="43"/>
      <c r="O18" s="25"/>
      <c r="P18" s="25"/>
      <c r="Q18" s="26"/>
      <c r="R18" s="25"/>
      <c r="S18" s="26"/>
      <c r="T18" s="25"/>
      <c r="U18" s="25"/>
      <c r="V18" s="25"/>
      <c r="W18" s="25"/>
      <c r="X18" s="25"/>
      <c r="Y18" s="25"/>
      <c r="Z18" s="44"/>
      <c r="AD18" s="43">
        <v>13</v>
      </c>
      <c r="AE18" s="25" t="s">
        <v>55</v>
      </c>
      <c r="AF18" s="25" t="s">
        <v>113</v>
      </c>
      <c r="AG18" s="26" t="s">
        <v>107</v>
      </c>
      <c r="AH18" s="25" t="s">
        <v>111</v>
      </c>
      <c r="AI18" s="26" t="s">
        <v>82</v>
      </c>
      <c r="AJ18" s="25" t="s">
        <v>83</v>
      </c>
      <c r="AK18" s="25" t="s">
        <v>84</v>
      </c>
      <c r="AL18" s="25" t="s">
        <v>84</v>
      </c>
      <c r="AM18" s="25" t="s">
        <v>84</v>
      </c>
      <c r="AN18" s="25" t="s">
        <v>98</v>
      </c>
      <c r="AO18" s="25" t="s">
        <v>84</v>
      </c>
      <c r="AP18" s="44" t="s">
        <v>99</v>
      </c>
    </row>
    <row r="19" spans="2:42">
      <c r="B19" s="11"/>
      <c r="K19" s="12"/>
      <c r="N19" s="45"/>
      <c r="O19" s="27"/>
      <c r="P19" s="27"/>
      <c r="Q19" s="28"/>
      <c r="R19" s="27"/>
      <c r="S19" s="28"/>
      <c r="T19" s="29"/>
      <c r="U19" s="27"/>
      <c r="V19" s="27"/>
      <c r="W19" s="27"/>
      <c r="X19" s="27"/>
      <c r="Y19" s="27"/>
      <c r="Z19" s="46"/>
      <c r="AD19" s="45">
        <v>14</v>
      </c>
      <c r="AE19" s="27" t="s">
        <v>55</v>
      </c>
      <c r="AF19" s="27" t="s">
        <v>113</v>
      </c>
      <c r="AG19" s="28" t="s">
        <v>115</v>
      </c>
      <c r="AH19" s="27" t="s">
        <v>81</v>
      </c>
      <c r="AI19" s="28" t="s">
        <v>116</v>
      </c>
      <c r="AJ19" s="29" t="s">
        <v>83</v>
      </c>
      <c r="AK19" s="27" t="s">
        <v>84</v>
      </c>
      <c r="AL19" s="27" t="s">
        <v>84</v>
      </c>
      <c r="AM19" s="27" t="s">
        <v>84</v>
      </c>
      <c r="AN19" s="27" t="s">
        <v>84</v>
      </c>
      <c r="AO19" s="27" t="s">
        <v>84</v>
      </c>
      <c r="AP19" s="46" t="s">
        <v>102</v>
      </c>
    </row>
    <row r="20" spans="2:42">
      <c r="B20" s="11"/>
      <c r="K20" s="12"/>
      <c r="N20" s="43"/>
      <c r="O20" s="25"/>
      <c r="P20" s="25"/>
      <c r="Q20" s="26"/>
      <c r="R20" s="25"/>
      <c r="S20" s="26"/>
      <c r="T20" s="25"/>
      <c r="U20" s="25"/>
      <c r="V20" s="25"/>
      <c r="W20" s="25"/>
      <c r="X20" s="25"/>
      <c r="Y20" s="25"/>
      <c r="Z20" s="44"/>
      <c r="AD20" s="43">
        <v>15</v>
      </c>
      <c r="AE20" s="25" t="s">
        <v>55</v>
      </c>
      <c r="AF20" s="25" t="s">
        <v>113</v>
      </c>
      <c r="AG20" s="26" t="s">
        <v>80</v>
      </c>
      <c r="AH20" s="25" t="s">
        <v>81</v>
      </c>
      <c r="AI20" s="26" t="s">
        <v>82</v>
      </c>
      <c r="AJ20" s="25" t="s">
        <v>83</v>
      </c>
      <c r="AK20" s="25" t="s">
        <v>84</v>
      </c>
      <c r="AL20" s="25" t="s">
        <v>84</v>
      </c>
      <c r="AM20" s="25" t="s">
        <v>98</v>
      </c>
      <c r="AN20" s="25" t="s">
        <v>84</v>
      </c>
      <c r="AO20" s="25" t="s">
        <v>84</v>
      </c>
      <c r="AP20" s="44" t="s">
        <v>102</v>
      </c>
    </row>
    <row r="21" spans="2:42">
      <c r="B21" s="11"/>
      <c r="K21" s="12"/>
      <c r="N21" s="45"/>
      <c r="O21" s="27"/>
      <c r="P21" s="27"/>
      <c r="Q21" s="28"/>
      <c r="R21" s="27"/>
      <c r="S21" s="28"/>
      <c r="T21" s="27"/>
      <c r="U21" s="27"/>
      <c r="V21" s="27"/>
      <c r="W21" s="27"/>
      <c r="X21" s="27"/>
      <c r="Y21" s="27"/>
      <c r="Z21" s="46"/>
      <c r="AD21" s="45">
        <v>16</v>
      </c>
      <c r="AE21" s="27" t="s">
        <v>55</v>
      </c>
      <c r="AF21" s="27" t="s">
        <v>104</v>
      </c>
      <c r="AG21" s="28" t="s">
        <v>117</v>
      </c>
      <c r="AH21" s="27" t="s">
        <v>88</v>
      </c>
      <c r="AI21" s="28" t="s">
        <v>118</v>
      </c>
      <c r="AJ21" s="27" t="s">
        <v>83</v>
      </c>
      <c r="AK21" s="27" t="s">
        <v>84</v>
      </c>
      <c r="AL21" s="27" t="s">
        <v>84</v>
      </c>
      <c r="AM21" s="27" t="s">
        <v>98</v>
      </c>
      <c r="AN21" s="27" t="s">
        <v>84</v>
      </c>
      <c r="AO21" s="27" t="s">
        <v>84</v>
      </c>
      <c r="AP21" s="46" t="s">
        <v>102</v>
      </c>
    </row>
    <row r="22" spans="2:42">
      <c r="B22" s="11"/>
      <c r="K22" s="12"/>
      <c r="N22" s="11"/>
      <c r="Z22" s="12"/>
      <c r="AD22" s="11"/>
      <c r="AP22" s="12"/>
    </row>
    <row r="23" spans="2:42" ht="24">
      <c r="B23" s="11"/>
      <c r="K23" s="12"/>
      <c r="N23" s="11"/>
      <c r="O23" s="116" t="s">
        <v>62</v>
      </c>
      <c r="P23" s="116"/>
      <c r="Q23" s="116"/>
      <c r="R23" s="116"/>
      <c r="S23" s="116"/>
      <c r="T23" s="116"/>
      <c r="U23" s="116"/>
      <c r="Z23" s="12"/>
      <c r="AD23" s="11"/>
      <c r="AP23" s="12"/>
    </row>
    <row r="24" spans="2:42" ht="31.9" customHeight="1">
      <c r="B24" s="11"/>
      <c r="K24" s="12"/>
      <c r="N24" s="11"/>
      <c r="O24" s="106" t="s">
        <v>119</v>
      </c>
      <c r="P24" s="106"/>
      <c r="Q24" s="106"/>
      <c r="R24" s="106"/>
      <c r="S24" s="106"/>
      <c r="T24" s="106"/>
      <c r="U24" s="106"/>
      <c r="V24" s="106"/>
      <c r="W24" s="106"/>
      <c r="X24" s="106"/>
      <c r="Y24" s="106"/>
      <c r="Z24" s="107"/>
      <c r="AD24" s="11"/>
      <c r="AP24" s="12"/>
    </row>
    <row r="25" spans="2:42" ht="15.75" thickBot="1">
      <c r="B25" s="11"/>
      <c r="K25" s="12"/>
      <c r="N25" s="13"/>
      <c r="O25" s="14"/>
      <c r="P25" s="14"/>
      <c r="Q25" s="14"/>
      <c r="R25" s="14"/>
      <c r="S25" s="14"/>
      <c r="T25" s="14"/>
      <c r="U25" s="14"/>
      <c r="V25" s="14"/>
      <c r="W25" s="14"/>
      <c r="X25" s="14"/>
      <c r="Y25" s="14"/>
      <c r="Z25" s="15"/>
      <c r="AD25" s="13"/>
      <c r="AE25" s="14"/>
      <c r="AF25" s="14"/>
      <c r="AG25" s="14"/>
      <c r="AH25" s="14"/>
      <c r="AI25" s="14"/>
      <c r="AJ25" s="14"/>
      <c r="AK25" s="14"/>
      <c r="AL25" s="14"/>
      <c r="AM25" s="14"/>
      <c r="AN25" s="14"/>
      <c r="AO25" s="14"/>
      <c r="AP25" s="15"/>
    </row>
    <row r="26" spans="2:42">
      <c r="B26" s="11"/>
      <c r="K26" s="12"/>
    </row>
    <row r="27" spans="2:42">
      <c r="B27" s="11"/>
      <c r="K27" s="12"/>
    </row>
    <row r="28" spans="2:42">
      <c r="B28" s="11"/>
      <c r="K28" s="12"/>
    </row>
    <row r="29" spans="2:42">
      <c r="B29" s="11"/>
      <c r="K29" s="12"/>
    </row>
    <row r="30" spans="2:42">
      <c r="B30" s="11"/>
      <c r="K30" s="12"/>
    </row>
    <row r="31" spans="2:42">
      <c r="B31" s="11"/>
      <c r="K31" s="12"/>
    </row>
    <row r="32" spans="2:42">
      <c r="B32" s="11"/>
      <c r="K32" s="12"/>
    </row>
    <row r="33" spans="2:11">
      <c r="B33" s="11"/>
      <c r="K33" s="12"/>
    </row>
    <row r="34" spans="2:11">
      <c r="B34" s="11"/>
      <c r="K34" s="12"/>
    </row>
    <row r="35" spans="2:11">
      <c r="B35" s="11"/>
      <c r="K35" s="12"/>
    </row>
    <row r="36" spans="2:11">
      <c r="B36" s="11"/>
      <c r="K36" s="12"/>
    </row>
    <row r="37" spans="2:11">
      <c r="B37" s="11"/>
      <c r="K37" s="12"/>
    </row>
    <row r="38" spans="2:11">
      <c r="B38" s="11"/>
      <c r="K38" s="12"/>
    </row>
    <row r="39" spans="2:11">
      <c r="B39" s="11"/>
      <c r="K39" s="12"/>
    </row>
    <row r="40" spans="2:11">
      <c r="B40" s="11"/>
      <c r="K40" s="12"/>
    </row>
    <row r="41" spans="2:11">
      <c r="B41" s="11"/>
      <c r="K41" s="12"/>
    </row>
    <row r="42" spans="2:11">
      <c r="B42" s="11"/>
      <c r="K42" s="12"/>
    </row>
    <row r="43" spans="2:11">
      <c r="B43" s="11"/>
      <c r="K43" s="12"/>
    </row>
    <row r="44" spans="2:11">
      <c r="B44" s="11"/>
      <c r="K44" s="12"/>
    </row>
    <row r="45" spans="2:11">
      <c r="B45" s="11"/>
      <c r="K45" s="12"/>
    </row>
    <row r="46" spans="2:11">
      <c r="B46" s="11"/>
      <c r="K46" s="12"/>
    </row>
    <row r="47" spans="2:11">
      <c r="B47" s="11"/>
      <c r="K47" s="12"/>
    </row>
    <row r="48" spans="2:11">
      <c r="B48" s="11"/>
      <c r="K48" s="12"/>
    </row>
    <row r="49" spans="2:11">
      <c r="B49" s="11"/>
      <c r="K49" s="12"/>
    </row>
    <row r="50" spans="2:11">
      <c r="B50" s="11"/>
      <c r="K50" s="12"/>
    </row>
    <row r="51" spans="2:11">
      <c r="B51" s="11"/>
      <c r="K51" s="12"/>
    </row>
    <row r="52" spans="2:11">
      <c r="B52" s="11"/>
      <c r="K52" s="12"/>
    </row>
    <row r="53" spans="2:11">
      <c r="B53" s="11"/>
      <c r="K53" s="12"/>
    </row>
    <row r="54" spans="2:11">
      <c r="B54" s="11"/>
      <c r="K54" s="12"/>
    </row>
    <row r="55" spans="2:11">
      <c r="B55" s="11"/>
      <c r="K55" s="12"/>
    </row>
    <row r="56" spans="2:11">
      <c r="B56" s="11"/>
      <c r="K56" s="12"/>
    </row>
    <row r="57" spans="2:11">
      <c r="B57" s="11"/>
      <c r="K57" s="12"/>
    </row>
    <row r="58" spans="2:11">
      <c r="B58" s="11"/>
      <c r="K58" s="12"/>
    </row>
    <row r="59" spans="2:11">
      <c r="B59" s="11"/>
      <c r="K59" s="12"/>
    </row>
    <row r="60" spans="2:11">
      <c r="B60" s="11"/>
      <c r="K60" s="12"/>
    </row>
    <row r="61" spans="2:11">
      <c r="B61" s="11"/>
      <c r="K61" s="12"/>
    </row>
    <row r="62" spans="2:11">
      <c r="B62" s="11"/>
      <c r="K62" s="12"/>
    </row>
    <row r="63" spans="2:11">
      <c r="B63" s="11"/>
      <c r="K63" s="12"/>
    </row>
    <row r="64" spans="2:11">
      <c r="B64" s="11"/>
      <c r="K64" s="12"/>
    </row>
    <row r="65" spans="2:11">
      <c r="B65" s="11"/>
      <c r="K65" s="12"/>
    </row>
    <row r="66" spans="2:11">
      <c r="B66" s="11"/>
      <c r="K66" s="12"/>
    </row>
    <row r="67" spans="2:11">
      <c r="B67" s="11"/>
      <c r="K67" s="12"/>
    </row>
    <row r="68" spans="2:11">
      <c r="B68" s="11"/>
      <c r="K68" s="12"/>
    </row>
    <row r="69" spans="2:11">
      <c r="B69" s="11"/>
      <c r="K69" s="12"/>
    </row>
    <row r="70" spans="2:11">
      <c r="B70" s="11"/>
      <c r="K70" s="12"/>
    </row>
    <row r="71" spans="2:11">
      <c r="B71" s="11"/>
      <c r="K71" s="12"/>
    </row>
    <row r="72" spans="2:11">
      <c r="B72" s="11"/>
      <c r="K72" s="12"/>
    </row>
    <row r="73" spans="2:11">
      <c r="B73" s="11"/>
      <c r="K73" s="12"/>
    </row>
    <row r="74" spans="2:11">
      <c r="B74" s="11"/>
      <c r="K74" s="12"/>
    </row>
    <row r="75" spans="2:11">
      <c r="B75" s="11"/>
      <c r="K75" s="12"/>
    </row>
    <row r="76" spans="2:11">
      <c r="B76" s="11"/>
      <c r="K76" s="12"/>
    </row>
    <row r="77" spans="2:11">
      <c r="B77" s="11"/>
      <c r="K77" s="12"/>
    </row>
    <row r="78" spans="2:11">
      <c r="B78" s="11"/>
      <c r="K78" s="12"/>
    </row>
    <row r="79" spans="2:11" ht="15.75" thickBot="1">
      <c r="B79" s="13"/>
      <c r="C79" s="14"/>
      <c r="D79" s="14"/>
      <c r="E79" s="14"/>
      <c r="F79" s="14"/>
      <c r="G79" s="14"/>
      <c r="H79" s="14"/>
      <c r="I79" s="14"/>
      <c r="J79" s="14"/>
      <c r="K79" s="15"/>
    </row>
  </sheetData>
  <mergeCells count="5">
    <mergeCell ref="B3:H3"/>
    <mergeCell ref="N3:T3"/>
    <mergeCell ref="O23:U23"/>
    <mergeCell ref="O24:Z24"/>
    <mergeCell ref="AD3:AJ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CA29-B277-422B-A3C1-3EF01B3A7E77}">
  <dimension ref="B2:Z41"/>
  <sheetViews>
    <sheetView topLeftCell="H1" workbookViewId="0">
      <selection activeCell="N7" sqref="N7"/>
    </sheetView>
  </sheetViews>
  <sheetFormatPr defaultColWidth="8.85546875" defaultRowHeight="15"/>
  <cols>
    <col min="1" max="12" width="8.85546875" style="10"/>
    <col min="13" max="13" width="8.85546875" style="35"/>
    <col min="14" max="14" width="27" style="35" customWidth="1"/>
    <col min="15" max="15" width="21.42578125" style="35" customWidth="1"/>
    <col min="16" max="16" width="31.85546875" style="35" customWidth="1"/>
    <col min="17" max="17" width="29" style="35" customWidth="1"/>
    <col min="18" max="18" width="8.85546875" style="10"/>
    <col min="19" max="19" width="8.85546875" style="19"/>
    <col min="20" max="22" width="8.85546875" style="10"/>
    <col min="23" max="23" width="22.7109375" style="10" customWidth="1"/>
    <col min="24" max="24" width="18" style="10" customWidth="1"/>
    <col min="25" max="25" width="33.140625" style="10" customWidth="1"/>
    <col min="26" max="26" width="28.42578125" style="10" customWidth="1"/>
    <col min="27" max="16384" width="8.85546875" style="10"/>
  </cols>
  <sheetData>
    <row r="2" spans="2:26" ht="15.75" thickBot="1"/>
    <row r="3" spans="2:26" ht="23.45" customHeight="1">
      <c r="B3" s="117" t="s">
        <v>64</v>
      </c>
      <c r="C3" s="118"/>
      <c r="D3" s="118"/>
      <c r="E3" s="118"/>
      <c r="F3" s="118"/>
      <c r="G3" s="118"/>
      <c r="H3" s="118"/>
      <c r="I3" s="36"/>
      <c r="J3" s="37"/>
      <c r="M3" s="117" t="s">
        <v>65</v>
      </c>
      <c r="N3" s="118"/>
      <c r="O3" s="118"/>
      <c r="P3" s="47"/>
      <c r="Q3" s="48"/>
      <c r="V3" s="117" t="s">
        <v>120</v>
      </c>
      <c r="W3" s="118"/>
      <c r="X3" s="118"/>
      <c r="Y3" s="47"/>
      <c r="Z3" s="48"/>
    </row>
    <row r="4" spans="2:26">
      <c r="B4" s="11"/>
      <c r="J4" s="12"/>
      <c r="M4" s="49"/>
      <c r="Q4" s="50"/>
      <c r="V4" s="49"/>
      <c r="W4" s="35"/>
      <c r="X4" s="35"/>
      <c r="Y4" s="35"/>
      <c r="Z4" s="50"/>
    </row>
    <row r="5" spans="2:26" ht="34.15" customHeight="1">
      <c r="B5" s="11"/>
      <c r="J5" s="12"/>
      <c r="M5" s="51" t="s">
        <v>67</v>
      </c>
      <c r="N5" s="24" t="s">
        <v>121</v>
      </c>
      <c r="O5" s="24" t="s">
        <v>122</v>
      </c>
      <c r="P5" s="24" t="s">
        <v>123</v>
      </c>
      <c r="Q5" s="42" t="s">
        <v>124</v>
      </c>
      <c r="V5" s="51" t="s">
        <v>67</v>
      </c>
      <c r="W5" s="24" t="s">
        <v>121</v>
      </c>
      <c r="X5" s="24" t="s">
        <v>122</v>
      </c>
      <c r="Y5" s="24" t="s">
        <v>123</v>
      </c>
      <c r="Z5" s="42" t="s">
        <v>124</v>
      </c>
    </row>
    <row r="6" spans="2:26">
      <c r="B6" s="11"/>
      <c r="J6" s="12"/>
      <c r="M6" s="52"/>
      <c r="N6" s="31"/>
      <c r="O6" s="31"/>
      <c r="P6" s="32"/>
      <c r="Q6" s="53"/>
      <c r="V6" s="52">
        <v>1</v>
      </c>
      <c r="W6" s="31">
        <v>2200</v>
      </c>
      <c r="X6" s="31" t="s">
        <v>125</v>
      </c>
      <c r="Y6" s="32">
        <v>2</v>
      </c>
      <c r="Z6" s="53" t="s">
        <v>34</v>
      </c>
    </row>
    <row r="7" spans="2:26">
      <c r="B7" s="11"/>
      <c r="J7" s="12"/>
      <c r="M7" s="54"/>
      <c r="N7" s="33"/>
      <c r="O7" s="33"/>
      <c r="P7" s="34"/>
      <c r="Q7" s="55"/>
      <c r="V7" s="54">
        <v>2</v>
      </c>
      <c r="W7" s="33">
        <v>2564</v>
      </c>
      <c r="X7" s="33" t="s">
        <v>126</v>
      </c>
      <c r="Y7" s="34">
        <v>1</v>
      </c>
      <c r="Z7" s="55" t="s">
        <v>74</v>
      </c>
    </row>
    <row r="8" spans="2:26">
      <c r="B8" s="11"/>
      <c r="J8" s="12"/>
      <c r="M8" s="52"/>
      <c r="N8" s="31"/>
      <c r="O8" s="31"/>
      <c r="P8" s="32"/>
      <c r="Q8" s="53"/>
      <c r="V8" s="52">
        <v>3</v>
      </c>
      <c r="W8" s="31">
        <v>2586</v>
      </c>
      <c r="X8" s="31" t="s">
        <v>127</v>
      </c>
      <c r="Y8" s="32">
        <v>3</v>
      </c>
      <c r="Z8" s="53" t="s">
        <v>128</v>
      </c>
    </row>
    <row r="9" spans="2:26">
      <c r="B9" s="11"/>
      <c r="J9" s="12"/>
      <c r="M9" s="54"/>
      <c r="N9" s="33"/>
      <c r="O9" s="33"/>
      <c r="P9" s="34"/>
      <c r="Q9" s="55"/>
      <c r="V9" s="54">
        <v>4</v>
      </c>
      <c r="W9" s="33">
        <v>2300</v>
      </c>
      <c r="X9" s="33" t="s">
        <v>125</v>
      </c>
      <c r="Y9" s="34">
        <v>2</v>
      </c>
      <c r="Z9" s="55" t="s">
        <v>35</v>
      </c>
    </row>
    <row r="10" spans="2:26">
      <c r="B10" s="11"/>
      <c r="J10" s="12"/>
      <c r="M10" s="52"/>
      <c r="N10" s="31"/>
      <c r="O10" s="31"/>
      <c r="P10" s="32"/>
      <c r="Q10" s="53"/>
      <c r="V10" s="52">
        <v>5</v>
      </c>
      <c r="W10" s="31">
        <v>2000</v>
      </c>
      <c r="X10" s="31" t="s">
        <v>127</v>
      </c>
      <c r="Y10" s="32">
        <v>1</v>
      </c>
      <c r="Z10" s="53" t="s">
        <v>34</v>
      </c>
    </row>
    <row r="11" spans="2:26">
      <c r="B11" s="11"/>
      <c r="J11" s="12"/>
      <c r="M11" s="54"/>
      <c r="N11" s="33"/>
      <c r="O11" s="33"/>
      <c r="P11" s="34"/>
      <c r="Q11" s="55"/>
      <c r="V11" s="54">
        <v>6</v>
      </c>
      <c r="W11" s="33">
        <v>2100</v>
      </c>
      <c r="X11" s="33" t="s">
        <v>126</v>
      </c>
      <c r="Y11" s="34">
        <v>3</v>
      </c>
      <c r="Z11" s="55" t="s">
        <v>35</v>
      </c>
    </row>
    <row r="12" spans="2:26">
      <c r="B12" s="11"/>
      <c r="J12" s="12"/>
      <c r="M12" s="52"/>
      <c r="N12" s="31"/>
      <c r="O12" s="31"/>
      <c r="P12" s="32"/>
      <c r="Q12" s="53"/>
      <c r="V12" s="52">
        <v>7</v>
      </c>
      <c r="W12" s="31">
        <v>5879</v>
      </c>
      <c r="X12" s="31" t="s">
        <v>127</v>
      </c>
      <c r="Y12" s="32">
        <v>2</v>
      </c>
      <c r="Z12" s="53" t="s">
        <v>128</v>
      </c>
    </row>
    <row r="13" spans="2:26">
      <c r="B13" s="11"/>
      <c r="J13" s="12"/>
      <c r="M13" s="54"/>
      <c r="N13" s="33"/>
      <c r="O13" s="33"/>
      <c r="P13" s="34"/>
      <c r="Q13" s="55"/>
      <c r="V13" s="54">
        <v>8</v>
      </c>
      <c r="W13" s="33">
        <v>5411</v>
      </c>
      <c r="X13" s="33" t="s">
        <v>125</v>
      </c>
      <c r="Y13" s="34">
        <v>1</v>
      </c>
      <c r="Z13" s="55" t="s">
        <v>129</v>
      </c>
    </row>
    <row r="14" spans="2:26">
      <c r="B14" s="11"/>
      <c r="J14" s="12"/>
      <c r="M14" s="49"/>
      <c r="Q14" s="50"/>
      <c r="V14" s="11"/>
      <c r="Z14" s="12"/>
    </row>
    <row r="15" spans="2:26" ht="23.45" customHeight="1">
      <c r="B15" s="11"/>
      <c r="J15" s="12"/>
      <c r="M15" s="78"/>
      <c r="N15" s="79" t="s">
        <v>130</v>
      </c>
      <c r="O15" s="79"/>
      <c r="P15" s="79"/>
      <c r="Q15" s="50"/>
      <c r="V15" s="11"/>
      <c r="Z15" s="12"/>
    </row>
    <row r="16" spans="2:26" ht="23.45" customHeight="1">
      <c r="B16" s="69"/>
      <c r="C16" s="64"/>
      <c r="D16" s="64"/>
      <c r="E16" s="64"/>
      <c r="F16" s="64"/>
      <c r="G16" s="64"/>
      <c r="H16" s="64"/>
      <c r="J16" s="12"/>
      <c r="M16" s="49"/>
      <c r="N16" s="119" t="s">
        <v>131</v>
      </c>
      <c r="O16" s="119"/>
      <c r="P16" s="119"/>
      <c r="Q16" s="120"/>
      <c r="V16" s="11"/>
      <c r="Z16" s="12"/>
    </row>
    <row r="17" spans="2:26" ht="36" customHeight="1" thickBot="1">
      <c r="B17" s="49"/>
      <c r="C17" s="35"/>
      <c r="D17" s="35"/>
      <c r="E17" s="35"/>
      <c r="F17" s="35"/>
      <c r="G17" s="35"/>
      <c r="H17" s="35"/>
      <c r="I17" s="35"/>
      <c r="J17" s="50"/>
      <c r="K17" s="35"/>
      <c r="L17" s="35"/>
      <c r="M17" s="77"/>
      <c r="N17" s="121"/>
      <c r="O17" s="121"/>
      <c r="P17" s="121"/>
      <c r="Q17" s="122"/>
      <c r="V17" s="11"/>
      <c r="Z17" s="12"/>
    </row>
    <row r="18" spans="2:26" ht="15.75" thickBot="1">
      <c r="B18" s="11"/>
      <c r="J18" s="12"/>
      <c r="V18" s="13"/>
      <c r="W18" s="14"/>
      <c r="X18" s="14"/>
      <c r="Y18" s="14"/>
      <c r="Z18" s="15"/>
    </row>
    <row r="19" spans="2:26">
      <c r="B19" s="11"/>
      <c r="J19" s="12"/>
    </row>
    <row r="20" spans="2:26">
      <c r="B20" s="11"/>
      <c r="J20" s="12"/>
    </row>
    <row r="21" spans="2:26">
      <c r="B21" s="11"/>
      <c r="J21" s="12"/>
    </row>
    <row r="22" spans="2:26">
      <c r="B22" s="11"/>
      <c r="J22" s="12"/>
    </row>
    <row r="23" spans="2:26">
      <c r="B23" s="11"/>
      <c r="J23" s="12"/>
    </row>
    <row r="24" spans="2:26">
      <c r="B24" s="11"/>
      <c r="J24" s="12"/>
    </row>
    <row r="25" spans="2:26">
      <c r="B25" s="11"/>
      <c r="J25" s="12"/>
    </row>
    <row r="26" spans="2:26">
      <c r="B26" s="11"/>
      <c r="J26" s="12"/>
    </row>
    <row r="27" spans="2:26">
      <c r="B27" s="11"/>
      <c r="J27" s="12"/>
    </row>
    <row r="28" spans="2:26">
      <c r="B28" s="11"/>
      <c r="J28" s="12"/>
    </row>
    <row r="29" spans="2:26">
      <c r="B29" s="11"/>
      <c r="J29" s="12"/>
    </row>
    <row r="30" spans="2:26">
      <c r="B30" s="11"/>
      <c r="J30" s="12"/>
    </row>
    <row r="31" spans="2:26">
      <c r="B31" s="11"/>
      <c r="J31" s="12"/>
    </row>
    <row r="32" spans="2:26">
      <c r="B32" s="11"/>
      <c r="J32" s="12"/>
    </row>
    <row r="33" spans="2:10">
      <c r="B33" s="11"/>
      <c r="J33" s="12"/>
    </row>
    <row r="34" spans="2:10">
      <c r="B34" s="11"/>
      <c r="J34" s="12"/>
    </row>
    <row r="35" spans="2:10">
      <c r="B35" s="11"/>
      <c r="J35" s="12"/>
    </row>
    <row r="36" spans="2:10">
      <c r="B36" s="11"/>
      <c r="J36" s="12"/>
    </row>
    <row r="37" spans="2:10">
      <c r="B37" s="11"/>
      <c r="J37" s="12"/>
    </row>
    <row r="38" spans="2:10">
      <c r="B38" s="11"/>
      <c r="J38" s="12"/>
    </row>
    <row r="39" spans="2:10">
      <c r="B39" s="11"/>
      <c r="J39" s="12"/>
    </row>
    <row r="40" spans="2:10">
      <c r="B40" s="11"/>
      <c r="J40" s="12"/>
    </row>
    <row r="41" spans="2:10" ht="15.75" thickBot="1">
      <c r="B41" s="13"/>
      <c r="C41" s="14"/>
      <c r="D41" s="14"/>
      <c r="E41" s="14"/>
      <c r="F41" s="14"/>
      <c r="G41" s="14"/>
      <c r="H41" s="14"/>
      <c r="I41" s="14"/>
      <c r="J41" s="15"/>
    </row>
  </sheetData>
  <mergeCells count="4">
    <mergeCell ref="V3:X3"/>
    <mergeCell ref="M3:O3"/>
    <mergeCell ref="B3:H3"/>
    <mergeCell ref="N16:Q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85b821-c12a-4aff-b945-275d8c496cac">
      <Terms xmlns="http://schemas.microsoft.com/office/infopath/2007/PartnerControls"/>
    </lcf76f155ced4ddcb4097134ff3c332f>
    <TaxCatchAll xmlns="f3c7dd59-b121-4ed9-9039-bcb33ae5fe14" xsi:nil="true"/>
  </documentManagement>
</p:properties>
</file>

<file path=customXml/item2.xml><?xml version="1.0" encoding="utf-8"?>
<TemplafyFormConfiguration><![CDATA[{"formFields":[],"formDataEntries":[]}]]></TemplafyFormConfiguration>
</file>

<file path=customXml/item3.xml><?xml version="1.0" encoding="utf-8"?>
<TemplafyTemplateConfiguration><![CDATA[{"transformationConfigurations":[{"colorTheme":"{{DataSources.ColorThemes[\"CPH.xml\"].ColorTheme}}","disableUpdates":false,"type":"colorTheme"}],"templateName":"Blank spreadsheet","templateDescription":"","enableDocumentContentUpdater":tru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173F2D3204DE9E46930A5B3FDD46A67E" ma:contentTypeVersion="19" ma:contentTypeDescription="Create a new document." ma:contentTypeScope="" ma:versionID="950daf1609edb21f2a04bd3b5dbedc7a">
  <xsd:schema xmlns:xsd="http://www.w3.org/2001/XMLSchema" xmlns:xs="http://www.w3.org/2001/XMLSchema" xmlns:p="http://schemas.microsoft.com/office/2006/metadata/properties" xmlns:ns2="d785b821-c12a-4aff-b945-275d8c496cac" xmlns:ns3="f3c7dd59-b121-4ed9-9039-bcb33ae5fe14" targetNamespace="http://schemas.microsoft.com/office/2006/metadata/properties" ma:root="true" ma:fieldsID="57b5b362a3b090e4e360d6276a13ba88" ns2:_="" ns3:_="">
    <xsd:import namespace="d785b821-c12a-4aff-b945-275d8c496cac"/>
    <xsd:import namespace="f3c7dd59-b121-4ed9-9039-bcb33ae5fe14"/>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b821-c12a-4aff-b945-275d8c496c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8143dc-556d-4f3a-a8a6-aec3fa0fad5c"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c7dd59-b121-4ed9-9039-bcb33ae5fe1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5e91d1a-305b-45a3-a77d-c528bc269436}" ma:internalName="TaxCatchAll" ma:showField="CatchAllData" ma:web="f3c7dd59-b121-4ed9-9039-bcb33ae5fe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9CCCB-BD56-415E-AA5F-7B695E8D0590}"/>
</file>

<file path=customXml/itemProps2.xml><?xml version="1.0" encoding="utf-8"?>
<ds:datastoreItem xmlns:ds="http://schemas.openxmlformats.org/officeDocument/2006/customXml" ds:itemID="{6C149088-4D88-41A4-AD72-01F49F198C84}"/>
</file>

<file path=customXml/itemProps3.xml><?xml version="1.0" encoding="utf-8"?>
<ds:datastoreItem xmlns:ds="http://schemas.openxmlformats.org/officeDocument/2006/customXml" ds:itemID="{B74ABEF9-EC6F-4A45-BC20-CBF601BE67DD}"/>
</file>

<file path=customXml/itemProps4.xml><?xml version="1.0" encoding="utf-8"?>
<ds:datastoreItem xmlns:ds="http://schemas.openxmlformats.org/officeDocument/2006/customXml" ds:itemID="{66BD5564-00E2-4EE7-AC4B-314E25F37A82}"/>
</file>

<file path=customXml/itemProps5.xml><?xml version="1.0" encoding="utf-8"?>
<ds:datastoreItem xmlns:ds="http://schemas.openxmlformats.org/officeDocument/2006/customXml" ds:itemID="{416CF8CF-78FD-45AA-ABBD-377352C137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Sørensen</dc:creator>
  <cp:keywords/>
  <dc:description/>
  <cp:lastModifiedBy>Amalie Frimand Pedersen</cp:lastModifiedBy>
  <cp:revision/>
  <dcterms:created xsi:type="dcterms:W3CDTF">2025-01-08T10:58:25Z</dcterms:created>
  <dcterms:modified xsi:type="dcterms:W3CDTF">2025-07-29T11:53:02Z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9ef8e5-3aaa-41a0-b30c-a77b6f506147_Enabled">
    <vt:lpwstr>true</vt:lpwstr>
  </property>
  <property fmtid="{D5CDD505-2E9C-101B-9397-08002B2CF9AE}" pid="3" name="MSIP_Label_459ef8e5-3aaa-41a0-b30c-a77b6f506147_SetDate">
    <vt:lpwstr>2024-11-07T09:19:50Z</vt:lpwstr>
  </property>
  <property fmtid="{D5CDD505-2E9C-101B-9397-08002B2CF9AE}" pid="4" name="MSIP_Label_459ef8e5-3aaa-41a0-b30c-a77b6f506147_Method">
    <vt:lpwstr>Standard</vt:lpwstr>
  </property>
  <property fmtid="{D5CDD505-2E9C-101B-9397-08002B2CF9AE}" pid="5" name="MSIP_Label_459ef8e5-3aaa-41a0-b30c-a77b6f506147_Name">
    <vt:lpwstr>Internal</vt:lpwstr>
  </property>
  <property fmtid="{D5CDD505-2E9C-101B-9397-08002B2CF9AE}" pid="6" name="MSIP_Label_459ef8e5-3aaa-41a0-b30c-a77b6f506147_SiteId">
    <vt:lpwstr>9343c96b-27bb-4092-add6-977870612481</vt:lpwstr>
  </property>
  <property fmtid="{D5CDD505-2E9C-101B-9397-08002B2CF9AE}" pid="7" name="MSIP_Label_459ef8e5-3aaa-41a0-b30c-a77b6f506147_ActionId">
    <vt:lpwstr>2b9343f1-f513-4c72-8719-1cedd760eeeb</vt:lpwstr>
  </property>
  <property fmtid="{D5CDD505-2E9C-101B-9397-08002B2CF9AE}" pid="8" name="MSIP_Label_459ef8e5-3aaa-41a0-b30c-a77b6f506147_ContentBits">
    <vt:lpwstr>0</vt:lpwstr>
  </property>
  <property fmtid="{D5CDD505-2E9C-101B-9397-08002B2CF9AE}" pid="9" name="TemplafyTenantId">
    <vt:lpwstr>cph</vt:lpwstr>
  </property>
  <property fmtid="{D5CDD505-2E9C-101B-9397-08002B2CF9AE}" pid="10" name="TemplafyTemplateId">
    <vt:lpwstr>1043781309364961416</vt:lpwstr>
  </property>
  <property fmtid="{D5CDD505-2E9C-101B-9397-08002B2CF9AE}" pid="11" name="TemplafyUserProfileId">
    <vt:lpwstr>932330979391701000</vt:lpwstr>
  </property>
  <property fmtid="{D5CDD505-2E9C-101B-9397-08002B2CF9AE}" pid="12" name="TemplafyFromBlank">
    <vt:bool>true</vt:bool>
  </property>
  <property fmtid="{D5CDD505-2E9C-101B-9397-08002B2CF9AE}" pid="13" name="ContentTypeId">
    <vt:lpwstr>0x010100173F2D3204DE9E46930A5B3FDD46A67E</vt:lpwstr>
  </property>
  <property fmtid="{D5CDD505-2E9C-101B-9397-08002B2CF9AE}" pid="14" name="MediaServiceImageTags">
    <vt:lpwstr/>
  </property>
</Properties>
</file>