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rough\Desktop\MVP Boost Application Filing 10 23\Transmittal and Application\"/>
    </mc:Choice>
  </mc:AlternateContent>
  <xr:revisionPtr revIDLastSave="0" documentId="8_{3668D4B8-755C-42A7-ADD0-2BA8590F9CF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OOST Fuel LAUF Design Point" sheetId="1" r:id="rId1"/>
    <sheet name="BOOST INCR Fuel LAUF Desig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3" l="1"/>
  <c r="D41" i="3" l="1"/>
  <c r="D42" i="3" s="1"/>
  <c r="D30" i="3"/>
  <c r="D31" i="3" s="1"/>
  <c r="D20" i="3"/>
  <c r="D21" i="3" s="1"/>
  <c r="D11" i="3"/>
  <c r="D45" i="3" l="1"/>
  <c r="D12" i="3"/>
  <c r="D46" i="3" s="1"/>
  <c r="D38" i="1"/>
  <c r="D39" i="1" s="1"/>
  <c r="D47" i="3" l="1"/>
  <c r="D50" i="3" s="1"/>
  <c r="D52" i="3" s="1"/>
  <c r="D49" i="1" l="1"/>
  <c r="D50" i="1" s="1"/>
  <c r="D26" i="1"/>
  <c r="D27" i="1" s="1"/>
  <c r="D15" i="1"/>
  <c r="D16" i="1" l="1"/>
  <c r="D54" i="1" s="1"/>
  <c r="D53" i="1"/>
  <c r="D55" i="1" l="1"/>
  <c r="D58" i="1" s="1"/>
  <c r="D6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<sst xmlns="http://schemas.openxmlformats.org/spreadsheetml/2006/main" count="198" uniqueCount="38">
  <si>
    <t>Equipment</t>
  </si>
  <si>
    <t>Rated Power</t>
  </si>
  <si>
    <t>Required Power</t>
  </si>
  <si>
    <t>Fuel Consumption (MMSCF/D)</t>
  </si>
  <si>
    <t>Comments</t>
  </si>
  <si>
    <t>Generators</t>
  </si>
  <si>
    <t>Permit capacity</t>
  </si>
  <si>
    <t>Fuel Gas Heater</t>
  </si>
  <si>
    <t>Assumed 65% burner efficiency</t>
  </si>
  <si>
    <t>Total Station Fuel</t>
  </si>
  <si>
    <t>MMSCF/D</t>
  </si>
  <si>
    <t>Total Station LAUF</t>
  </si>
  <si>
    <t>MSCF/D</t>
  </si>
  <si>
    <t>Grand Total Fuel</t>
  </si>
  <si>
    <t>Grand Total LAUF</t>
  </si>
  <si>
    <t>BCF/D</t>
  </si>
  <si>
    <t>Grand Total Fuel &amp; LAUF</t>
  </si>
  <si>
    <t>Fuel &amp; LAUF %</t>
  </si>
  <si>
    <t>1 MMBTU/hr</t>
  </si>
  <si>
    <t>Various Receipt Points</t>
  </si>
  <si>
    <t>BRADSHAW CS - REQUIRED LOAD @ 90 degF</t>
  </si>
  <si>
    <t>HARRIS CS - REQUIRED LOAD @ 90 degF</t>
  </si>
  <si>
    <t>STALLWORTH CS - REQUIRED LOAD @ 90 degF</t>
  </si>
  <si>
    <t>Solar Titan T130-22402S</t>
  </si>
  <si>
    <t>Solar Titan T130-20502S</t>
  </si>
  <si>
    <t>Solar Titan T350-52500S</t>
  </si>
  <si>
    <t>Solar Titan T130-23500S</t>
  </si>
  <si>
    <t>Solar Titan T250-31900S</t>
  </si>
  <si>
    <t>Deliveries to TRANSCO</t>
  </si>
  <si>
    <t>200 kW ea</t>
  </si>
  <si>
    <t>New Expansion Unit</t>
  </si>
  <si>
    <t>Existing Unit</t>
  </si>
  <si>
    <t>Existing Unit (uprated)</t>
  </si>
  <si>
    <t>SWANN CS - REQUIRED LOAD @ 90 degF</t>
  </si>
  <si>
    <t>(2600 KDTH/DAY)</t>
  </si>
  <si>
    <t>(600 KDTH/DAY)</t>
  </si>
  <si>
    <t>MVP BOOST  EXHIBIT Z-4 - INCREMENTAL FUEL</t>
  </si>
  <si>
    <t>MVP BOOST  EXHIBIT Z-4 - GROSS PROJECT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</si>
</sst>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4" xfId="0" applyBorder="1" applyAlignment="1">
      <alignment horizontal="center"/>
    </xf>
    <xf numFmtId="0" fontId="0" fillId="0" borderId="6" xfId="0" applyBorder="1"/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1" applyNumberFormat="1" applyFont="1"/>
    <xf numFmtId="165" fontId="4" fillId="0" borderId="0" xfId="0" applyNumberFormat="1" applyFont="1"/>
    <xf numFmtId="166" fontId="0" fillId="0" borderId="0" xfId="2" applyNumberFormat="1" applyFont="1"/>
    <xf numFmtId="0" fontId="0" fillId="0" borderId="6" xfId="0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topLeftCell="A32" workbookViewId="0">
      <selection activeCell="G10" sqref="G10"/>
    </sheetView>
  </sheetViews>
  <sheetFormatPr defaultRowHeight="15" x14ac:dyDescent="0.25"/>
  <cols>
    <col min="1" max="1" width="25.85546875" customWidth="1"/>
    <col min="2" max="2" width="14.7109375" customWidth="1"/>
    <col min="3" max="3" width="16.42578125" customWidth="1"/>
    <col min="4" max="4" width="29.85546875" customWidth="1"/>
    <col min="5" max="5" width="30" customWidth="1"/>
    <col min="7" max="7" width="18" customWidth="1"/>
  </cols>
  <sheetData>
    <row r="1" spans="1:8" ht="13.15" customHeight="1" x14ac:dyDescent="0.25"/>
    <row r="2" spans="1:8" ht="36.6" customHeight="1" x14ac:dyDescent="0.25">
      <c r="A2" t="e" vm="1">
        <v>#VALUE!</v>
      </c>
      <c r="B2" s="17" t="s">
        <v>37</v>
      </c>
      <c r="C2" s="17"/>
      <c r="D2" s="17"/>
      <c r="E2" s="17"/>
    </row>
    <row r="3" spans="1:8" ht="28.9" customHeight="1" x14ac:dyDescent="0.25"/>
    <row r="4" spans="1:8" ht="13.15" customHeight="1" thickBot="1" x14ac:dyDescent="0.3"/>
    <row r="5" spans="1:8" ht="18" customHeight="1" x14ac:dyDescent="0.25">
      <c r="A5" s="19" t="s">
        <v>20</v>
      </c>
      <c r="B5" s="20"/>
      <c r="C5" s="20"/>
      <c r="D5" s="20"/>
      <c r="E5" s="21"/>
    </row>
    <row r="6" spans="1:8" ht="18" customHeight="1" x14ac:dyDescent="0.25">
      <c r="A6" s="1" t="s">
        <v>0</v>
      </c>
      <c r="B6" s="4" t="s">
        <v>1</v>
      </c>
      <c r="C6" s="4" t="s">
        <v>2</v>
      </c>
      <c r="D6" s="4" t="s">
        <v>3</v>
      </c>
      <c r="E6" s="12" t="s">
        <v>4</v>
      </c>
      <c r="H6" s="7"/>
    </row>
    <row r="7" spans="1:8" ht="18" customHeight="1" x14ac:dyDescent="0.25">
      <c r="A7" s="3" t="s">
        <v>23</v>
      </c>
      <c r="B7" s="13">
        <v>18421</v>
      </c>
      <c r="C7" s="14">
        <v>16989</v>
      </c>
      <c r="D7" s="4">
        <v>3.2869999999999999</v>
      </c>
      <c r="E7" s="12" t="s">
        <v>31</v>
      </c>
    </row>
    <row r="8" spans="1:8" ht="18" customHeight="1" x14ac:dyDescent="0.25">
      <c r="A8" s="3" t="s">
        <v>23</v>
      </c>
      <c r="B8" s="13">
        <v>18421</v>
      </c>
      <c r="C8" s="14">
        <v>16989</v>
      </c>
      <c r="D8" s="4">
        <v>3.2869999999999999</v>
      </c>
      <c r="E8" s="12" t="s">
        <v>31</v>
      </c>
    </row>
    <row r="9" spans="1:8" ht="18" customHeight="1" x14ac:dyDescent="0.25">
      <c r="A9" s="3" t="s">
        <v>23</v>
      </c>
      <c r="B9" s="13">
        <v>18421</v>
      </c>
      <c r="C9" s="14">
        <v>16989</v>
      </c>
      <c r="D9" s="4">
        <v>3.2869999999999999</v>
      </c>
      <c r="E9" s="12" t="s">
        <v>31</v>
      </c>
    </row>
    <row r="10" spans="1:8" ht="18" customHeight="1" x14ac:dyDescent="0.25">
      <c r="A10" s="3" t="s">
        <v>23</v>
      </c>
      <c r="B10" s="13">
        <v>18421</v>
      </c>
      <c r="C10" s="14">
        <v>16989</v>
      </c>
      <c r="D10" s="4">
        <v>3.2869999999999999</v>
      </c>
      <c r="E10" s="12" t="s">
        <v>31</v>
      </c>
    </row>
    <row r="11" spans="1:8" ht="18" customHeight="1" x14ac:dyDescent="0.25">
      <c r="A11" s="3" t="s">
        <v>23</v>
      </c>
      <c r="B11" s="13">
        <v>19176</v>
      </c>
      <c r="C11" s="14">
        <v>16989</v>
      </c>
      <c r="D11" s="4">
        <v>3.2869999999999999</v>
      </c>
      <c r="E11" s="12" t="s">
        <v>30</v>
      </c>
    </row>
    <row r="12" spans="1:8" ht="18" customHeight="1" x14ac:dyDescent="0.25">
      <c r="A12" s="3" t="s">
        <v>5</v>
      </c>
      <c r="B12" s="4" t="s">
        <v>29</v>
      </c>
      <c r="C12" s="4">
        <v>3000</v>
      </c>
      <c r="D12" s="15">
        <v>0.78</v>
      </c>
      <c r="E12" s="12" t="s">
        <v>6</v>
      </c>
    </row>
    <row r="13" spans="1:8" ht="18" customHeight="1" thickBot="1" x14ac:dyDescent="0.3">
      <c r="A13" s="5" t="s">
        <v>7</v>
      </c>
      <c r="B13" s="6" t="s">
        <v>18</v>
      </c>
      <c r="C13" s="6">
        <v>1.54</v>
      </c>
      <c r="D13" s="6">
        <v>0.105</v>
      </c>
      <c r="E13" s="16" t="s">
        <v>8</v>
      </c>
    </row>
    <row r="14" spans="1:8" ht="18" customHeight="1" x14ac:dyDescent="0.25">
      <c r="A14" s="7"/>
      <c r="B14" s="7"/>
      <c r="C14" s="7"/>
      <c r="D14" s="7"/>
    </row>
    <row r="15" spans="1:8" ht="18" customHeight="1" x14ac:dyDescent="0.25">
      <c r="A15" s="7"/>
      <c r="B15" s="18" t="s">
        <v>9</v>
      </c>
      <c r="C15" s="18"/>
      <c r="D15" s="7">
        <f>SUM(D7:D13)</f>
        <v>17.32</v>
      </c>
      <c r="E15" t="s">
        <v>10</v>
      </c>
    </row>
    <row r="16" spans="1:8" ht="18" customHeight="1" x14ac:dyDescent="0.25">
      <c r="B16" s="18" t="s">
        <v>11</v>
      </c>
      <c r="C16" s="18"/>
      <c r="D16" s="7">
        <f>(D15*0.0005)*1000</f>
        <v>8.66</v>
      </c>
      <c r="E16" t="s">
        <v>12</v>
      </c>
    </row>
    <row r="17" spans="1:5" ht="18" customHeight="1" thickBot="1" x14ac:dyDescent="0.3"/>
    <row r="18" spans="1:5" ht="18" customHeight="1" x14ac:dyDescent="0.25">
      <c r="A18" s="19" t="s">
        <v>21</v>
      </c>
      <c r="B18" s="20"/>
      <c r="C18" s="20"/>
      <c r="D18" s="20"/>
      <c r="E18" s="21"/>
    </row>
    <row r="19" spans="1:5" ht="18" customHeight="1" x14ac:dyDescent="0.25">
      <c r="A19" s="1" t="s">
        <v>0</v>
      </c>
      <c r="B19" s="4" t="s">
        <v>1</v>
      </c>
      <c r="C19" s="4" t="s">
        <v>2</v>
      </c>
      <c r="D19" s="4" t="s">
        <v>3</v>
      </c>
      <c r="E19" s="12" t="s">
        <v>4</v>
      </c>
    </row>
    <row r="20" spans="1:5" ht="18" customHeight="1" x14ac:dyDescent="0.25">
      <c r="A20" s="3" t="s">
        <v>24</v>
      </c>
      <c r="B20" s="13">
        <v>16411</v>
      </c>
      <c r="C20" s="14">
        <v>15110</v>
      </c>
      <c r="D20" s="15">
        <v>3.3109999999999999</v>
      </c>
      <c r="E20" s="12" t="s">
        <v>31</v>
      </c>
    </row>
    <row r="21" spans="1:5" ht="18" customHeight="1" x14ac:dyDescent="0.25">
      <c r="A21" s="3" t="s">
        <v>24</v>
      </c>
      <c r="B21" s="13">
        <v>16411</v>
      </c>
      <c r="C21" s="14">
        <v>15110</v>
      </c>
      <c r="D21" s="15">
        <v>3.3109999999999999</v>
      </c>
      <c r="E21" s="12" t="s">
        <v>31</v>
      </c>
    </row>
    <row r="22" spans="1:5" ht="18" customHeight="1" x14ac:dyDescent="0.25">
      <c r="A22" s="3" t="s">
        <v>25</v>
      </c>
      <c r="B22" s="13">
        <v>40804</v>
      </c>
      <c r="C22" s="14">
        <v>37743</v>
      </c>
      <c r="D22" s="4">
        <v>6.5519999999999996</v>
      </c>
      <c r="E22" s="12" t="s">
        <v>30</v>
      </c>
    </row>
    <row r="23" spans="1:5" ht="18" customHeight="1" x14ac:dyDescent="0.25">
      <c r="A23" s="3" t="s">
        <v>5</v>
      </c>
      <c r="B23" s="4" t="s">
        <v>29</v>
      </c>
      <c r="C23" s="4">
        <v>3000</v>
      </c>
      <c r="D23" s="15">
        <v>0.78</v>
      </c>
      <c r="E23" s="12" t="s">
        <v>6</v>
      </c>
    </row>
    <row r="24" spans="1:5" ht="18" customHeight="1" thickBot="1" x14ac:dyDescent="0.3">
      <c r="A24" s="5" t="s">
        <v>7</v>
      </c>
      <c r="B24" s="6" t="s">
        <v>18</v>
      </c>
      <c r="C24" s="6">
        <v>1.54</v>
      </c>
      <c r="D24" s="6">
        <v>0.105</v>
      </c>
      <c r="E24" s="16" t="s">
        <v>8</v>
      </c>
    </row>
    <row r="25" spans="1:5" ht="18" customHeight="1" x14ac:dyDescent="0.25">
      <c r="A25" s="7"/>
      <c r="B25" s="7"/>
      <c r="C25" s="7"/>
      <c r="D25" s="7"/>
    </row>
    <row r="26" spans="1:5" ht="18" customHeight="1" x14ac:dyDescent="0.25">
      <c r="A26" s="7"/>
      <c r="B26" s="18" t="s">
        <v>9</v>
      </c>
      <c r="C26" s="18"/>
      <c r="D26" s="7">
        <f>SUM(D20:D24)</f>
        <v>14.058999999999999</v>
      </c>
      <c r="E26" t="s">
        <v>10</v>
      </c>
    </row>
    <row r="27" spans="1:5" ht="18" customHeight="1" x14ac:dyDescent="0.25">
      <c r="B27" s="18" t="s">
        <v>11</v>
      </c>
      <c r="C27" s="18"/>
      <c r="D27" s="7">
        <f>(D26*0.0005)*1000</f>
        <v>7.0295000000000005</v>
      </c>
      <c r="E27" t="s">
        <v>12</v>
      </c>
    </row>
    <row r="28" spans="1:5" ht="18" customHeight="1" thickBot="1" x14ac:dyDescent="0.3">
      <c r="B28" s="7"/>
      <c r="C28" s="7"/>
      <c r="D28" s="7"/>
    </row>
    <row r="29" spans="1:5" ht="18" customHeight="1" x14ac:dyDescent="0.25">
      <c r="A29" s="19" t="s">
        <v>22</v>
      </c>
      <c r="B29" s="20"/>
      <c r="C29" s="20"/>
      <c r="D29" s="20"/>
      <c r="E29" s="21"/>
    </row>
    <row r="30" spans="1:5" ht="18" customHeight="1" x14ac:dyDescent="0.25">
      <c r="A30" s="1" t="s">
        <v>0</v>
      </c>
      <c r="B30" s="4" t="s">
        <v>1</v>
      </c>
      <c r="C30" s="4" t="s">
        <v>2</v>
      </c>
      <c r="D30" s="4" t="s">
        <v>3</v>
      </c>
      <c r="E30" s="2" t="s">
        <v>4</v>
      </c>
    </row>
    <row r="31" spans="1:5" ht="18" customHeight="1" x14ac:dyDescent="0.25">
      <c r="A31" s="3" t="s">
        <v>26</v>
      </c>
      <c r="B31" s="13">
        <v>18274</v>
      </c>
      <c r="C31" s="14">
        <v>17639</v>
      </c>
      <c r="D31" s="4">
        <v>3.6059999999999999</v>
      </c>
      <c r="E31" s="12" t="s">
        <v>32</v>
      </c>
    </row>
    <row r="32" spans="1:5" ht="18" customHeight="1" x14ac:dyDescent="0.25">
      <c r="A32" s="3" t="s">
        <v>26</v>
      </c>
      <c r="B32" s="13">
        <v>18274</v>
      </c>
      <c r="C32" s="14">
        <v>17639</v>
      </c>
      <c r="D32" s="4">
        <v>3.6059999999999999</v>
      </c>
      <c r="E32" s="12" t="s">
        <v>32</v>
      </c>
    </row>
    <row r="33" spans="1:5" ht="18" customHeight="1" x14ac:dyDescent="0.25">
      <c r="A33" s="3" t="s">
        <v>26</v>
      </c>
      <c r="B33" s="13">
        <v>18274</v>
      </c>
      <c r="C33" s="14">
        <v>17639</v>
      </c>
      <c r="D33" s="4">
        <v>3.6059999999999999</v>
      </c>
      <c r="E33" s="12" t="s">
        <v>30</v>
      </c>
    </row>
    <row r="34" spans="1:5" ht="18" customHeight="1" x14ac:dyDescent="0.25">
      <c r="A34" s="3" t="s">
        <v>26</v>
      </c>
      <c r="B34" s="13">
        <v>18274</v>
      </c>
      <c r="C34" s="14">
        <v>17639</v>
      </c>
      <c r="D34" s="4">
        <v>3.6059999999999999</v>
      </c>
      <c r="E34" s="12" t="s">
        <v>30</v>
      </c>
    </row>
    <row r="35" spans="1:5" ht="18" customHeight="1" x14ac:dyDescent="0.25">
      <c r="A35" s="3" t="s">
        <v>5</v>
      </c>
      <c r="B35" s="4" t="s">
        <v>29</v>
      </c>
      <c r="C35" s="4">
        <v>3000</v>
      </c>
      <c r="D35" s="15">
        <v>0.78</v>
      </c>
      <c r="E35" s="12" t="s">
        <v>6</v>
      </c>
    </row>
    <row r="36" spans="1:5" ht="18" customHeight="1" thickBot="1" x14ac:dyDescent="0.3">
      <c r="A36" s="5" t="s">
        <v>7</v>
      </c>
      <c r="B36" s="6" t="s">
        <v>18</v>
      </c>
      <c r="C36" s="6">
        <v>1.54</v>
      </c>
      <c r="D36" s="6">
        <v>0.105</v>
      </c>
      <c r="E36" s="16" t="s">
        <v>8</v>
      </c>
    </row>
    <row r="37" spans="1:5" ht="18" customHeight="1" x14ac:dyDescent="0.25">
      <c r="B37" s="7"/>
      <c r="C37" s="7"/>
      <c r="D37" s="7"/>
    </row>
    <row r="38" spans="1:5" ht="18" customHeight="1" x14ac:dyDescent="0.25">
      <c r="B38" s="18" t="s">
        <v>9</v>
      </c>
      <c r="C38" s="18"/>
      <c r="D38" s="7">
        <f>SUM(D31:D36)</f>
        <v>15.308999999999999</v>
      </c>
      <c r="E38" t="s">
        <v>10</v>
      </c>
    </row>
    <row r="39" spans="1:5" ht="18" customHeight="1" x14ac:dyDescent="0.25">
      <c r="B39" s="18" t="s">
        <v>11</v>
      </c>
      <c r="C39" s="18"/>
      <c r="D39" s="7">
        <f>(D38*0.0005)*1000</f>
        <v>7.6544999999999996</v>
      </c>
      <c r="E39" t="s">
        <v>12</v>
      </c>
    </row>
    <row r="40" spans="1:5" ht="18" customHeight="1" thickBot="1" x14ac:dyDescent="0.3"/>
    <row r="41" spans="1:5" ht="18" customHeight="1" x14ac:dyDescent="0.25">
      <c r="A41" s="19" t="s">
        <v>33</v>
      </c>
      <c r="B41" s="20"/>
      <c r="C41" s="20"/>
      <c r="D41" s="20"/>
      <c r="E41" s="21"/>
    </row>
    <row r="42" spans="1:5" ht="18" customHeight="1" x14ac:dyDescent="0.25">
      <c r="A42" s="1" t="s">
        <v>0</v>
      </c>
      <c r="B42" s="4" t="s">
        <v>1</v>
      </c>
      <c r="C42" s="4" t="s">
        <v>2</v>
      </c>
      <c r="D42" s="4" t="s">
        <v>3</v>
      </c>
      <c r="E42" s="2" t="s">
        <v>4</v>
      </c>
    </row>
    <row r="43" spans="1:5" ht="18" customHeight="1" x14ac:dyDescent="0.25">
      <c r="A43" s="3" t="s">
        <v>25</v>
      </c>
      <c r="B43" s="13">
        <v>40981</v>
      </c>
      <c r="C43" s="13">
        <v>39977</v>
      </c>
      <c r="D43" s="4">
        <v>7.02</v>
      </c>
      <c r="E43" s="12" t="s">
        <v>30</v>
      </c>
    </row>
    <row r="44" spans="1:5" ht="18" customHeight="1" x14ac:dyDescent="0.25">
      <c r="A44" s="3" t="s">
        <v>25</v>
      </c>
      <c r="B44" s="13">
        <v>40981</v>
      </c>
      <c r="C44" s="13">
        <v>39977</v>
      </c>
      <c r="D44" s="4">
        <v>7.02</v>
      </c>
      <c r="E44" s="12" t="s">
        <v>30</v>
      </c>
    </row>
    <row r="45" spans="1:5" ht="18" customHeight="1" x14ac:dyDescent="0.25">
      <c r="A45" s="3" t="s">
        <v>27</v>
      </c>
      <c r="B45" s="13">
        <v>25083</v>
      </c>
      <c r="C45" s="13">
        <v>24293</v>
      </c>
      <c r="D45" s="4">
        <v>4.2649999999999997</v>
      </c>
      <c r="E45" s="12" t="s">
        <v>30</v>
      </c>
    </row>
    <row r="46" spans="1:5" ht="18" customHeight="1" x14ac:dyDescent="0.25">
      <c r="A46" s="3" t="s">
        <v>5</v>
      </c>
      <c r="B46" s="4" t="s">
        <v>29</v>
      </c>
      <c r="C46" s="4">
        <v>3000</v>
      </c>
      <c r="D46" s="15">
        <v>0.78</v>
      </c>
      <c r="E46" s="12" t="s">
        <v>6</v>
      </c>
    </row>
    <row r="47" spans="1:5" ht="18" customHeight="1" thickBot="1" x14ac:dyDescent="0.3">
      <c r="A47" s="5" t="s">
        <v>7</v>
      </c>
      <c r="B47" s="6" t="s">
        <v>18</v>
      </c>
      <c r="C47" s="6">
        <v>1.54</v>
      </c>
      <c r="D47" s="6">
        <v>0.105</v>
      </c>
      <c r="E47" s="16" t="s">
        <v>8</v>
      </c>
    </row>
    <row r="48" spans="1:5" ht="18" customHeight="1" x14ac:dyDescent="0.25">
      <c r="A48" s="7"/>
      <c r="B48" s="7"/>
      <c r="C48" s="7"/>
      <c r="D48" s="7"/>
    </row>
    <row r="49" spans="1:7" ht="18" customHeight="1" x14ac:dyDescent="0.25">
      <c r="A49" s="7"/>
      <c r="B49" s="18" t="s">
        <v>9</v>
      </c>
      <c r="C49" s="18"/>
      <c r="D49" s="7">
        <f>SUM(D43:D47)</f>
        <v>19.190000000000001</v>
      </c>
      <c r="E49" t="s">
        <v>10</v>
      </c>
    </row>
    <row r="50" spans="1:7" ht="18" customHeight="1" x14ac:dyDescent="0.25">
      <c r="B50" s="18" t="s">
        <v>11</v>
      </c>
      <c r="C50" s="18"/>
      <c r="D50" s="7">
        <f>(D49*0.0005)*1000</f>
        <v>9.5950000000000006</v>
      </c>
      <c r="E50" t="s">
        <v>12</v>
      </c>
    </row>
    <row r="51" spans="1:7" ht="18" customHeight="1" x14ac:dyDescent="0.25"/>
    <row r="52" spans="1:7" ht="18" customHeight="1" x14ac:dyDescent="0.25"/>
    <row r="53" spans="1:7" ht="18" customHeight="1" x14ac:dyDescent="0.25">
      <c r="B53" s="18" t="s">
        <v>13</v>
      </c>
      <c r="C53" s="18"/>
      <c r="D53" s="7">
        <f>SUM(D15,D26,D49,D38)</f>
        <v>65.878</v>
      </c>
      <c r="E53" t="s">
        <v>10</v>
      </c>
    </row>
    <row r="54" spans="1:7" ht="18" customHeight="1" x14ac:dyDescent="0.25">
      <c r="B54" s="18" t="s">
        <v>14</v>
      </c>
      <c r="C54" s="18"/>
      <c r="D54" s="7">
        <f>SUM(D16,D27,D50,D39)</f>
        <v>32.939</v>
      </c>
      <c r="E54" t="s">
        <v>12</v>
      </c>
    </row>
    <row r="55" spans="1:7" ht="18" customHeight="1" x14ac:dyDescent="0.25">
      <c r="B55" s="18" t="s">
        <v>16</v>
      </c>
      <c r="C55" s="18"/>
      <c r="D55" s="7">
        <f>+D53*1000+D54</f>
        <v>65910.938999999998</v>
      </c>
      <c r="E55" t="s">
        <v>12</v>
      </c>
    </row>
    <row r="56" spans="1:7" ht="18" customHeight="1" x14ac:dyDescent="0.25"/>
    <row r="57" spans="1:7" ht="18" customHeight="1" x14ac:dyDescent="0.25">
      <c r="C57" s="8" t="s">
        <v>28</v>
      </c>
      <c r="D57" s="10">
        <v>2.512</v>
      </c>
      <c r="E57" t="s">
        <v>15</v>
      </c>
      <c r="G57" t="s">
        <v>34</v>
      </c>
    </row>
    <row r="58" spans="1:7" ht="18" customHeight="1" x14ac:dyDescent="0.25">
      <c r="C58" s="8" t="s">
        <v>19</v>
      </c>
      <c r="D58" s="9">
        <f>+D57*1000000+D55</f>
        <v>2577910.9389999998</v>
      </c>
      <c r="E58" t="s">
        <v>12</v>
      </c>
    </row>
    <row r="59" spans="1:7" ht="18" customHeight="1" x14ac:dyDescent="0.25"/>
    <row r="60" spans="1:7" ht="18" customHeight="1" x14ac:dyDescent="0.25">
      <c r="C60" s="8" t="s">
        <v>17</v>
      </c>
      <c r="D60" s="11">
        <f>+D55/D58</f>
        <v>2.556757799614582E-2</v>
      </c>
    </row>
    <row r="61" spans="1:7" ht="18" customHeight="1" x14ac:dyDescent="0.25"/>
    <row r="62" spans="1:7" ht="18" customHeight="1" x14ac:dyDescent="0.25"/>
  </sheetData>
  <mergeCells count="16">
    <mergeCell ref="B2:E2"/>
    <mergeCell ref="B27:C27"/>
    <mergeCell ref="B55:C55"/>
    <mergeCell ref="A5:E5"/>
    <mergeCell ref="B15:C15"/>
    <mergeCell ref="B16:C16"/>
    <mergeCell ref="A18:E18"/>
    <mergeCell ref="B26:C26"/>
    <mergeCell ref="A41:E41"/>
    <mergeCell ref="B49:C49"/>
    <mergeCell ref="B50:C50"/>
    <mergeCell ref="B53:C53"/>
    <mergeCell ref="B54:C54"/>
    <mergeCell ref="A29:E29"/>
    <mergeCell ref="B38:C38"/>
    <mergeCell ref="B39:C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684FD-AAA1-4FED-AB6A-FC330FBD6872}">
  <dimension ref="A1:H54"/>
  <sheetViews>
    <sheetView workbookViewId="0">
      <selection activeCell="G7" sqref="G7"/>
    </sheetView>
  </sheetViews>
  <sheetFormatPr defaultRowHeight="15" x14ac:dyDescent="0.25"/>
  <cols>
    <col min="1" max="1" width="25.85546875" customWidth="1"/>
    <col min="2" max="2" width="14.7109375" customWidth="1"/>
    <col min="3" max="3" width="16.42578125" customWidth="1"/>
    <col min="4" max="4" width="29.85546875" customWidth="1"/>
    <col min="5" max="5" width="30" customWidth="1"/>
    <col min="7" max="7" width="16.5703125" customWidth="1"/>
  </cols>
  <sheetData>
    <row r="1" spans="1:8" ht="13.15" customHeight="1" x14ac:dyDescent="0.25"/>
    <row r="2" spans="1:8" ht="36.6" customHeight="1" x14ac:dyDescent="0.25">
      <c r="A2" t="e" vm="1">
        <v>#VALUE!</v>
      </c>
      <c r="B2" s="17" t="s">
        <v>36</v>
      </c>
      <c r="C2" s="17"/>
      <c r="D2" s="17"/>
      <c r="E2" s="17"/>
    </row>
    <row r="3" spans="1:8" ht="28.9" customHeight="1" x14ac:dyDescent="0.25"/>
    <row r="4" spans="1:8" ht="13.15" customHeight="1" thickBot="1" x14ac:dyDescent="0.3"/>
    <row r="5" spans="1:8" ht="18" customHeight="1" x14ac:dyDescent="0.25">
      <c r="A5" s="19" t="s">
        <v>20</v>
      </c>
      <c r="B5" s="20"/>
      <c r="C5" s="20"/>
      <c r="D5" s="20"/>
      <c r="E5" s="21"/>
    </row>
    <row r="6" spans="1:8" ht="18" customHeight="1" x14ac:dyDescent="0.25">
      <c r="A6" s="1" t="s">
        <v>0</v>
      </c>
      <c r="B6" s="4" t="s">
        <v>1</v>
      </c>
      <c r="C6" s="4" t="s">
        <v>2</v>
      </c>
      <c r="D6" s="4" t="s">
        <v>3</v>
      </c>
      <c r="E6" s="12" t="s">
        <v>4</v>
      </c>
      <c r="H6" s="7"/>
    </row>
    <row r="7" spans="1:8" ht="18" customHeight="1" x14ac:dyDescent="0.25">
      <c r="A7" s="3" t="s">
        <v>23</v>
      </c>
      <c r="B7" s="13">
        <v>19176</v>
      </c>
      <c r="C7" s="14">
        <v>16989</v>
      </c>
      <c r="D7" s="4">
        <v>3.214</v>
      </c>
      <c r="E7" s="12" t="s">
        <v>30</v>
      </c>
    </row>
    <row r="8" spans="1:8" ht="18" customHeight="1" x14ac:dyDescent="0.25">
      <c r="A8" s="3" t="s">
        <v>5</v>
      </c>
      <c r="B8" s="4" t="s">
        <v>29</v>
      </c>
      <c r="C8" s="4">
        <v>1000</v>
      </c>
      <c r="D8" s="15">
        <v>0.26</v>
      </c>
      <c r="E8" s="12" t="s">
        <v>6</v>
      </c>
    </row>
    <row r="9" spans="1:8" ht="18" customHeight="1" thickBot="1" x14ac:dyDescent="0.3">
      <c r="A9" s="5" t="s">
        <v>7</v>
      </c>
      <c r="B9" s="6" t="s">
        <v>18</v>
      </c>
      <c r="C9" s="6">
        <v>1.54</v>
      </c>
      <c r="D9" s="6">
        <v>3.5000000000000003E-2</v>
      </c>
      <c r="E9" s="16" t="s">
        <v>8</v>
      </c>
    </row>
    <row r="10" spans="1:8" ht="18" customHeight="1" x14ac:dyDescent="0.25">
      <c r="A10" s="7"/>
      <c r="B10" s="7"/>
      <c r="C10" s="7"/>
      <c r="D10" s="7"/>
    </row>
    <row r="11" spans="1:8" ht="18" customHeight="1" x14ac:dyDescent="0.25">
      <c r="A11" s="7"/>
      <c r="B11" s="18" t="s">
        <v>9</v>
      </c>
      <c r="C11" s="18"/>
      <c r="D11" s="7">
        <f>SUM(D7:D9)</f>
        <v>3.5090000000000003</v>
      </c>
      <c r="E11" t="s">
        <v>10</v>
      </c>
    </row>
    <row r="12" spans="1:8" ht="18" customHeight="1" x14ac:dyDescent="0.25">
      <c r="B12" s="18" t="s">
        <v>11</v>
      </c>
      <c r="C12" s="18"/>
      <c r="D12" s="7">
        <f>(D11*0.0005)*1000</f>
        <v>1.7545000000000002</v>
      </c>
      <c r="E12" t="s">
        <v>12</v>
      </c>
    </row>
    <row r="13" spans="1:8" ht="18" customHeight="1" thickBot="1" x14ac:dyDescent="0.3"/>
    <row r="14" spans="1:8" ht="18" customHeight="1" x14ac:dyDescent="0.25">
      <c r="A14" s="19" t="s">
        <v>21</v>
      </c>
      <c r="B14" s="20"/>
      <c r="C14" s="20"/>
      <c r="D14" s="20"/>
      <c r="E14" s="21"/>
    </row>
    <row r="15" spans="1:8" ht="18" customHeight="1" x14ac:dyDescent="0.25">
      <c r="A15" s="1" t="s">
        <v>0</v>
      </c>
      <c r="B15" s="4" t="s">
        <v>1</v>
      </c>
      <c r="C15" s="4" t="s">
        <v>2</v>
      </c>
      <c r="D15" s="4" t="s">
        <v>3</v>
      </c>
      <c r="E15" s="12" t="s">
        <v>4</v>
      </c>
    </row>
    <row r="16" spans="1:8" ht="18" customHeight="1" x14ac:dyDescent="0.25">
      <c r="A16" s="3" t="s">
        <v>25</v>
      </c>
      <c r="B16" s="13">
        <v>40804</v>
      </c>
      <c r="C16" s="14">
        <v>37743</v>
      </c>
      <c r="D16" s="4">
        <v>6.5519999999999996</v>
      </c>
      <c r="E16" s="12" t="s">
        <v>30</v>
      </c>
    </row>
    <row r="17" spans="1:5" ht="18" customHeight="1" x14ac:dyDescent="0.25">
      <c r="A17" s="3" t="s">
        <v>5</v>
      </c>
      <c r="B17" s="4" t="s">
        <v>29</v>
      </c>
      <c r="C17" s="4">
        <v>1000</v>
      </c>
      <c r="D17" s="15">
        <v>0.26</v>
      </c>
      <c r="E17" s="12" t="s">
        <v>6</v>
      </c>
    </row>
    <row r="18" spans="1:5" ht="18" customHeight="1" thickBot="1" x14ac:dyDescent="0.3">
      <c r="A18" s="5" t="s">
        <v>7</v>
      </c>
      <c r="B18" s="6" t="s">
        <v>18</v>
      </c>
      <c r="C18" s="6">
        <v>1.54</v>
      </c>
      <c r="D18" s="6">
        <v>3.5000000000000003E-2</v>
      </c>
      <c r="E18" s="16" t="s">
        <v>8</v>
      </c>
    </row>
    <row r="19" spans="1:5" ht="18" customHeight="1" x14ac:dyDescent="0.25">
      <c r="A19" s="7"/>
      <c r="B19" s="7"/>
      <c r="C19" s="7"/>
      <c r="D19" s="7"/>
    </row>
    <row r="20" spans="1:5" ht="18" customHeight="1" x14ac:dyDescent="0.25">
      <c r="A20" s="7"/>
      <c r="B20" s="18" t="s">
        <v>9</v>
      </c>
      <c r="C20" s="18"/>
      <c r="D20" s="7">
        <f>SUM(D16:D18)</f>
        <v>6.8469999999999995</v>
      </c>
      <c r="E20" t="s">
        <v>10</v>
      </c>
    </row>
    <row r="21" spans="1:5" ht="18" customHeight="1" x14ac:dyDescent="0.25">
      <c r="B21" s="18" t="s">
        <v>11</v>
      </c>
      <c r="C21" s="18"/>
      <c r="D21" s="7">
        <f>(D20*0.0005)*1000</f>
        <v>3.4234999999999998</v>
      </c>
      <c r="E21" t="s">
        <v>12</v>
      </c>
    </row>
    <row r="22" spans="1:5" ht="18" customHeight="1" thickBot="1" x14ac:dyDescent="0.3">
      <c r="B22" s="7"/>
      <c r="C22" s="7"/>
      <c r="D22" s="7"/>
    </row>
    <row r="23" spans="1:5" ht="18" customHeight="1" x14ac:dyDescent="0.25">
      <c r="A23" s="19" t="s">
        <v>22</v>
      </c>
      <c r="B23" s="20"/>
      <c r="C23" s="20"/>
      <c r="D23" s="20"/>
      <c r="E23" s="21"/>
    </row>
    <row r="24" spans="1:5" ht="18" customHeight="1" x14ac:dyDescent="0.25">
      <c r="A24" s="1" t="s">
        <v>0</v>
      </c>
      <c r="B24" s="4" t="s">
        <v>1</v>
      </c>
      <c r="C24" s="4" t="s">
        <v>2</v>
      </c>
      <c r="D24" s="4" t="s">
        <v>3</v>
      </c>
      <c r="E24" s="2" t="s">
        <v>4</v>
      </c>
    </row>
    <row r="25" spans="1:5" ht="18" customHeight="1" x14ac:dyDescent="0.25">
      <c r="A25" s="3" t="s">
        <v>26</v>
      </c>
      <c r="B25" s="13">
        <v>18274</v>
      </c>
      <c r="C25" s="14">
        <v>17639</v>
      </c>
      <c r="D25" s="4">
        <v>3.6059999999999999</v>
      </c>
      <c r="E25" s="12" t="s">
        <v>30</v>
      </c>
    </row>
    <row r="26" spans="1:5" ht="18" customHeight="1" x14ac:dyDescent="0.25">
      <c r="A26" s="3" t="s">
        <v>26</v>
      </c>
      <c r="B26" s="13">
        <v>18274</v>
      </c>
      <c r="C26" s="14">
        <v>17639</v>
      </c>
      <c r="D26" s="4">
        <v>3.6059999999999999</v>
      </c>
      <c r="E26" s="12" t="s">
        <v>30</v>
      </c>
    </row>
    <row r="27" spans="1:5" ht="18" customHeight="1" x14ac:dyDescent="0.25">
      <c r="A27" s="3" t="s">
        <v>5</v>
      </c>
      <c r="B27" s="4" t="s">
        <v>29</v>
      </c>
      <c r="C27" s="4">
        <v>1000</v>
      </c>
      <c r="D27" s="15">
        <v>0.26</v>
      </c>
      <c r="E27" s="12" t="s">
        <v>6</v>
      </c>
    </row>
    <row r="28" spans="1:5" ht="18" customHeight="1" thickBot="1" x14ac:dyDescent="0.3">
      <c r="A28" s="5" t="s">
        <v>7</v>
      </c>
      <c r="B28" s="6" t="s">
        <v>18</v>
      </c>
      <c r="C28" s="6">
        <v>1.54</v>
      </c>
      <c r="D28" s="6">
        <v>3.5000000000000003E-2</v>
      </c>
      <c r="E28" s="16" t="s">
        <v>8</v>
      </c>
    </row>
    <row r="29" spans="1:5" ht="18" customHeight="1" x14ac:dyDescent="0.25">
      <c r="B29" s="7"/>
      <c r="C29" s="7"/>
      <c r="D29" s="7"/>
    </row>
    <row r="30" spans="1:5" ht="18" customHeight="1" x14ac:dyDescent="0.25">
      <c r="B30" s="18" t="s">
        <v>9</v>
      </c>
      <c r="C30" s="18"/>
      <c r="D30" s="7">
        <f>SUM(D25:D28)</f>
        <v>7.5069999999999997</v>
      </c>
      <c r="E30" t="s">
        <v>10</v>
      </c>
    </row>
    <row r="31" spans="1:5" ht="18" customHeight="1" x14ac:dyDescent="0.25">
      <c r="B31" s="18" t="s">
        <v>11</v>
      </c>
      <c r="C31" s="18"/>
      <c r="D31" s="7">
        <f>(D30*0.0005)*1000</f>
        <v>3.7534999999999998</v>
      </c>
      <c r="E31" t="s">
        <v>12</v>
      </c>
    </row>
    <row r="32" spans="1:5" ht="18" customHeight="1" thickBot="1" x14ac:dyDescent="0.3"/>
    <row r="33" spans="1:5" ht="18" customHeight="1" x14ac:dyDescent="0.25">
      <c r="A33" s="19" t="s">
        <v>33</v>
      </c>
      <c r="B33" s="20"/>
      <c r="C33" s="20"/>
      <c r="D33" s="20"/>
      <c r="E33" s="21"/>
    </row>
    <row r="34" spans="1:5" ht="18" customHeight="1" x14ac:dyDescent="0.25">
      <c r="A34" s="1" t="s">
        <v>0</v>
      </c>
      <c r="B34" s="4" t="s">
        <v>1</v>
      </c>
      <c r="C34" s="4" t="s">
        <v>2</v>
      </c>
      <c r="D34" s="4" t="s">
        <v>3</v>
      </c>
      <c r="E34" s="2" t="s">
        <v>4</v>
      </c>
    </row>
    <row r="35" spans="1:5" ht="18" customHeight="1" x14ac:dyDescent="0.25">
      <c r="A35" s="3" t="s">
        <v>25</v>
      </c>
      <c r="B35" s="13">
        <v>40981</v>
      </c>
      <c r="C35" s="13">
        <v>39977</v>
      </c>
      <c r="D35" s="4">
        <v>7.02</v>
      </c>
      <c r="E35" s="12" t="s">
        <v>30</v>
      </c>
    </row>
    <row r="36" spans="1:5" ht="18" customHeight="1" x14ac:dyDescent="0.25">
      <c r="A36" s="3" t="s">
        <v>25</v>
      </c>
      <c r="B36" s="13">
        <v>40981</v>
      </c>
      <c r="C36" s="13">
        <v>39977</v>
      </c>
      <c r="D36" s="4">
        <v>7.02</v>
      </c>
      <c r="E36" s="12" t="s">
        <v>30</v>
      </c>
    </row>
    <row r="37" spans="1:5" ht="18" customHeight="1" x14ac:dyDescent="0.25">
      <c r="A37" s="3" t="s">
        <v>27</v>
      </c>
      <c r="B37" s="13">
        <v>25083</v>
      </c>
      <c r="C37" s="13">
        <v>24293</v>
      </c>
      <c r="D37" s="4">
        <v>4.2649999999999997</v>
      </c>
      <c r="E37" s="12" t="s">
        <v>30</v>
      </c>
    </row>
    <row r="38" spans="1:5" ht="18" customHeight="1" x14ac:dyDescent="0.25">
      <c r="A38" s="3" t="s">
        <v>5</v>
      </c>
      <c r="B38" s="4" t="s">
        <v>29</v>
      </c>
      <c r="C38" s="4">
        <v>3000</v>
      </c>
      <c r="D38" s="15">
        <v>0.78</v>
      </c>
      <c r="E38" s="12" t="s">
        <v>6</v>
      </c>
    </row>
    <row r="39" spans="1:5" ht="18" customHeight="1" thickBot="1" x14ac:dyDescent="0.3">
      <c r="A39" s="5" t="s">
        <v>7</v>
      </c>
      <c r="B39" s="6" t="s">
        <v>18</v>
      </c>
      <c r="C39" s="6">
        <v>1.54</v>
      </c>
      <c r="D39" s="6">
        <v>0.105</v>
      </c>
      <c r="E39" s="16" t="s">
        <v>8</v>
      </c>
    </row>
    <row r="40" spans="1:5" ht="18" customHeight="1" x14ac:dyDescent="0.25">
      <c r="A40" s="7"/>
      <c r="B40" s="7"/>
      <c r="C40" s="7"/>
      <c r="D40" s="7"/>
    </row>
    <row r="41" spans="1:5" ht="18" customHeight="1" x14ac:dyDescent="0.25">
      <c r="A41" s="7"/>
      <c r="B41" s="18" t="s">
        <v>9</v>
      </c>
      <c r="C41" s="18"/>
      <c r="D41" s="7">
        <f>SUM(D35:D39)</f>
        <v>19.190000000000001</v>
      </c>
      <c r="E41" t="s">
        <v>10</v>
      </c>
    </row>
    <row r="42" spans="1:5" ht="18" customHeight="1" x14ac:dyDescent="0.25">
      <c r="B42" s="18" t="s">
        <v>11</v>
      </c>
      <c r="C42" s="18"/>
      <c r="D42" s="7">
        <f>(D41*0.0005)*1000</f>
        <v>9.5950000000000006</v>
      </c>
      <c r="E42" t="s">
        <v>12</v>
      </c>
    </row>
    <row r="43" spans="1:5" ht="18" customHeight="1" x14ac:dyDescent="0.25"/>
    <row r="44" spans="1:5" ht="18" customHeight="1" x14ac:dyDescent="0.25"/>
    <row r="45" spans="1:5" ht="18" customHeight="1" x14ac:dyDescent="0.25">
      <c r="B45" s="18" t="s">
        <v>13</v>
      </c>
      <c r="C45" s="18"/>
      <c r="D45" s="7">
        <f>SUM(D11,D20,D41,D30)</f>
        <v>37.052999999999997</v>
      </c>
      <c r="E45" t="s">
        <v>10</v>
      </c>
    </row>
    <row r="46" spans="1:5" ht="18" customHeight="1" x14ac:dyDescent="0.25">
      <c r="B46" s="18" t="s">
        <v>14</v>
      </c>
      <c r="C46" s="18"/>
      <c r="D46" s="7">
        <f>SUM(D12,D21,D42,D31)</f>
        <v>18.526499999999999</v>
      </c>
      <c r="E46" t="s">
        <v>12</v>
      </c>
    </row>
    <row r="47" spans="1:5" ht="18" customHeight="1" x14ac:dyDescent="0.25">
      <c r="B47" s="18" t="s">
        <v>16</v>
      </c>
      <c r="C47" s="18"/>
      <c r="D47" s="7">
        <f>+D45*1000+D46</f>
        <v>37071.5265</v>
      </c>
      <c r="E47" t="s">
        <v>12</v>
      </c>
    </row>
    <row r="48" spans="1:5" ht="18" customHeight="1" x14ac:dyDescent="0.25"/>
    <row r="49" spans="3:7" ht="18" customHeight="1" x14ac:dyDescent="0.25">
      <c r="C49" s="8" t="s">
        <v>28</v>
      </c>
      <c r="D49" s="10">
        <f>2.512-1.933</f>
        <v>0.57899999999999996</v>
      </c>
      <c r="E49" t="s">
        <v>15</v>
      </c>
      <c r="G49" t="s">
        <v>35</v>
      </c>
    </row>
    <row r="50" spans="3:7" ht="18" customHeight="1" x14ac:dyDescent="0.25">
      <c r="C50" s="8" t="s">
        <v>19</v>
      </c>
      <c r="D50" s="9">
        <f>+D49*1000000+D47</f>
        <v>616071.52650000004</v>
      </c>
      <c r="E50" t="s">
        <v>12</v>
      </c>
    </row>
    <row r="51" spans="3:7" ht="18" customHeight="1" x14ac:dyDescent="0.25"/>
    <row r="52" spans="3:7" ht="18" customHeight="1" x14ac:dyDescent="0.25">
      <c r="C52" s="8" t="s">
        <v>17</v>
      </c>
      <c r="D52" s="11">
        <f>+D47/D50</f>
        <v>6.0174062434940334E-2</v>
      </c>
    </row>
    <row r="53" spans="3:7" ht="18" customHeight="1" x14ac:dyDescent="0.25"/>
    <row r="54" spans="3:7" ht="18" customHeight="1" x14ac:dyDescent="0.25"/>
  </sheetData>
  <mergeCells count="16">
    <mergeCell ref="B20:C20"/>
    <mergeCell ref="B2:E2"/>
    <mergeCell ref="A5:E5"/>
    <mergeCell ref="B11:C11"/>
    <mergeCell ref="B12:C12"/>
    <mergeCell ref="A14:E14"/>
    <mergeCell ref="B42:C42"/>
    <mergeCell ref="B45:C45"/>
    <mergeCell ref="B46:C46"/>
    <mergeCell ref="B47:C47"/>
    <mergeCell ref="B21:C21"/>
    <mergeCell ref="A23:E23"/>
    <mergeCell ref="B30:C30"/>
    <mergeCell ref="B31:C31"/>
    <mergeCell ref="A33:E33"/>
    <mergeCell ref="B41:C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BOOST Fuel LAUF Design Point</vt:lpstr>
      <vt:lpstr>BOOST INCR Fuel LAUF Design</vt:lpstr>
    </vt:vector>
  </TitlesOfParts>
  <Company>EQT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Jones</dc:creator>
  <cp:lastModifiedBy>Jennifer Brough</cp:lastModifiedBy>
  <dcterms:created xsi:type="dcterms:W3CDTF">2015-09-02T18:48:17Z</dcterms:created>
  <dcterms:modified xsi:type="dcterms:W3CDTF">2025-10-22T23:23:07Z</dcterms:modified>
</cp:coreProperties>
</file>