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s\Downloads\"/>
    </mc:Choice>
  </mc:AlternateContent>
  <xr:revisionPtr revIDLastSave="0" documentId="8_{E0E1689E-7F34-4907-A998-4F2D7EBD3FCC}" xr6:coauthVersionLast="47" xr6:coauthVersionMax="47" xr10:uidLastSave="{00000000-0000-0000-0000-000000000000}"/>
  <bookViews>
    <workbookView xWindow="-93" yWindow="-93" windowWidth="20186" windowHeight="12920" tabRatio="812" xr2:uid="{00000000-000D-0000-FFFF-FFFF00000000}"/>
  </bookViews>
  <sheets>
    <sheet name="Calculator" sheetId="10" r:id="rId1"/>
    <sheet name="Link tools " sheetId="27" state="veryHidden" r:id="rId2"/>
  </sheets>
  <definedNames>
    <definedName name="_xlnm.Print_Area" localSheetId="0">Calculator!$A$1:$J$59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7" l="1"/>
  <c r="E4" i="27" s="1"/>
  <c r="E5" i="27" s="1"/>
  <c r="E6" i="27" s="1"/>
  <c r="F3" i="27" l="1"/>
  <c r="H3" i="27" s="1"/>
  <c r="O2" i="27"/>
  <c r="H4" i="27" l="1"/>
  <c r="H5" i="27" s="1"/>
  <c r="H6" i="27" s="1"/>
  <c r="H7" i="27" s="1"/>
  <c r="H8" i="27" s="1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F4" i="27"/>
  <c r="F5" i="27" s="1"/>
  <c r="F6" i="27" s="1"/>
  <c r="F7" i="27" s="1"/>
  <c r="F8" i="27" s="1"/>
  <c r="F9" i="27" s="1"/>
  <c r="F10" i="27" s="1"/>
  <c r="F11" i="27" s="1"/>
  <c r="F12" i="27" s="1"/>
  <c r="F13" i="27" s="1"/>
  <c r="F14" i="27" s="1"/>
  <c r="F15" i="27" s="1"/>
  <c r="F16" i="27" s="1"/>
  <c r="F17" i="27" s="1"/>
  <c r="F18" i="27" s="1"/>
  <c r="F19" i="27" s="1"/>
  <c r="F20" i="27" s="1"/>
  <c r="F21" i="27" s="1"/>
  <c r="F22" i="27" s="1"/>
  <c r="F23" i="27" s="1"/>
  <c r="F24" i="27" s="1"/>
  <c r="F25" i="27" s="1"/>
  <c r="F26" i="27" s="1"/>
  <c r="F27" i="27" s="1"/>
  <c r="F28" i="27" s="1"/>
  <c r="F29" i="27" s="1"/>
  <c r="F30" i="27" s="1"/>
  <c r="F31" i="27" s="1"/>
  <c r="F32" i="27" s="1"/>
  <c r="T3" i="27"/>
  <c r="T4" i="27" l="1"/>
  <c r="S3" i="27"/>
  <c r="U3" i="27" s="1"/>
  <c r="V3" i="27" s="1"/>
  <c r="R4" i="27"/>
  <c r="R5" i="27" s="1"/>
  <c r="R6" i="27" s="1"/>
  <c r="R7" i="27" s="1"/>
  <c r="R8" i="27" s="1"/>
  <c r="R9" i="27" s="1"/>
  <c r="R10" i="27" s="1"/>
  <c r="R11" i="27" s="1"/>
  <c r="R12" i="27" s="1"/>
  <c r="R13" i="27" s="1"/>
  <c r="R14" i="27" s="1"/>
  <c r="R15" i="27" s="1"/>
  <c r="R16" i="27" s="1"/>
  <c r="R17" i="27" s="1"/>
  <c r="R18" i="27" s="1"/>
  <c r="R19" i="27" s="1"/>
  <c r="R20" i="27" s="1"/>
  <c r="R21" i="27" s="1"/>
  <c r="R22" i="27" s="1"/>
  <c r="R23" i="27" s="1"/>
  <c r="R24" i="27" s="1"/>
  <c r="R25" i="27" s="1"/>
  <c r="R26" i="27" s="1"/>
  <c r="R27" i="27" s="1"/>
  <c r="R28" i="27" s="1"/>
  <c r="R29" i="27" s="1"/>
  <c r="R30" i="27" s="1"/>
  <c r="R31" i="27" s="1"/>
  <c r="R32" i="27" s="1"/>
  <c r="F42" i="10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W3" i="27" l="1"/>
  <c r="G3" i="27" s="1"/>
  <c r="T5" i="27"/>
  <c r="E7" i="27"/>
  <c r="E8" i="27" s="1"/>
  <c r="E9" i="27" s="1"/>
  <c r="E10" i="27" s="1"/>
  <c r="E11" i="27" s="1"/>
  <c r="E12" i="27" s="1"/>
  <c r="E13" i="27" s="1"/>
  <c r="E14" i="27" s="1"/>
  <c r="E15" i="27" s="1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T6" i="27" l="1"/>
  <c r="T7" i="27" s="1"/>
  <c r="T8" i="27" s="1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D42" i="10"/>
  <c r="U4" i="27"/>
  <c r="V4" i="27" s="1"/>
  <c r="D4" i="27"/>
  <c r="D5" i="27" s="1"/>
  <c r="D6" i="27" s="1"/>
  <c r="D7" i="27" s="1"/>
  <c r="D8" i="27" s="1"/>
  <c r="D9" i="27" s="1"/>
  <c r="D10" i="27" s="1"/>
  <c r="D11" i="27" s="1"/>
  <c r="D12" i="27" s="1"/>
  <c r="D13" i="27" s="1"/>
  <c r="D14" i="27" s="1"/>
  <c r="D15" i="27" s="1"/>
  <c r="D16" i="27" s="1"/>
  <c r="D17" i="27" s="1"/>
  <c r="D18" i="27" s="1"/>
  <c r="D19" i="27" s="1"/>
  <c r="D20" i="27" s="1"/>
  <c r="D21" i="27" s="1"/>
  <c r="D22" i="27" s="1"/>
  <c r="D23" i="27" s="1"/>
  <c r="D24" i="27" s="1"/>
  <c r="D25" i="27" s="1"/>
  <c r="D26" i="27" s="1"/>
  <c r="D27" i="27" s="1"/>
  <c r="D28" i="27" s="1"/>
  <c r="D29" i="27" s="1"/>
  <c r="D30" i="27" s="1"/>
  <c r="D31" i="27" s="1"/>
  <c r="D32" i="27" s="1"/>
  <c r="B4" i="27"/>
  <c r="B5" i="27" s="1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C41" i="10"/>
  <c r="E41" i="10" s="1"/>
  <c r="C3" i="27" s="1"/>
  <c r="W4" i="27" l="1"/>
  <c r="U5" i="27" s="1"/>
  <c r="V5" i="27" s="1"/>
  <c r="T33" i="27"/>
  <c r="C42" i="10"/>
  <c r="E42" i="10" s="1"/>
  <c r="C4" i="27" s="1"/>
  <c r="W5" i="27" l="1"/>
  <c r="G4" i="27"/>
  <c r="D43" i="10" s="1"/>
  <c r="C43" i="10"/>
  <c r="G5" i="27" l="1"/>
  <c r="D44" i="10" s="1"/>
  <c r="U6" i="27"/>
  <c r="C44" i="10"/>
  <c r="C45" i="10" s="1"/>
  <c r="C46" i="10" s="1"/>
  <c r="V6" i="27" l="1"/>
  <c r="W6" i="27" s="1"/>
  <c r="C47" i="10"/>
  <c r="C48" i="10" s="1"/>
  <c r="C49" i="10" s="1"/>
  <c r="C50" i="10" s="1"/>
  <c r="C51" i="10" s="1"/>
  <c r="C57" i="10"/>
  <c r="U7" i="27" l="1"/>
  <c r="G6" i="27"/>
  <c r="D45" i="10" s="1"/>
  <c r="C52" i="10"/>
  <c r="C53" i="10" s="1"/>
  <c r="C54" i="10" s="1"/>
  <c r="C55" i="10" s="1"/>
  <c r="C56" i="10" s="1"/>
  <c r="C58" i="10"/>
  <c r="V7" i="27" l="1"/>
  <c r="W7" i="27" s="1"/>
  <c r="G41" i="10"/>
  <c r="C59" i="10"/>
  <c r="U8" i="27" l="1"/>
  <c r="V8" i="27" s="1"/>
  <c r="W8" i="27" s="1"/>
  <c r="G8" i="27" s="1"/>
  <c r="D47" i="10" s="1"/>
  <c r="G7" i="27"/>
  <c r="D46" i="10" s="1"/>
  <c r="G42" i="10"/>
  <c r="G43" i="10" s="1"/>
  <c r="G44" i="10" s="1"/>
  <c r="G45" i="10" s="1"/>
  <c r="U9" i="27" l="1"/>
  <c r="V9" i="27" s="1"/>
  <c r="W9" i="27" s="1"/>
  <c r="G46" i="10"/>
  <c r="G47" i="10" s="1"/>
  <c r="G48" i="10" s="1"/>
  <c r="G49" i="10" s="1"/>
  <c r="G50" i="10" s="1"/>
  <c r="G57" i="10"/>
  <c r="U10" i="27" l="1"/>
  <c r="G9" i="27"/>
  <c r="D48" i="10" s="1"/>
  <c r="G51" i="10"/>
  <c r="G52" i="10" s="1"/>
  <c r="G53" i="10" s="1"/>
  <c r="G54" i="10" s="1"/>
  <c r="G55" i="10" s="1"/>
  <c r="G59" i="10" s="1"/>
  <c r="G58" i="10"/>
  <c r="V10" i="27" l="1"/>
  <c r="W10" i="27" s="1"/>
  <c r="E43" i="10"/>
  <c r="C5" i="27" s="1"/>
  <c r="U11" i="27" l="1"/>
  <c r="G10" i="27"/>
  <c r="D49" i="10" s="1"/>
  <c r="E44" i="10"/>
  <c r="C6" i="27" s="1"/>
  <c r="V11" i="27" l="1"/>
  <c r="W11" i="27" s="1"/>
  <c r="U12" i="27" l="1"/>
  <c r="G11" i="27"/>
  <c r="D50" i="10" s="1"/>
  <c r="V12" i="27" l="1"/>
  <c r="W12" i="27" s="1"/>
  <c r="E45" i="10"/>
  <c r="C7" i="27" s="1"/>
  <c r="U13" i="27" l="1"/>
  <c r="G12" i="27"/>
  <c r="D51" i="10" s="1"/>
  <c r="V13" i="27" l="1"/>
  <c r="W13" i="27" s="1"/>
  <c r="E46" i="10"/>
  <c r="C8" i="27" s="1"/>
  <c r="D57" i="10"/>
  <c r="U14" i="27" l="1"/>
  <c r="G13" i="27"/>
  <c r="D52" i="10" s="1"/>
  <c r="E57" i="10"/>
  <c r="V14" i="27" l="1"/>
  <c r="W14" i="27" s="1"/>
  <c r="E47" i="10"/>
  <c r="C9" i="27" s="1"/>
  <c r="U15" i="27" l="1"/>
  <c r="G14" i="27"/>
  <c r="D53" i="10" s="1"/>
  <c r="V15" i="27" l="1"/>
  <c r="W15" i="27" s="1"/>
  <c r="E48" i="10"/>
  <c r="U16" i="27" l="1"/>
  <c r="G15" i="27"/>
  <c r="D54" i="10" s="1"/>
  <c r="C10" i="27"/>
  <c r="V16" i="27" l="1"/>
  <c r="W16" i="27" s="1"/>
  <c r="E49" i="10"/>
  <c r="U17" i="27" l="1"/>
  <c r="G16" i="27"/>
  <c r="D55" i="10" s="1"/>
  <c r="C11" i="27"/>
  <c r="V17" i="27" l="1"/>
  <c r="W17" i="27" s="1"/>
  <c r="E50" i="10"/>
  <c r="U18" i="27" l="1"/>
  <c r="G17" i="27"/>
  <c r="D56" i="10" s="1"/>
  <c r="C12" i="27"/>
  <c r="V18" i="27" l="1"/>
  <c r="W18" i="27" s="1"/>
  <c r="D58" i="10"/>
  <c r="E51" i="10"/>
  <c r="U19" i="27" l="1"/>
  <c r="G18" i="27"/>
  <c r="H41" i="10" s="1"/>
  <c r="C13" i="27"/>
  <c r="E58" i="10"/>
  <c r="V19" i="27" l="1"/>
  <c r="W19" i="27" s="1"/>
  <c r="E52" i="10"/>
  <c r="U20" i="27" l="1"/>
  <c r="G19" i="27"/>
  <c r="H42" i="10" s="1"/>
  <c r="C14" i="27"/>
  <c r="V20" i="27" l="1"/>
  <c r="W20" i="27" s="1"/>
  <c r="E53" i="10"/>
  <c r="U21" i="27" l="1"/>
  <c r="G20" i="27"/>
  <c r="H43" i="10" s="1"/>
  <c r="C15" i="27"/>
  <c r="V21" i="27" l="1"/>
  <c r="W21" i="27" s="1"/>
  <c r="E54" i="10"/>
  <c r="U22" i="27" l="1"/>
  <c r="G21" i="27"/>
  <c r="H44" i="10" s="1"/>
  <c r="C16" i="27"/>
  <c r="V22" i="27" l="1"/>
  <c r="W22" i="27" s="1"/>
  <c r="E55" i="10"/>
  <c r="U23" i="27" l="1"/>
  <c r="G22" i="27"/>
  <c r="H45" i="10" s="1"/>
  <c r="C17" i="27"/>
  <c r="V23" i="27" l="1"/>
  <c r="W23" i="27" s="1"/>
  <c r="D59" i="10"/>
  <c r="E56" i="10"/>
  <c r="U24" i="27" l="1"/>
  <c r="G23" i="27"/>
  <c r="H46" i="10" s="1"/>
  <c r="E59" i="10"/>
  <c r="V24" i="27" l="1"/>
  <c r="W24" i="27" s="1"/>
  <c r="I41" i="10"/>
  <c r="U25" i="27" l="1"/>
  <c r="G24" i="27"/>
  <c r="H47" i="10" s="1"/>
  <c r="C18" i="27"/>
  <c r="V25" i="27" l="1"/>
  <c r="W25" i="27" s="1"/>
  <c r="I42" i="10"/>
  <c r="U26" i="27" l="1"/>
  <c r="G25" i="27"/>
  <c r="H48" i="10" s="1"/>
  <c r="C19" i="27"/>
  <c r="V26" i="27" l="1"/>
  <c r="W26" i="27" s="1"/>
  <c r="I43" i="10"/>
  <c r="G26" i="27" l="1"/>
  <c r="H49" i="10" s="1"/>
  <c r="U27" i="27"/>
  <c r="C20" i="27"/>
  <c r="V27" i="27" l="1"/>
  <c r="W27" i="27" s="1"/>
  <c r="I44" i="10"/>
  <c r="U28" i="27" l="1"/>
  <c r="G27" i="27"/>
  <c r="H50" i="10" s="1"/>
  <c r="C21" i="27"/>
  <c r="V28" i="27" l="1"/>
  <c r="W28" i="27" s="1"/>
  <c r="H57" i="10"/>
  <c r="I45" i="10"/>
  <c r="U29" i="27" l="1"/>
  <c r="G28" i="27"/>
  <c r="H51" i="10" s="1"/>
  <c r="C22" i="27"/>
  <c r="I57" i="10"/>
  <c r="V29" i="27" l="1"/>
  <c r="W29" i="27" s="1"/>
  <c r="I46" i="10"/>
  <c r="U30" i="27" l="1"/>
  <c r="G29" i="27"/>
  <c r="H52" i="10" s="1"/>
  <c r="C23" i="27"/>
  <c r="V30" i="27" l="1"/>
  <c r="W30" i="27" s="1"/>
  <c r="I47" i="10"/>
  <c r="U31" i="27" l="1"/>
  <c r="G30" i="27"/>
  <c r="H53" i="10" s="1"/>
  <c r="C24" i="27"/>
  <c r="V31" i="27" l="1"/>
  <c r="W31" i="27" s="1"/>
  <c r="I48" i="10"/>
  <c r="U32" i="27" l="1"/>
  <c r="G31" i="27"/>
  <c r="H54" i="10" s="1"/>
  <c r="C25" i="27"/>
  <c r="V32" i="27" l="1"/>
  <c r="W32" i="27" s="1"/>
  <c r="G32" i="27" s="1"/>
  <c r="H55" i="10" s="1"/>
  <c r="I49" i="10"/>
  <c r="C26" i="27" l="1"/>
  <c r="H58" i="10" l="1"/>
  <c r="I50" i="10"/>
  <c r="C27" i="27" l="1"/>
  <c r="I58" i="10"/>
  <c r="I51" i="10" l="1"/>
  <c r="C28" i="27" l="1"/>
  <c r="I52" i="10" l="1"/>
  <c r="C29" i="27" l="1"/>
  <c r="I53" i="10" l="1"/>
  <c r="C30" i="27" l="1"/>
  <c r="I54" i="10" l="1"/>
  <c r="C31" i="27" l="1"/>
  <c r="I55" i="10"/>
  <c r="H59" i="10" l="1"/>
  <c r="C32" i="27" l="1"/>
  <c r="I59" i="10"/>
</calcChain>
</file>

<file path=xl/sharedStrings.xml><?xml version="1.0" encoding="utf-8"?>
<sst xmlns="http://schemas.openxmlformats.org/spreadsheetml/2006/main" count="29" uniqueCount="24">
  <si>
    <t>Year</t>
  </si>
  <si>
    <t>Total Years 1-5</t>
  </si>
  <si>
    <t>Total Years 1-10</t>
  </si>
  <si>
    <t>Total Years 1-15</t>
  </si>
  <si>
    <t>Total Years 1-20</t>
  </si>
  <si>
    <t xml:space="preserve"> </t>
  </si>
  <si>
    <t>Interest</t>
  </si>
  <si>
    <t>Balance</t>
  </si>
  <si>
    <t>Total Years 1-25</t>
  </si>
  <si>
    <t>Total Years 1-30</t>
  </si>
  <si>
    <t>Interest Rate</t>
  </si>
  <si>
    <t>Cumulative
Interest</t>
  </si>
  <si>
    <t>Balance at Year End</t>
  </si>
  <si>
    <t>Yearly Contribution</t>
  </si>
  <si>
    <t>Years</t>
  </si>
  <si>
    <t>Compound Interest Calculator</t>
  </si>
  <si>
    <t>Initial Deposit</t>
  </si>
  <si>
    <t>Term Deposits</t>
  </si>
  <si>
    <t>Cumulative
Annual
Contribution</t>
  </si>
  <si>
    <t>initial</t>
  </si>
  <si>
    <t>monthly</t>
  </si>
  <si>
    <t>total</t>
  </si>
  <si>
    <t>interest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</si>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</sst>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8"/>
      <color theme="0"/>
      <name val="Arial"/>
      <family val="2"/>
    </font>
    <font>
      <sz val="12"/>
      <color theme="4" tint="-0.249977111117893"/>
      <name val="Arial"/>
      <family val="2"/>
    </font>
    <font>
      <sz val="18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0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hidden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3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5" fontId="9" fillId="0" borderId="0" xfId="0" applyNumberFormat="1" applyFont="1"/>
    <xf numFmtId="0" fontId="6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0" fontId="12" fillId="0" borderId="0" xfId="0" applyNumberFormat="1" applyFont="1" applyAlignment="1" applyProtection="1">
      <alignment horizontal="right" vertical="center"/>
      <protection hidden="1"/>
    </xf>
    <xf numFmtId="10" fontId="12" fillId="0" borderId="0" xfId="0" applyNumberFormat="1" applyFont="1" applyAlignment="1" applyProtection="1">
      <alignment vertical="top"/>
      <protection hidden="1"/>
    </xf>
    <xf numFmtId="166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3" fontId="0" fillId="0" borderId="0" xfId="1" applyFont="1"/>
    <xf numFmtId="43" fontId="0" fillId="0" borderId="0" xfId="0" applyNumberFormat="1"/>
    <xf numFmtId="0" fontId="11" fillId="0" borderId="0" xfId="0" applyFont="1" applyAlignment="1">
      <alignment horizontal="center" vertical="center"/>
    </xf>
    <xf numFmtId="5" fontId="0" fillId="0" borderId="0" xfId="0" applyNumberFormat="1"/>
    <xf numFmtId="0" fontId="6" fillId="6" borderId="1" xfId="0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43" fontId="9" fillId="0" borderId="1" xfId="1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vertical="center"/>
      <protection hidden="1"/>
    </xf>
    <xf numFmtId="164" fontId="6" fillId="5" borderId="1" xfId="1" applyNumberFormat="1" applyFont="1" applyFill="1" applyBorder="1" applyAlignment="1" applyProtection="1">
      <alignment horizontal="center" vertical="center"/>
      <protection hidden="1"/>
    </xf>
    <xf numFmtId="43" fontId="6" fillId="5" borderId="1" xfId="1" applyFont="1" applyFill="1" applyBorder="1" applyAlignment="1" applyProtection="1">
      <alignment horizontal="center" vertical="center"/>
      <protection hidden="1"/>
    </xf>
    <xf numFmtId="164" fontId="6" fillId="5" borderId="1" xfId="1" applyNumberFormat="1" applyFont="1" applyFill="1" applyBorder="1" applyAlignment="1" applyProtection="1">
      <alignment vertical="center"/>
      <protection hidden="1"/>
    </xf>
    <xf numFmtId="0" fontId="19" fillId="0" borderId="0" xfId="0" applyFont="1"/>
    <xf numFmtId="10" fontId="0" fillId="0" borderId="0" xfId="0" applyNumberFormat="1"/>
    <xf numFmtId="7" fontId="0" fillId="0" borderId="0" xfId="0" applyNumberFormat="1"/>
    <xf numFmtId="0" fontId="18" fillId="4" borderId="0" xfId="0" applyFont="1" applyFill="1" applyAlignment="1">
      <alignment horizontal="center" vertical="center"/>
    </xf>
    <xf numFmtId="5" fontId="17" fillId="0" borderId="2" xfId="0" applyNumberFormat="1" applyFont="1" applyBorder="1" applyAlignment="1" applyProtection="1">
      <alignment horizontal="center" vertical="center"/>
      <protection locked="0"/>
    </xf>
    <xf numFmtId="5" fontId="17" fillId="0" borderId="3" xfId="0" applyNumberFormat="1" applyFont="1" applyBorder="1" applyAlignment="1" applyProtection="1">
      <alignment horizontal="center" vertical="center"/>
      <protection locked="0"/>
    </xf>
    <xf numFmtId="10" fontId="17" fillId="0" borderId="2" xfId="0" applyNumberFormat="1" applyFont="1" applyBorder="1" applyAlignment="1" applyProtection="1">
      <alignment horizontal="center" vertical="center"/>
      <protection locked="0"/>
    </xf>
    <xf numFmtId="10" fontId="17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98730755670463E-2"/>
          <c:y val="3.4108527131782945E-2"/>
          <c:w val="0.92663985409783978"/>
          <c:h val="0.869403894280656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'Link tools '!$E$2</c:f>
              <c:strCache>
                <c:ptCount val="1"/>
                <c:pt idx="0">
                  <c:v>Initial Deposit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'Link tools '!$E$3:$E$32</c:f>
              <c:numCache>
                <c:formatCode>"$"#,##0_);\("$"#,##0\)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B-4C63-BD53-93B82FE02442}"/>
            </c:ext>
          </c:extLst>
        </c:ser>
        <c:ser>
          <c:idx val="2"/>
          <c:order val="2"/>
          <c:tx>
            <c:strRef>
              <c:f>'Link tools '!$F$2</c:f>
              <c:strCache>
                <c:ptCount val="1"/>
                <c:pt idx="0">
                  <c:v>Term Deposits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'Link tools '!$F$3:$F$32</c:f>
              <c:numCache>
                <c:formatCode>"$"#,##0_);\("$"#,##0\)</c:formatCode>
                <c:ptCount val="3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B-4C63-BD53-93B82FE02442}"/>
            </c:ext>
          </c:extLst>
        </c:ser>
        <c:ser>
          <c:idx val="3"/>
          <c:order val="3"/>
          <c:tx>
            <c:strRef>
              <c:f>'Link tools '!$G$2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'Link tools '!$G$3:$G$32</c:f>
              <c:numCache>
                <c:formatCode>_(* #,##0.00_);_(* \(#,##0.00\);_(* "-"??_);_(@_)</c:formatCode>
                <c:ptCount val="30"/>
                <c:pt idx="0">
                  <c:v>20</c:v>
                </c:pt>
                <c:pt idx="1">
                  <c:v>52</c:v>
                </c:pt>
                <c:pt idx="2">
                  <c:v>97.199999999999989</c:v>
                </c:pt>
                <c:pt idx="3">
                  <c:v>156.92000000000007</c:v>
                </c:pt>
                <c:pt idx="4">
                  <c:v>232.61200000000008</c:v>
                </c:pt>
                <c:pt idx="5">
                  <c:v>325.8732</c:v>
                </c:pt>
                <c:pt idx="6">
                  <c:v>438.46052000000009</c:v>
                </c:pt>
                <c:pt idx="7">
                  <c:v>572.30657200000019</c:v>
                </c:pt>
                <c:pt idx="8">
                  <c:v>729.53722920000018</c:v>
                </c:pt>
                <c:pt idx="9">
                  <c:v>912.4909521200002</c:v>
                </c:pt>
                <c:pt idx="10">
                  <c:v>1123.7400473320004</c:v>
                </c:pt>
                <c:pt idx="11">
                  <c:v>1366.1140520652002</c:v>
                </c:pt>
                <c:pt idx="12">
                  <c:v>1642.7254572717202</c:v>
                </c:pt>
                <c:pt idx="13">
                  <c:v>1956.9980029988924</c:v>
                </c:pt>
                <c:pt idx="14">
                  <c:v>2312.6978032987818</c:v>
                </c:pt>
                <c:pt idx="15">
                  <c:v>2713.9675836286597</c:v>
                </c:pt>
                <c:pt idx="16">
                  <c:v>3165.3643419915261</c:v>
                </c:pt>
                <c:pt idx="17">
                  <c:v>3671.9007761906787</c:v>
                </c:pt>
                <c:pt idx="18">
                  <c:v>4239.0908538097465</c:v>
                </c:pt>
                <c:pt idx="19">
                  <c:v>4872.9999391907213</c:v>
                </c:pt>
                <c:pt idx="20">
                  <c:v>5580.2999331097935</c:v>
                </c:pt>
                <c:pt idx="21">
                  <c:v>6368.3299264207726</c:v>
                </c:pt>
                <c:pt idx="22">
                  <c:v>7245.1629190628501</c:v>
                </c:pt>
                <c:pt idx="23">
                  <c:v>8219.6792109691341</c:v>
                </c:pt>
                <c:pt idx="24">
                  <c:v>9301.6471320660476</c:v>
                </c:pt>
                <c:pt idx="25">
                  <c:v>10501.811845272652</c:v>
                </c:pt>
                <c:pt idx="26">
                  <c:v>11831.993029799918</c:v>
                </c:pt>
                <c:pt idx="27">
                  <c:v>13305.19233277991</c:v>
                </c:pt>
                <c:pt idx="28">
                  <c:v>14935.7115660579</c:v>
                </c:pt>
                <c:pt idx="29">
                  <c:v>16739.282722663691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6-4A02-9656-828A1771D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0042911"/>
        <c:axId val="12678773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'Link tools '!$D$2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'Link tools '!$D$3:$D$32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98B-4C63-BD53-93B82FE02442}"/>
                  </c:ext>
                </c:extLst>
              </c15:ser>
            </c15:filteredBarSeries>
          </c:ext>
        </c:extLst>
      </c:barChart>
      <c:catAx>
        <c:axId val="740042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877343"/>
        <c:crosses val="autoZero"/>
        <c:auto val="1"/>
        <c:lblAlgn val="ctr"/>
        <c:lblOffset val="100"/>
        <c:noMultiLvlLbl val="0"/>
      </c:catAx>
      <c:valAx>
        <c:axId val="126787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4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39316975925271"/>
          <c:y val="4.5212476347433396E-2"/>
          <c:w val="0.50595143268782949"/>
          <c:h val="6.608380202474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'Link tools '!$F$2</c:f>
              <c:strCache>
                <c:ptCount val="1"/>
                <c:pt idx="0">
                  <c:v>Term Deposits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'Link tools '!$F$3:$F$32</c:f>
              <c:numCache>
                <c:formatCode>"$"#,##0_);\("$"#,##0\)</c:formatCode>
                <c:ptCount val="3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D-45E0-A567-2F7E8919F401}"/>
            </c:ext>
          </c:extLst>
        </c:ser>
        <c:ser>
          <c:idx val="2"/>
          <c:order val="2"/>
          <c:tx>
            <c:strRef>
              <c:f>'Link tools '!$G$2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'Link tools '!$G$3:$G$32</c:f>
              <c:numCache>
                <c:formatCode>_(* #,##0.00_);_(* \(#,##0.00\);_(* "-"??_);_(@_)</c:formatCode>
                <c:ptCount val="30"/>
                <c:pt idx="0">
                  <c:v>20</c:v>
                </c:pt>
                <c:pt idx="1">
                  <c:v>52</c:v>
                </c:pt>
                <c:pt idx="2">
                  <c:v>97.199999999999989</c:v>
                </c:pt>
                <c:pt idx="3">
                  <c:v>156.92000000000007</c:v>
                </c:pt>
                <c:pt idx="4">
                  <c:v>232.61200000000008</c:v>
                </c:pt>
                <c:pt idx="5">
                  <c:v>325.8732</c:v>
                </c:pt>
                <c:pt idx="6">
                  <c:v>438.46052000000009</c:v>
                </c:pt>
                <c:pt idx="7">
                  <c:v>572.30657200000019</c:v>
                </c:pt>
                <c:pt idx="8">
                  <c:v>729.53722920000018</c:v>
                </c:pt>
                <c:pt idx="9">
                  <c:v>912.4909521200002</c:v>
                </c:pt>
                <c:pt idx="10">
                  <c:v>1123.7400473320004</c:v>
                </c:pt>
                <c:pt idx="11">
                  <c:v>1366.1140520652002</c:v>
                </c:pt>
                <c:pt idx="12">
                  <c:v>1642.7254572717202</c:v>
                </c:pt>
                <c:pt idx="13">
                  <c:v>1956.9980029988924</c:v>
                </c:pt>
                <c:pt idx="14">
                  <c:v>2312.6978032987818</c:v>
                </c:pt>
                <c:pt idx="15">
                  <c:v>2713.9675836286597</c:v>
                </c:pt>
                <c:pt idx="16">
                  <c:v>3165.3643419915261</c:v>
                </c:pt>
                <c:pt idx="17">
                  <c:v>3671.9007761906787</c:v>
                </c:pt>
                <c:pt idx="18">
                  <c:v>4239.0908538097465</c:v>
                </c:pt>
                <c:pt idx="19">
                  <c:v>4872.9999391907213</c:v>
                </c:pt>
                <c:pt idx="20">
                  <c:v>5580.2999331097935</c:v>
                </c:pt>
                <c:pt idx="21">
                  <c:v>6368.3299264207726</c:v>
                </c:pt>
                <c:pt idx="22">
                  <c:v>7245.1629190628501</c:v>
                </c:pt>
                <c:pt idx="23">
                  <c:v>8219.6792109691341</c:v>
                </c:pt>
                <c:pt idx="24">
                  <c:v>9301.6471320660476</c:v>
                </c:pt>
                <c:pt idx="25">
                  <c:v>10501.811845272652</c:v>
                </c:pt>
                <c:pt idx="26">
                  <c:v>11831.993029799918</c:v>
                </c:pt>
                <c:pt idx="27">
                  <c:v>13305.19233277991</c:v>
                </c:pt>
                <c:pt idx="28">
                  <c:v>14935.7115660579</c:v>
                </c:pt>
                <c:pt idx="29">
                  <c:v>16739.282722663691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D-45E0-A567-2F7E8919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0042911"/>
        <c:axId val="12678773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'Link tools '!$D$2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'Link tools '!$D$3:$D$32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1DD-45E0-A567-2F7E8919F401}"/>
                  </c:ext>
                </c:extLst>
              </c15:ser>
            </c15:filteredBarSeries>
          </c:ext>
        </c:extLst>
      </c:barChart>
      <c:catAx>
        <c:axId val="7400429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877343"/>
        <c:crosses val="autoZero"/>
        <c:auto val="1"/>
        <c:lblAlgn val="ctr"/>
        <c:lblOffset val="100"/>
        <c:noMultiLvlLbl val="0"/>
      </c:catAx>
      <c:valAx>
        <c:axId val="126787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4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95249</xdr:rowOff>
    </xdr:from>
    <xdr:to>
      <xdr:col>4</xdr:col>
      <xdr:colOff>1251910</xdr:colOff>
      <xdr:row>10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072282-96AD-40B2-A360-AED0188D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9"/>
          <a:ext cx="5766760" cy="169545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12</xdr:row>
      <xdr:rowOff>66675</xdr:rowOff>
    </xdr:from>
    <xdr:to>
      <xdr:col>9</xdr:col>
      <xdr:colOff>0</xdr:colOff>
      <xdr:row>36</xdr:row>
      <xdr:rowOff>285750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3B3DDD-EDB3-4A92-A818-57F181792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281940</xdr:colOff>
      <xdr:row>11</xdr:row>
      <xdr:rowOff>26670</xdr:rowOff>
    </xdr:from>
    <xdr:to>
      <xdr:col>15</xdr:col>
      <xdr:colOff>586740</xdr:colOff>
      <xdr:row>26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47917E-CE12-4E5E-800A-0A1AF8063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65"/>
  <sheetViews>
    <sheetView showGridLines="0" tabSelected="1" topLeftCell="A28" zoomScale="80" zoomScaleNormal="80" zoomScaleSheetLayoutView="55" workbookViewId="0">
      <selection activeCell="H39" sqref="H39"/>
    </sheetView>
  </sheetViews>
  <sheetFormatPr defaultColWidth="0" defaultRowHeight="13.7" zeroHeight="1" x14ac:dyDescent="0.4"/>
  <cols>
    <col min="1" max="1" width="2.1171875" style="1" customWidth="1"/>
    <col min="2" max="2" width="19.3515625" style="1" customWidth="1"/>
    <col min="3" max="4" width="22.234375" style="1" customWidth="1"/>
    <col min="5" max="5" width="21" style="1" customWidth="1"/>
    <col min="6" max="6" width="21.41015625" style="1" customWidth="1"/>
    <col min="7" max="7" width="21.234375" style="1" customWidth="1"/>
    <col min="8" max="8" width="18.52734375" style="1" customWidth="1"/>
    <col min="9" max="9" width="20.3515625" style="1" customWidth="1"/>
    <col min="10" max="10" width="1.64453125" style="1" customWidth="1"/>
    <col min="11" max="20" width="35.64453125" style="1" hidden="1" customWidth="1"/>
    <col min="21" max="21" width="9.1171875" style="1" hidden="1" customWidth="1"/>
    <col min="22" max="22" width="23.1171875" style="1" hidden="1" customWidth="1"/>
    <col min="23" max="23" width="20.64453125" style="1" hidden="1" customWidth="1"/>
    <col min="24" max="24" width="25.52734375" style="1" hidden="1" customWidth="1"/>
    <col min="25" max="25" width="41.1171875" style="1" hidden="1" customWidth="1"/>
    <col min="26" max="39" width="9.1171875" style="1" hidden="1" customWidth="1"/>
    <col min="40" max="40" width="0" style="1" hidden="1" customWidth="1"/>
    <col min="41" max="16384" width="9.1171875" style="1" hidden="1"/>
  </cols>
  <sheetData>
    <row r="1" spans="1:20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0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0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0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0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20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20" ht="36" customHeight="1" x14ac:dyDescent="0.4">
      <c r="A12" s="59" t="s">
        <v>15</v>
      </c>
      <c r="B12" s="59"/>
      <c r="C12" s="59"/>
      <c r="D12" s="59"/>
      <c r="E12" s="59"/>
      <c r="F12" s="59"/>
      <c r="G12" s="59"/>
      <c r="H12" s="59"/>
      <c r="I12" s="59"/>
    </row>
    <row r="13" spans="1:20" ht="6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0" ht="55.5" customHeight="1" x14ac:dyDescent="0.4">
      <c r="B14" s="60"/>
      <c r="C14" s="60"/>
      <c r="D14" s="60"/>
      <c r="E14" s="60"/>
      <c r="F14" s="60"/>
      <c r="G14" s="60"/>
      <c r="H14" s="60"/>
      <c r="I14" s="60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5.35" x14ac:dyDescent="0.5"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5"/>
      <c r="M15" s="15"/>
      <c r="N15" s="15"/>
      <c r="O15" s="15"/>
      <c r="P15" s="15"/>
      <c r="Q15" s="15"/>
    </row>
    <row r="16" spans="1:20" s="5" customFormat="1" ht="24.95" customHeight="1" x14ac:dyDescent="0.5">
      <c r="B16" s="9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7"/>
    </row>
    <row r="17" spans="2:20" ht="8.1" customHeight="1" x14ac:dyDescent="0.5">
      <c r="B17" s="14"/>
      <c r="C17" s="19"/>
      <c r="D17" s="14"/>
      <c r="E17" s="14"/>
      <c r="F17" s="14"/>
      <c r="G17" s="14"/>
      <c r="H17" s="14"/>
      <c r="I17" s="14"/>
      <c r="J17" s="14"/>
      <c r="K17" s="14"/>
      <c r="L17" s="15"/>
      <c r="M17" s="15"/>
      <c r="N17" s="15"/>
      <c r="O17" s="15"/>
      <c r="P17" s="15"/>
      <c r="Q17" s="15"/>
      <c r="R17" s="8"/>
    </row>
    <row r="18" spans="2:20" s="20" customFormat="1" ht="23.25" hidden="1" customHeight="1" x14ac:dyDescent="0.5">
      <c r="B18" s="14"/>
      <c r="C18" s="21"/>
      <c r="D18" s="22"/>
      <c r="E18" s="22"/>
      <c r="F18" s="23"/>
      <c r="G18" s="24"/>
      <c r="H18" s="24"/>
      <c r="I18" s="24"/>
      <c r="J18" s="24"/>
    </row>
    <row r="19" spans="2:20" ht="11.25" hidden="1" customHeight="1" x14ac:dyDescent="0.5">
      <c r="B19" s="14"/>
      <c r="C19" s="25"/>
      <c r="D19" s="26"/>
      <c r="E19" s="26"/>
      <c r="F19" s="26"/>
      <c r="G19" s="26"/>
      <c r="H19" s="26"/>
      <c r="I19" s="26"/>
      <c r="J19" s="26"/>
      <c r="K19" s="15"/>
      <c r="L19" s="15"/>
      <c r="M19" s="8"/>
    </row>
    <row r="20" spans="2:20" s="5" customFormat="1" ht="24.95" customHeight="1" x14ac:dyDescent="0.5">
      <c r="B20" s="9"/>
      <c r="C20" s="27"/>
      <c r="D20" s="28"/>
      <c r="E20" s="28"/>
      <c r="F20" s="9"/>
      <c r="G20" s="29"/>
      <c r="H20" s="29"/>
      <c r="I20" s="29"/>
      <c r="J20" s="29"/>
    </row>
    <row r="21" spans="2:20" ht="34.5" hidden="1" customHeight="1" x14ac:dyDescent="0.5">
      <c r="B21" s="30"/>
      <c r="C21" s="31"/>
      <c r="D21" s="14"/>
      <c r="E21" s="14"/>
      <c r="F21" s="14"/>
      <c r="G21" s="14"/>
      <c r="H21" s="14"/>
      <c r="I21" s="14"/>
      <c r="J21" s="14"/>
      <c r="K21" s="15"/>
      <c r="L21" s="15"/>
      <c r="M21" s="8"/>
    </row>
    <row r="22" spans="2:20" s="5" customFormat="1" ht="33" hidden="1" customHeight="1" x14ac:dyDescent="0.5">
      <c r="B22" s="30"/>
      <c r="C22" s="27"/>
      <c r="D22" s="28"/>
      <c r="E22" s="29"/>
      <c r="F22" s="9"/>
      <c r="G22" s="32"/>
      <c r="H22" s="28"/>
      <c r="I22" s="28"/>
      <c r="J22" s="28"/>
    </row>
    <row r="23" spans="2:20" ht="8.1" hidden="1" customHeight="1" x14ac:dyDescent="0.5">
      <c r="B23" s="14"/>
      <c r="C23" s="14"/>
      <c r="D23" s="14"/>
      <c r="E23" s="14"/>
      <c r="F23" s="14"/>
      <c r="G23" s="14"/>
      <c r="H23" s="14"/>
      <c r="I23" s="14"/>
      <c r="J23" s="14"/>
    </row>
    <row r="24" spans="2:20" ht="8.1" hidden="1" customHeight="1" x14ac:dyDescent="0.5">
      <c r="B24" s="14"/>
      <c r="C24" s="14"/>
      <c r="D24" s="14"/>
      <c r="E24" s="14"/>
      <c r="F24" s="14"/>
      <c r="G24" s="14"/>
      <c r="H24" s="14"/>
      <c r="I24" s="14"/>
      <c r="J24" s="14"/>
    </row>
    <row r="25" spans="2:20" ht="27.75" hidden="1" customHeight="1" x14ac:dyDescent="0.4">
      <c r="B25" s="9"/>
      <c r="C25" s="9"/>
      <c r="D25" s="33"/>
      <c r="E25" s="34"/>
      <c r="F25" s="9"/>
      <c r="G25" s="35"/>
      <c r="H25" s="34"/>
      <c r="I25" s="34"/>
      <c r="J25" s="34"/>
    </row>
    <row r="26" spans="2:20" ht="8.1" customHeight="1" x14ac:dyDescent="0.5">
      <c r="B26" s="14"/>
      <c r="C26" s="14"/>
      <c r="D26" s="14"/>
      <c r="E26" s="14"/>
      <c r="F26" s="14"/>
      <c r="G26" s="14"/>
      <c r="H26" s="14"/>
      <c r="I26" s="14"/>
      <c r="J26" s="14"/>
    </row>
    <row r="27" spans="2:20" s="5" customFormat="1" ht="24.95" customHeight="1" x14ac:dyDescent="0.5">
      <c r="B27" s="36"/>
      <c r="C27" s="36"/>
      <c r="D27" s="36"/>
      <c r="E27" s="37"/>
      <c r="F27" s="37"/>
      <c r="G27" s="37"/>
      <c r="H27" s="37"/>
      <c r="I27" s="37"/>
      <c r="J27" s="37"/>
    </row>
    <row r="28" spans="2:20" ht="38.25" customHeight="1" x14ac:dyDescent="0.5">
      <c r="B28" s="61"/>
      <c r="C28" s="61"/>
      <c r="D28" s="61"/>
      <c r="E28" s="38"/>
      <c r="F28" s="61"/>
      <c r="G28" s="61"/>
      <c r="H28" s="61"/>
      <c r="I28" s="14"/>
      <c r="J28" s="14"/>
    </row>
    <row r="29" spans="2:20" s="5" customFormat="1" ht="24.95" customHeight="1" x14ac:dyDescent="0.5">
      <c r="B29" s="9"/>
      <c r="D29" s="29"/>
      <c r="E29" s="29"/>
      <c r="F29" s="9"/>
      <c r="H29" s="29"/>
      <c r="I29" s="29"/>
      <c r="J29" s="29"/>
      <c r="K29" s="29"/>
      <c r="L29" s="29"/>
      <c r="Q29" s="58"/>
      <c r="R29" s="58"/>
      <c r="S29" s="58"/>
      <c r="T29" s="58"/>
    </row>
    <row r="30" spans="2:20" s="5" customFormat="1" ht="24.95" customHeight="1" x14ac:dyDescent="0.5">
      <c r="B30" s="9"/>
      <c r="D30" s="35"/>
      <c r="E30" s="29"/>
      <c r="F30" s="9"/>
      <c r="H30" s="35"/>
      <c r="I30" s="29"/>
      <c r="J30" s="29"/>
      <c r="K30" s="29"/>
      <c r="L30" s="29"/>
      <c r="Q30" s="58"/>
      <c r="R30" s="58"/>
      <c r="S30" s="58"/>
      <c r="T30" s="58"/>
    </row>
    <row r="31" spans="2:20" s="5" customFormat="1" ht="24.95" customHeight="1" x14ac:dyDescent="0.5">
      <c r="B31" s="9"/>
      <c r="D31" s="35"/>
      <c r="E31" s="29"/>
      <c r="F31" s="9"/>
      <c r="H31" s="35"/>
      <c r="I31" s="29"/>
      <c r="J31" s="29"/>
      <c r="K31" s="29"/>
      <c r="L31" s="29"/>
      <c r="Q31" s="58"/>
      <c r="R31" s="58"/>
      <c r="S31" s="58"/>
      <c r="T31" s="58"/>
    </row>
    <row r="32" spans="2:20" s="5" customFormat="1" ht="24.95" customHeight="1" x14ac:dyDescent="0.5">
      <c r="B32" s="9"/>
      <c r="D32" s="32"/>
      <c r="E32" s="29"/>
      <c r="F32" s="9"/>
      <c r="H32" s="32"/>
      <c r="I32" s="29"/>
      <c r="J32" s="29"/>
      <c r="K32" s="29"/>
      <c r="L32" s="29"/>
      <c r="Q32" s="58"/>
      <c r="R32" s="58"/>
      <c r="S32" s="58"/>
      <c r="T32" s="58"/>
    </row>
    <row r="33" spans="1:20" s="5" customFormat="1" ht="24.95" customHeight="1" x14ac:dyDescent="0.5">
      <c r="B33" s="9"/>
      <c r="D33" s="32"/>
      <c r="E33" s="29"/>
      <c r="F33" s="9"/>
      <c r="H33" s="32"/>
      <c r="I33" s="29"/>
      <c r="J33" s="29"/>
      <c r="K33" s="29"/>
      <c r="L33" s="29"/>
      <c r="Q33" s="58"/>
      <c r="R33" s="58"/>
      <c r="S33" s="58"/>
      <c r="T33" s="58"/>
    </row>
    <row r="34" spans="1:20" s="5" customFormat="1" ht="24.95" customHeight="1" x14ac:dyDescent="0.5">
      <c r="B34" s="9"/>
      <c r="D34" s="32"/>
      <c r="E34" s="29"/>
      <c r="F34" s="9"/>
      <c r="H34" s="32"/>
      <c r="I34" s="29"/>
      <c r="J34" s="29"/>
      <c r="K34" s="29"/>
      <c r="L34" s="29"/>
      <c r="Q34" s="41"/>
      <c r="R34" s="41"/>
      <c r="S34" s="41"/>
      <c r="T34" s="41"/>
    </row>
    <row r="35" spans="1:20" s="5" customFormat="1" ht="24.95" customHeight="1" x14ac:dyDescent="0.5">
      <c r="B35" s="9"/>
      <c r="D35" s="32"/>
      <c r="E35" s="29"/>
      <c r="F35" s="9"/>
      <c r="H35" s="32"/>
      <c r="I35" s="29"/>
      <c r="J35" s="29"/>
      <c r="K35" s="29"/>
      <c r="L35" s="29"/>
      <c r="Q35" s="41"/>
      <c r="R35" s="41"/>
      <c r="S35" s="41"/>
      <c r="T35" s="41"/>
    </row>
    <row r="36" spans="1:20" s="5" customFormat="1" ht="24.95" customHeight="1" x14ac:dyDescent="0.5">
      <c r="B36" s="9"/>
      <c r="D36" s="32"/>
      <c r="E36" s="29"/>
      <c r="F36" s="9"/>
      <c r="H36" s="32"/>
      <c r="I36" s="29"/>
      <c r="J36" s="29"/>
      <c r="K36" s="29"/>
      <c r="L36" s="29"/>
      <c r="Q36" s="41"/>
      <c r="R36" s="41"/>
      <c r="S36" s="41"/>
      <c r="T36" s="41"/>
    </row>
    <row r="37" spans="1:20" s="5" customFormat="1" ht="24.95" customHeight="1" thickBot="1" x14ac:dyDescent="0.55000000000000004">
      <c r="B37" s="9"/>
      <c r="C37" s="29"/>
      <c r="D37" s="32"/>
      <c r="E37" s="29"/>
      <c r="F37" s="9"/>
      <c r="G37" s="35"/>
      <c r="H37" s="32"/>
      <c r="I37" s="29"/>
      <c r="J37" s="29"/>
      <c r="K37" s="29"/>
      <c r="L37" s="29"/>
      <c r="Q37" s="58"/>
      <c r="R37" s="58"/>
      <c r="S37" s="58"/>
      <c r="T37" s="58"/>
    </row>
    <row r="38" spans="1:20" ht="40.5" customHeight="1" thickBot="1" x14ac:dyDescent="0.55000000000000004">
      <c r="B38" s="53" t="s">
        <v>13</v>
      </c>
      <c r="C38" s="53"/>
      <c r="D38" s="54">
        <v>100</v>
      </c>
      <c r="E38" s="55"/>
      <c r="F38" s="53" t="s">
        <v>10</v>
      </c>
      <c r="G38" s="53"/>
      <c r="H38" s="56">
        <v>0.1</v>
      </c>
      <c r="I38" s="57"/>
      <c r="J38" s="14"/>
      <c r="K38" s="15"/>
      <c r="L38" s="15"/>
    </row>
    <row r="39" spans="1:20" ht="8.1" customHeight="1" thickBot="1" x14ac:dyDescent="0.45">
      <c r="A39" s="2"/>
      <c r="B39" s="3"/>
      <c r="C39" s="3"/>
      <c r="D39" s="3"/>
      <c r="E39" s="3"/>
      <c r="F39" s="3"/>
      <c r="G39" s="3"/>
      <c r="H39" s="3"/>
      <c r="I39" s="3"/>
      <c r="J39" s="3"/>
      <c r="K39" s="2"/>
      <c r="L39" s="2"/>
      <c r="M39" s="2"/>
      <c r="N39" s="2"/>
      <c r="O39" s="2"/>
    </row>
    <row r="40" spans="1:20" ht="59.25" customHeight="1" thickTop="1" thickBot="1" x14ac:dyDescent="0.45">
      <c r="A40" s="2"/>
      <c r="B40" s="10" t="s">
        <v>0</v>
      </c>
      <c r="C40" s="11" t="s">
        <v>18</v>
      </c>
      <c r="D40" s="11" t="s">
        <v>11</v>
      </c>
      <c r="E40" s="11" t="s">
        <v>12</v>
      </c>
      <c r="F40" s="10" t="s">
        <v>0</v>
      </c>
      <c r="G40" s="11" t="s">
        <v>18</v>
      </c>
      <c r="H40" s="11" t="s">
        <v>11</v>
      </c>
      <c r="I40" s="11" t="s">
        <v>12</v>
      </c>
    </row>
    <row r="41" spans="1:20" s="5" customFormat="1" ht="24.95" customHeight="1" thickTop="1" thickBot="1" x14ac:dyDescent="0.55000000000000004">
      <c r="A41" s="4"/>
      <c r="B41" s="43">
        <v>0</v>
      </c>
      <c r="C41" s="44">
        <f>D38</f>
        <v>100</v>
      </c>
      <c r="D41" s="45">
        <v>0</v>
      </c>
      <c r="E41" s="45">
        <f>C41+D41</f>
        <v>100</v>
      </c>
      <c r="F41" s="43">
        <v>16</v>
      </c>
      <c r="G41" s="44">
        <f>C56+$D$38</f>
        <v>1700</v>
      </c>
      <c r="H41" s="45">
        <f>VLOOKUP($F41,'Link tools '!$D$3:$G$32,4,0)</f>
        <v>2713.9675836286597</v>
      </c>
      <c r="I41" s="45">
        <f>G41+H41</f>
        <v>4413.9675836286597</v>
      </c>
    </row>
    <row r="42" spans="1:20" s="5" customFormat="1" ht="24.95" customHeight="1" thickTop="1" thickBot="1" x14ac:dyDescent="0.55000000000000004">
      <c r="A42" s="4"/>
      <c r="B42" s="43">
        <v>1</v>
      </c>
      <c r="C42" s="44">
        <f>C41+$D$38</f>
        <v>200</v>
      </c>
      <c r="D42" s="45">
        <f>VLOOKUP($B42,'Link tools '!$D$3:$G$32,4,0)</f>
        <v>20</v>
      </c>
      <c r="E42" s="45">
        <f>C42+D42</f>
        <v>220</v>
      </c>
      <c r="F42" s="43">
        <f>+F41+1</f>
        <v>17</v>
      </c>
      <c r="G42" s="44">
        <f t="shared" ref="G42:G55" si="0">G41+$D$38</f>
        <v>1800</v>
      </c>
      <c r="H42" s="45">
        <f>VLOOKUP($F42,'Link tools '!$D$3:$G$32,4,0)</f>
        <v>3165.3643419915261</v>
      </c>
      <c r="I42" s="45">
        <f t="shared" ref="I42:I55" si="1">G42+H42</f>
        <v>4965.3643419915261</v>
      </c>
    </row>
    <row r="43" spans="1:20" s="5" customFormat="1" ht="24.95" customHeight="1" thickTop="1" thickBot="1" x14ac:dyDescent="0.55000000000000004">
      <c r="A43" s="4"/>
      <c r="B43" s="43">
        <f>+B42+1</f>
        <v>2</v>
      </c>
      <c r="C43" s="44">
        <f t="shared" ref="C43:C56" si="2">C42+$D$38</f>
        <v>300</v>
      </c>
      <c r="D43" s="45">
        <f>VLOOKUP($B43,'Link tools '!$D$3:$G$32,4,0)</f>
        <v>52</v>
      </c>
      <c r="E43" s="45">
        <f>C43+D43</f>
        <v>352</v>
      </c>
      <c r="F43" s="43">
        <f t="shared" ref="F43:F55" si="3">+F42+1</f>
        <v>18</v>
      </c>
      <c r="G43" s="44">
        <f t="shared" si="0"/>
        <v>1900</v>
      </c>
      <c r="H43" s="45">
        <f>VLOOKUP($F43,'Link tools '!$D$3:$G$32,4,0)</f>
        <v>3671.9007761906787</v>
      </c>
      <c r="I43" s="45">
        <f t="shared" si="1"/>
        <v>5571.9007761906787</v>
      </c>
    </row>
    <row r="44" spans="1:20" s="5" customFormat="1" ht="24.95" customHeight="1" thickTop="1" thickBot="1" x14ac:dyDescent="0.55000000000000004">
      <c r="A44" s="4"/>
      <c r="B44" s="43">
        <f t="shared" ref="B44:B55" si="4">+B43+1</f>
        <v>3</v>
      </c>
      <c r="C44" s="44">
        <f t="shared" si="2"/>
        <v>400</v>
      </c>
      <c r="D44" s="45">
        <f>VLOOKUP($B44,'Link tools '!$D$3:$G$32,4,0)</f>
        <v>97.199999999999989</v>
      </c>
      <c r="E44" s="45">
        <f>C44+D44</f>
        <v>497.2</v>
      </c>
      <c r="F44" s="43">
        <f t="shared" si="3"/>
        <v>19</v>
      </c>
      <c r="G44" s="44">
        <f t="shared" si="0"/>
        <v>2000</v>
      </c>
      <c r="H44" s="45">
        <f>VLOOKUP($F44,'Link tools '!$D$3:$G$32,4,0)</f>
        <v>4239.0908538097465</v>
      </c>
      <c r="I44" s="45">
        <f t="shared" si="1"/>
        <v>6239.0908538097465</v>
      </c>
    </row>
    <row r="45" spans="1:20" s="5" customFormat="1" ht="24.95" customHeight="1" thickTop="1" thickBot="1" x14ac:dyDescent="0.55000000000000004">
      <c r="A45" s="4"/>
      <c r="B45" s="43">
        <f t="shared" si="4"/>
        <v>4</v>
      </c>
      <c r="C45" s="44">
        <f t="shared" si="2"/>
        <v>500</v>
      </c>
      <c r="D45" s="45">
        <f>VLOOKUP($B45,'Link tools '!$D$3:$G$32,4,0)</f>
        <v>156.92000000000007</v>
      </c>
      <c r="E45" s="45">
        <f t="shared" ref="E45:E55" si="5">C45+D45</f>
        <v>656.92000000000007</v>
      </c>
      <c r="F45" s="43">
        <f t="shared" si="3"/>
        <v>20</v>
      </c>
      <c r="G45" s="44">
        <f t="shared" si="0"/>
        <v>2100</v>
      </c>
      <c r="H45" s="45">
        <f>VLOOKUP($F45,'Link tools '!$D$3:$G$32,4,0)</f>
        <v>4872.9999391907213</v>
      </c>
      <c r="I45" s="45">
        <f t="shared" si="1"/>
        <v>6972.9999391907213</v>
      </c>
    </row>
    <row r="46" spans="1:20" s="5" customFormat="1" ht="24.95" customHeight="1" thickTop="1" thickBot="1" x14ac:dyDescent="0.55000000000000004">
      <c r="A46" s="4"/>
      <c r="B46" s="43">
        <f t="shared" si="4"/>
        <v>5</v>
      </c>
      <c r="C46" s="44">
        <f t="shared" si="2"/>
        <v>600</v>
      </c>
      <c r="D46" s="45">
        <f>VLOOKUP($B46,'Link tools '!$D$3:$G$32,4,0)</f>
        <v>232.61200000000008</v>
      </c>
      <c r="E46" s="45">
        <f t="shared" si="5"/>
        <v>832.61200000000008</v>
      </c>
      <c r="F46" s="43">
        <f t="shared" si="3"/>
        <v>21</v>
      </c>
      <c r="G46" s="44">
        <f t="shared" si="0"/>
        <v>2200</v>
      </c>
      <c r="H46" s="45">
        <f>VLOOKUP($F46,'Link tools '!$D$3:$G$32,4,0)</f>
        <v>5580.2999331097935</v>
      </c>
      <c r="I46" s="45">
        <f t="shared" si="1"/>
        <v>7780.2999331097935</v>
      </c>
    </row>
    <row r="47" spans="1:20" s="5" customFormat="1" ht="24.95" customHeight="1" thickTop="1" thickBot="1" x14ac:dyDescent="0.55000000000000004">
      <c r="A47" s="4"/>
      <c r="B47" s="43">
        <f t="shared" si="4"/>
        <v>6</v>
      </c>
      <c r="C47" s="44">
        <f t="shared" si="2"/>
        <v>700</v>
      </c>
      <c r="D47" s="45">
        <f>VLOOKUP($B47,'Link tools '!$D$3:$G$32,4,0)</f>
        <v>325.8732</v>
      </c>
      <c r="E47" s="45">
        <f t="shared" si="5"/>
        <v>1025.8732</v>
      </c>
      <c r="F47" s="43">
        <f t="shared" si="3"/>
        <v>22</v>
      </c>
      <c r="G47" s="44">
        <f t="shared" si="0"/>
        <v>2300</v>
      </c>
      <c r="H47" s="45">
        <f>VLOOKUP($F47,'Link tools '!$D$3:$G$32,4,0)</f>
        <v>6368.3299264207726</v>
      </c>
      <c r="I47" s="45">
        <f t="shared" si="1"/>
        <v>8668.3299264207726</v>
      </c>
    </row>
    <row r="48" spans="1:20" s="5" customFormat="1" ht="24.95" customHeight="1" thickTop="1" thickBot="1" x14ac:dyDescent="0.55000000000000004">
      <c r="A48" s="4"/>
      <c r="B48" s="43">
        <f t="shared" si="4"/>
        <v>7</v>
      </c>
      <c r="C48" s="44">
        <f t="shared" si="2"/>
        <v>800</v>
      </c>
      <c r="D48" s="45">
        <f>VLOOKUP($B48,'Link tools '!$D$3:$G$32,4,0)</f>
        <v>438.46052000000009</v>
      </c>
      <c r="E48" s="45">
        <f t="shared" si="5"/>
        <v>1238.4605200000001</v>
      </c>
      <c r="F48" s="43">
        <f t="shared" si="3"/>
        <v>23</v>
      </c>
      <c r="G48" s="44">
        <f t="shared" si="0"/>
        <v>2400</v>
      </c>
      <c r="H48" s="45">
        <f>VLOOKUP($F48,'Link tools '!$D$3:$G$32,4,0)</f>
        <v>7245.1629190628501</v>
      </c>
      <c r="I48" s="45">
        <f t="shared" si="1"/>
        <v>9645.1629190628501</v>
      </c>
    </row>
    <row r="49" spans="1:17" s="5" customFormat="1" ht="24.95" customHeight="1" thickTop="1" thickBot="1" x14ac:dyDescent="0.55000000000000004">
      <c r="A49" s="4"/>
      <c r="B49" s="43">
        <f t="shared" si="4"/>
        <v>8</v>
      </c>
      <c r="C49" s="44">
        <f t="shared" si="2"/>
        <v>900</v>
      </c>
      <c r="D49" s="45">
        <f>VLOOKUP($B49,'Link tools '!$D$3:$G$32,4,0)</f>
        <v>572.30657200000019</v>
      </c>
      <c r="E49" s="45">
        <f t="shared" si="5"/>
        <v>1472.3065720000002</v>
      </c>
      <c r="F49" s="43">
        <f t="shared" si="3"/>
        <v>24</v>
      </c>
      <c r="G49" s="44">
        <f t="shared" si="0"/>
        <v>2500</v>
      </c>
      <c r="H49" s="45">
        <f>VLOOKUP($F49,'Link tools '!$D$3:$G$32,4,0)</f>
        <v>8219.6792109691341</v>
      </c>
      <c r="I49" s="45">
        <f t="shared" si="1"/>
        <v>10719.679210969134</v>
      </c>
    </row>
    <row r="50" spans="1:17" s="5" customFormat="1" ht="24.95" customHeight="1" thickTop="1" thickBot="1" x14ac:dyDescent="0.55000000000000004">
      <c r="A50" s="4"/>
      <c r="B50" s="43">
        <f t="shared" si="4"/>
        <v>9</v>
      </c>
      <c r="C50" s="44">
        <f t="shared" si="2"/>
        <v>1000</v>
      </c>
      <c r="D50" s="45">
        <f>VLOOKUP($B50,'Link tools '!$D$3:$G$32,4,0)</f>
        <v>729.53722920000018</v>
      </c>
      <c r="E50" s="45">
        <f t="shared" si="5"/>
        <v>1729.5372292000002</v>
      </c>
      <c r="F50" s="43">
        <f t="shared" si="3"/>
        <v>25</v>
      </c>
      <c r="G50" s="44">
        <f t="shared" si="0"/>
        <v>2600</v>
      </c>
      <c r="H50" s="45">
        <f>VLOOKUP($F50,'Link tools '!$D$3:$G$32,4,0)</f>
        <v>9301.6471320660476</v>
      </c>
      <c r="I50" s="45">
        <f t="shared" si="1"/>
        <v>11901.647132066048</v>
      </c>
    </row>
    <row r="51" spans="1:17" s="5" customFormat="1" ht="24.95" customHeight="1" thickTop="1" thickBot="1" x14ac:dyDescent="0.55000000000000004">
      <c r="A51" s="4"/>
      <c r="B51" s="43">
        <f t="shared" si="4"/>
        <v>10</v>
      </c>
      <c r="C51" s="44">
        <f t="shared" si="2"/>
        <v>1100</v>
      </c>
      <c r="D51" s="45">
        <f>VLOOKUP($B51,'Link tools '!$D$3:$G$32,4,0)</f>
        <v>912.4909521200002</v>
      </c>
      <c r="E51" s="45">
        <f t="shared" si="5"/>
        <v>2012.4909521200002</v>
      </c>
      <c r="F51" s="43">
        <f t="shared" si="3"/>
        <v>26</v>
      </c>
      <c r="G51" s="44">
        <f t="shared" si="0"/>
        <v>2700</v>
      </c>
      <c r="H51" s="45">
        <f>VLOOKUP($F51,'Link tools '!$D$3:$G$32,4,0)</f>
        <v>10501.811845272652</v>
      </c>
      <c r="I51" s="45">
        <f t="shared" si="1"/>
        <v>13201.811845272652</v>
      </c>
    </row>
    <row r="52" spans="1:17" s="5" customFormat="1" ht="24.95" customHeight="1" thickTop="1" thickBot="1" x14ac:dyDescent="0.55000000000000004">
      <c r="A52" s="4"/>
      <c r="B52" s="43">
        <f t="shared" si="4"/>
        <v>11</v>
      </c>
      <c r="C52" s="44">
        <f t="shared" si="2"/>
        <v>1200</v>
      </c>
      <c r="D52" s="45">
        <f>VLOOKUP($B52,'Link tools '!$D$3:$G$32,4,0)</f>
        <v>1123.7400473320004</v>
      </c>
      <c r="E52" s="45">
        <f t="shared" si="5"/>
        <v>2323.7400473320004</v>
      </c>
      <c r="F52" s="43">
        <f t="shared" si="3"/>
        <v>27</v>
      </c>
      <c r="G52" s="44">
        <f t="shared" si="0"/>
        <v>2800</v>
      </c>
      <c r="H52" s="45">
        <f>VLOOKUP($F52,'Link tools '!$D$3:$G$32,4,0)</f>
        <v>11831.993029799918</v>
      </c>
      <c r="I52" s="45">
        <f t="shared" si="1"/>
        <v>14631.993029799918</v>
      </c>
    </row>
    <row r="53" spans="1:17" s="5" customFormat="1" ht="24.95" customHeight="1" thickTop="1" thickBot="1" x14ac:dyDescent="0.55000000000000004">
      <c r="A53" s="4"/>
      <c r="B53" s="43">
        <f t="shared" si="4"/>
        <v>12</v>
      </c>
      <c r="C53" s="44">
        <f t="shared" si="2"/>
        <v>1300</v>
      </c>
      <c r="D53" s="45">
        <f>VLOOKUP($B53,'Link tools '!$D$3:$G$32,4,0)</f>
        <v>1366.1140520652002</v>
      </c>
      <c r="E53" s="45">
        <f t="shared" si="5"/>
        <v>2666.1140520652002</v>
      </c>
      <c r="F53" s="43">
        <f t="shared" si="3"/>
        <v>28</v>
      </c>
      <c r="G53" s="44">
        <f t="shared" si="0"/>
        <v>2900</v>
      </c>
      <c r="H53" s="45">
        <f>VLOOKUP($F53,'Link tools '!$D$3:$G$32,4,0)</f>
        <v>13305.19233277991</v>
      </c>
      <c r="I53" s="45">
        <f t="shared" si="1"/>
        <v>16205.19233277991</v>
      </c>
    </row>
    <row r="54" spans="1:17" s="5" customFormat="1" ht="24.95" customHeight="1" thickTop="1" thickBot="1" x14ac:dyDescent="0.55000000000000004">
      <c r="A54" s="4"/>
      <c r="B54" s="43">
        <f t="shared" si="4"/>
        <v>13</v>
      </c>
      <c r="C54" s="44">
        <f t="shared" si="2"/>
        <v>1400</v>
      </c>
      <c r="D54" s="45">
        <f>VLOOKUP($B54,'Link tools '!$D$3:$G$32,4,0)</f>
        <v>1642.7254572717202</v>
      </c>
      <c r="E54" s="45">
        <f t="shared" si="5"/>
        <v>3042.7254572717202</v>
      </c>
      <c r="F54" s="43">
        <f t="shared" si="3"/>
        <v>29</v>
      </c>
      <c r="G54" s="44">
        <f t="shared" si="0"/>
        <v>3000</v>
      </c>
      <c r="H54" s="45">
        <f>VLOOKUP($F54,'Link tools '!$D$3:$G$32,4,0)</f>
        <v>14935.7115660579</v>
      </c>
      <c r="I54" s="45">
        <f t="shared" si="1"/>
        <v>17935.7115660579</v>
      </c>
    </row>
    <row r="55" spans="1:17" s="5" customFormat="1" ht="24.95" customHeight="1" thickTop="1" thickBot="1" x14ac:dyDescent="0.55000000000000004">
      <c r="A55" s="4"/>
      <c r="B55" s="43">
        <f t="shared" si="4"/>
        <v>14</v>
      </c>
      <c r="C55" s="44">
        <f t="shared" si="2"/>
        <v>1500</v>
      </c>
      <c r="D55" s="45">
        <f>VLOOKUP($B55,'Link tools '!$D$3:$G$32,4,0)</f>
        <v>1956.9980029988924</v>
      </c>
      <c r="E55" s="45">
        <f t="shared" si="5"/>
        <v>3456.9980029988924</v>
      </c>
      <c r="F55" s="43">
        <f t="shared" si="3"/>
        <v>30</v>
      </c>
      <c r="G55" s="44">
        <f t="shared" si="0"/>
        <v>3100</v>
      </c>
      <c r="H55" s="45">
        <f>VLOOKUP($F55,'Link tools '!$D$3:$G$32,4,0)</f>
        <v>16739.282722663691</v>
      </c>
      <c r="I55" s="45">
        <f t="shared" si="1"/>
        <v>19839.282722663691</v>
      </c>
    </row>
    <row r="56" spans="1:17" s="5" customFormat="1" ht="24.95" customHeight="1" thickTop="1" thickBot="1" x14ac:dyDescent="0.55000000000000004">
      <c r="A56" s="4"/>
      <c r="B56" s="43">
        <v>15</v>
      </c>
      <c r="C56" s="44">
        <f t="shared" si="2"/>
        <v>1600</v>
      </c>
      <c r="D56" s="45">
        <f>VLOOKUP($B56,'Link tools '!$D$3:$G$32,4,0)</f>
        <v>2312.6978032987818</v>
      </c>
      <c r="E56" s="45">
        <f t="shared" ref="E56" si="6">C56+D56</f>
        <v>3912.6978032987818</v>
      </c>
      <c r="F56" s="43"/>
      <c r="G56" s="44"/>
      <c r="H56" s="45"/>
      <c r="I56" s="45"/>
    </row>
    <row r="57" spans="1:17" s="5" customFormat="1" ht="24.95" customHeight="1" thickTop="1" thickBot="1" x14ac:dyDescent="0.55000000000000004">
      <c r="A57" s="4"/>
      <c r="B57" s="46" t="s">
        <v>1</v>
      </c>
      <c r="C57" s="47">
        <f>C46</f>
        <v>600</v>
      </c>
      <c r="D57" s="48">
        <f>D46</f>
        <v>232.61200000000008</v>
      </c>
      <c r="E57" s="48">
        <f>E46</f>
        <v>832.61200000000008</v>
      </c>
      <c r="F57" s="46" t="s">
        <v>4</v>
      </c>
      <c r="G57" s="49">
        <f>G45</f>
        <v>2100</v>
      </c>
      <c r="H57" s="48">
        <f>H45</f>
        <v>4872.9999391907213</v>
      </c>
      <c r="I57" s="48">
        <f>I45</f>
        <v>6972.9999391907213</v>
      </c>
    </row>
    <row r="58" spans="1:17" ht="24.95" customHeight="1" thickTop="1" thickBot="1" x14ac:dyDescent="0.45">
      <c r="A58" s="2"/>
      <c r="B58" s="46" t="s">
        <v>2</v>
      </c>
      <c r="C58" s="47">
        <f>C51</f>
        <v>1100</v>
      </c>
      <c r="D58" s="48">
        <f>D51</f>
        <v>912.4909521200002</v>
      </c>
      <c r="E58" s="48">
        <f>E51</f>
        <v>2012.4909521200002</v>
      </c>
      <c r="F58" s="46" t="s">
        <v>8</v>
      </c>
      <c r="G58" s="49">
        <f>G50</f>
        <v>2600</v>
      </c>
      <c r="H58" s="48">
        <f>H50</f>
        <v>9301.6471320660476</v>
      </c>
      <c r="I58" s="48">
        <f>I50</f>
        <v>11901.647132066048</v>
      </c>
    </row>
    <row r="59" spans="1:17" ht="24.95" customHeight="1" thickTop="1" thickBot="1" x14ac:dyDescent="0.45">
      <c r="A59" s="2"/>
      <c r="B59" s="46" t="s">
        <v>3</v>
      </c>
      <c r="C59" s="47">
        <f>C56</f>
        <v>1600</v>
      </c>
      <c r="D59" s="48">
        <f>D56</f>
        <v>2312.6978032987818</v>
      </c>
      <c r="E59" s="48">
        <f>E56</f>
        <v>3912.6978032987818</v>
      </c>
      <c r="F59" s="46" t="s">
        <v>9</v>
      </c>
      <c r="G59" s="49">
        <f>G55</f>
        <v>3100</v>
      </c>
      <c r="H59" s="48">
        <f>H55</f>
        <v>16739.282722663691</v>
      </c>
      <c r="I59" s="48">
        <f>I55</f>
        <v>19839.282722663691</v>
      </c>
    </row>
    <row r="60" spans="1:17" ht="6" customHeight="1" thickTop="1" x14ac:dyDescent="0.4">
      <c r="A60" s="2"/>
      <c r="B60" s="3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5" spans="14:14" hidden="1" x14ac:dyDescent="0.4">
      <c r="N65" s="6" t="s">
        <v>5</v>
      </c>
    </row>
  </sheetData>
  <sheetProtection algorithmName="SHA-512" hashValue="uPJQRikJbSLg7TwtmkJ1J9pQU+eUDQg4coREOvrT4kOo45hWw/9XD+xKkAnhPmKWk0tPVR5dQK9rvt8WzdgJ3Q==" saltValue="Roll3EGHlVBF39I6O8sJ1w==" spinCount="100000" sheet="1" formatCells="0" formatColumns="0" formatRows="0" insertColumns="0" insertRows="0" insertHyperlinks="0" deleteColumns="0" deleteRows="0" sort="0" autoFilter="0" pivotTables="0"/>
  <mergeCells count="14">
    <mergeCell ref="A12:I12"/>
    <mergeCell ref="B14:I14"/>
    <mergeCell ref="B28:D28"/>
    <mergeCell ref="F28:H28"/>
    <mergeCell ref="Q30:T30"/>
    <mergeCell ref="Q29:T29"/>
    <mergeCell ref="F38:G38"/>
    <mergeCell ref="B38:C38"/>
    <mergeCell ref="D38:E38"/>
    <mergeCell ref="H38:I38"/>
    <mergeCell ref="Q31:T31"/>
    <mergeCell ref="Q32:T32"/>
    <mergeCell ref="Q33:T33"/>
    <mergeCell ref="Q37:T37"/>
  </mergeCells>
  <pageMargins left="0.2" right="0.2" top="0.2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D59D-BEA9-42EA-B967-E6FCD41A3441}">
  <sheetPr codeName="Sheet1"/>
  <dimension ref="B2:W33"/>
  <sheetViews>
    <sheetView workbookViewId="0">
      <selection activeCell="B1" sqref="B1"/>
    </sheetView>
  </sheetViews>
  <sheetFormatPr defaultRowHeight="14.35" x14ac:dyDescent="0.5"/>
  <cols>
    <col min="3" max="3" width="10.1171875" bestFit="1" customWidth="1"/>
    <col min="6" max="6" width="10.1171875" bestFit="1" customWidth="1"/>
    <col min="7" max="7" width="13.64453125" customWidth="1"/>
    <col min="8" max="8" width="10.1171875" bestFit="1" customWidth="1"/>
    <col min="23" max="23" width="9.52734375" bestFit="1" customWidth="1"/>
  </cols>
  <sheetData>
    <row r="2" spans="2:23" x14ac:dyDescent="0.5">
      <c r="B2" t="s">
        <v>14</v>
      </c>
      <c r="C2" t="s">
        <v>7</v>
      </c>
      <c r="D2" t="s">
        <v>14</v>
      </c>
      <c r="E2" t="s">
        <v>16</v>
      </c>
      <c r="F2" t="s">
        <v>17</v>
      </c>
      <c r="G2" t="s">
        <v>6</v>
      </c>
      <c r="O2" s="51">
        <f>Calculator!H38</f>
        <v>0.1</v>
      </c>
      <c r="S2" s="50" t="s">
        <v>19</v>
      </c>
      <c r="T2" s="50" t="s">
        <v>20</v>
      </c>
      <c r="U2" s="50" t="s">
        <v>21</v>
      </c>
      <c r="V2" s="50" t="s">
        <v>22</v>
      </c>
      <c r="W2" s="50" t="s">
        <v>23</v>
      </c>
    </row>
    <row r="3" spans="2:23" x14ac:dyDescent="0.5">
      <c r="B3">
        <v>1</v>
      </c>
      <c r="C3" s="39">
        <f>Calculator!E41</f>
        <v>100</v>
      </c>
      <c r="D3">
        <v>1</v>
      </c>
      <c r="E3" s="42">
        <f>Calculator!D38</f>
        <v>100</v>
      </c>
      <c r="F3" s="42">
        <f>E3</f>
        <v>100</v>
      </c>
      <c r="G3" s="40">
        <f>W3-H3</f>
        <v>20</v>
      </c>
      <c r="H3" s="42">
        <f>E3+F3</f>
        <v>200</v>
      </c>
      <c r="R3" s="50">
        <v>1</v>
      </c>
      <c r="S3" s="42">
        <f>Calculator!D38</f>
        <v>100</v>
      </c>
      <c r="T3" s="42">
        <f>Calculator!D38</f>
        <v>100</v>
      </c>
      <c r="U3" s="42">
        <f>S3+T3</f>
        <v>200</v>
      </c>
      <c r="V3" s="42">
        <f>U3*O2</f>
        <v>20</v>
      </c>
      <c r="W3" s="42">
        <f>U3+V3</f>
        <v>220</v>
      </c>
    </row>
    <row r="4" spans="2:23" x14ac:dyDescent="0.5">
      <c r="B4">
        <f>+B3+1</f>
        <v>2</v>
      </c>
      <c r="C4" s="39">
        <f>Calculator!E42</f>
        <v>220</v>
      </c>
      <c r="D4">
        <f>+D3+1</f>
        <v>2</v>
      </c>
      <c r="E4" s="42">
        <f>E3</f>
        <v>100</v>
      </c>
      <c r="F4" s="42">
        <f>F3+$E$3</f>
        <v>200</v>
      </c>
      <c r="G4" s="40">
        <f t="shared" ref="G4:G32" si="0">W4-H4</f>
        <v>52</v>
      </c>
      <c r="H4" s="42">
        <f>+H3+$E$3</f>
        <v>300</v>
      </c>
      <c r="R4" s="50">
        <f>+R3+1</f>
        <v>2</v>
      </c>
      <c r="T4" s="42">
        <f>T3</f>
        <v>100</v>
      </c>
      <c r="U4">
        <f>W3</f>
        <v>220</v>
      </c>
      <c r="V4">
        <f>(T4+U4)*O2</f>
        <v>32</v>
      </c>
      <c r="W4" s="42">
        <f>S4+T4+U4+V4</f>
        <v>352</v>
      </c>
    </row>
    <row r="5" spans="2:23" x14ac:dyDescent="0.5">
      <c r="B5">
        <f t="shared" ref="B5:D32" si="1">+B4+1</f>
        <v>3</v>
      </c>
      <c r="C5" s="39">
        <f>Calculator!E43</f>
        <v>352</v>
      </c>
      <c r="D5">
        <f t="shared" si="1"/>
        <v>3</v>
      </c>
      <c r="E5" s="42">
        <f>E4</f>
        <v>100</v>
      </c>
      <c r="F5" s="42">
        <f t="shared" ref="F5:F32" si="2">F4+$E$3</f>
        <v>300</v>
      </c>
      <c r="G5" s="40">
        <f t="shared" si="0"/>
        <v>97.199999999999989</v>
      </c>
      <c r="H5" s="42">
        <f t="shared" ref="H5:H32" si="3">+H4+$E$3</f>
        <v>400</v>
      </c>
      <c r="R5" s="50">
        <f t="shared" ref="R5:R32" si="4">+R4+1</f>
        <v>3</v>
      </c>
      <c r="T5" s="42">
        <f t="shared" ref="T5:T32" si="5">T4</f>
        <v>100</v>
      </c>
      <c r="U5" s="42">
        <f>W4</f>
        <v>352</v>
      </c>
      <c r="V5">
        <f>(T5+U5)*$O$2</f>
        <v>45.2</v>
      </c>
      <c r="W5" s="42">
        <f>S5+T5+U5+V5</f>
        <v>497.2</v>
      </c>
    </row>
    <row r="6" spans="2:23" x14ac:dyDescent="0.5">
      <c r="B6">
        <f t="shared" si="1"/>
        <v>4</v>
      </c>
      <c r="C6" s="39">
        <f>Calculator!E44</f>
        <v>497.2</v>
      </c>
      <c r="D6">
        <f t="shared" si="1"/>
        <v>4</v>
      </c>
      <c r="E6" s="42">
        <f>E5</f>
        <v>100</v>
      </c>
      <c r="F6" s="42">
        <f t="shared" si="2"/>
        <v>400</v>
      </c>
      <c r="G6" s="40">
        <f t="shared" si="0"/>
        <v>156.92000000000007</v>
      </c>
      <c r="H6" s="42">
        <f t="shared" si="3"/>
        <v>500</v>
      </c>
      <c r="R6" s="50">
        <f t="shared" si="4"/>
        <v>4</v>
      </c>
      <c r="T6" s="42">
        <f t="shared" si="5"/>
        <v>100</v>
      </c>
      <c r="U6">
        <f>W5</f>
        <v>497.2</v>
      </c>
      <c r="V6">
        <f t="shared" ref="V6:V32" si="6">(T6+U6)*$O$2</f>
        <v>59.720000000000006</v>
      </c>
      <c r="W6">
        <f t="shared" ref="W6" si="7">S6+T6+U6+V6</f>
        <v>656.92000000000007</v>
      </c>
    </row>
    <row r="7" spans="2:23" x14ac:dyDescent="0.5">
      <c r="B7">
        <f t="shared" si="1"/>
        <v>5</v>
      </c>
      <c r="C7" s="39">
        <f>Calculator!E45</f>
        <v>656.92000000000007</v>
      </c>
      <c r="D7">
        <f t="shared" si="1"/>
        <v>5</v>
      </c>
      <c r="E7" s="42">
        <f t="shared" ref="E7:E32" si="8">E6</f>
        <v>100</v>
      </c>
      <c r="F7" s="42">
        <f t="shared" si="2"/>
        <v>500</v>
      </c>
      <c r="G7" s="40">
        <f t="shared" si="0"/>
        <v>232.61200000000008</v>
      </c>
      <c r="H7" s="42">
        <f t="shared" si="3"/>
        <v>600</v>
      </c>
      <c r="R7" s="50">
        <f t="shared" si="4"/>
        <v>5</v>
      </c>
      <c r="T7" s="42">
        <f t="shared" si="5"/>
        <v>100</v>
      </c>
      <c r="U7">
        <f>W6</f>
        <v>656.92000000000007</v>
      </c>
      <c r="V7">
        <f t="shared" si="6"/>
        <v>75.692000000000007</v>
      </c>
      <c r="W7" s="52">
        <f>S7+T7+U7+V7</f>
        <v>832.61200000000008</v>
      </c>
    </row>
    <row r="8" spans="2:23" x14ac:dyDescent="0.5">
      <c r="B8">
        <f t="shared" si="1"/>
        <v>6</v>
      </c>
      <c r="C8" s="39">
        <f>Calculator!E46</f>
        <v>832.61200000000008</v>
      </c>
      <c r="D8">
        <f t="shared" si="1"/>
        <v>6</v>
      </c>
      <c r="E8" s="42">
        <f t="shared" si="8"/>
        <v>100</v>
      </c>
      <c r="F8" s="42">
        <f t="shared" si="2"/>
        <v>600</v>
      </c>
      <c r="G8" s="40">
        <f t="shared" si="0"/>
        <v>325.8732</v>
      </c>
      <c r="H8" s="42">
        <f t="shared" si="3"/>
        <v>700</v>
      </c>
      <c r="R8" s="50">
        <f t="shared" si="4"/>
        <v>6</v>
      </c>
      <c r="T8" s="42">
        <f t="shared" si="5"/>
        <v>100</v>
      </c>
      <c r="U8">
        <f>W7</f>
        <v>832.61200000000008</v>
      </c>
      <c r="V8">
        <f t="shared" si="6"/>
        <v>93.261200000000017</v>
      </c>
      <c r="W8">
        <f t="shared" ref="W8:W32" si="9">S8+T8+U8+V8</f>
        <v>1025.8732</v>
      </c>
    </row>
    <row r="9" spans="2:23" x14ac:dyDescent="0.5">
      <c r="B9">
        <f t="shared" si="1"/>
        <v>7</v>
      </c>
      <c r="C9" s="39">
        <f>Calculator!E47</f>
        <v>1025.8732</v>
      </c>
      <c r="D9">
        <f t="shared" si="1"/>
        <v>7</v>
      </c>
      <c r="E9" s="42">
        <f t="shared" si="8"/>
        <v>100</v>
      </c>
      <c r="F9" s="42">
        <f t="shared" si="2"/>
        <v>700</v>
      </c>
      <c r="G9" s="40">
        <f t="shared" si="0"/>
        <v>438.46052000000009</v>
      </c>
      <c r="H9" s="42">
        <f t="shared" si="3"/>
        <v>800</v>
      </c>
      <c r="R9" s="50">
        <f t="shared" si="4"/>
        <v>7</v>
      </c>
      <c r="T9" s="42">
        <f t="shared" si="5"/>
        <v>100</v>
      </c>
      <c r="U9">
        <f t="shared" ref="U9:U32" si="10">W8</f>
        <v>1025.8732</v>
      </c>
      <c r="V9">
        <f t="shared" si="6"/>
        <v>112.58732000000001</v>
      </c>
      <c r="W9">
        <f t="shared" si="9"/>
        <v>1238.4605200000001</v>
      </c>
    </row>
    <row r="10" spans="2:23" x14ac:dyDescent="0.5">
      <c r="B10">
        <f t="shared" si="1"/>
        <v>8</v>
      </c>
      <c r="C10" s="39">
        <f>Calculator!E48</f>
        <v>1238.4605200000001</v>
      </c>
      <c r="D10">
        <f t="shared" si="1"/>
        <v>8</v>
      </c>
      <c r="E10" s="42">
        <f t="shared" si="8"/>
        <v>100</v>
      </c>
      <c r="F10" s="42">
        <f t="shared" si="2"/>
        <v>800</v>
      </c>
      <c r="G10" s="40">
        <f t="shared" si="0"/>
        <v>572.30657200000019</v>
      </c>
      <c r="H10" s="42">
        <f t="shared" si="3"/>
        <v>900</v>
      </c>
      <c r="R10" s="50">
        <f t="shared" si="4"/>
        <v>8</v>
      </c>
      <c r="T10" s="42">
        <f t="shared" si="5"/>
        <v>100</v>
      </c>
      <c r="U10">
        <f t="shared" si="10"/>
        <v>1238.4605200000001</v>
      </c>
      <c r="V10">
        <f t="shared" si="6"/>
        <v>133.84605200000001</v>
      </c>
      <c r="W10">
        <f t="shared" si="9"/>
        <v>1472.3065720000002</v>
      </c>
    </row>
    <row r="11" spans="2:23" x14ac:dyDescent="0.5">
      <c r="B11">
        <f t="shared" si="1"/>
        <v>9</v>
      </c>
      <c r="C11" s="39">
        <f>Calculator!E49</f>
        <v>1472.3065720000002</v>
      </c>
      <c r="D11">
        <f t="shared" si="1"/>
        <v>9</v>
      </c>
      <c r="E11" s="42">
        <f t="shared" si="8"/>
        <v>100</v>
      </c>
      <c r="F11" s="42">
        <f t="shared" si="2"/>
        <v>900</v>
      </c>
      <c r="G11" s="40">
        <f t="shared" si="0"/>
        <v>729.53722920000018</v>
      </c>
      <c r="H11" s="42">
        <f t="shared" si="3"/>
        <v>1000</v>
      </c>
      <c r="R11" s="50">
        <f t="shared" si="4"/>
        <v>9</v>
      </c>
      <c r="T11" s="42">
        <f t="shared" si="5"/>
        <v>100</v>
      </c>
      <c r="U11">
        <f t="shared" si="10"/>
        <v>1472.3065720000002</v>
      </c>
      <c r="V11">
        <f t="shared" si="6"/>
        <v>157.23065720000002</v>
      </c>
      <c r="W11">
        <f t="shared" si="9"/>
        <v>1729.5372292000002</v>
      </c>
    </row>
    <row r="12" spans="2:23" x14ac:dyDescent="0.5">
      <c r="B12">
        <f t="shared" si="1"/>
        <v>10</v>
      </c>
      <c r="C12" s="39">
        <f>Calculator!E50</f>
        <v>1729.5372292000002</v>
      </c>
      <c r="D12">
        <f t="shared" si="1"/>
        <v>10</v>
      </c>
      <c r="E12" s="42">
        <f t="shared" si="8"/>
        <v>100</v>
      </c>
      <c r="F12" s="42">
        <f t="shared" si="2"/>
        <v>1000</v>
      </c>
      <c r="G12" s="40">
        <f t="shared" si="0"/>
        <v>912.4909521200002</v>
      </c>
      <c r="H12" s="42">
        <f t="shared" si="3"/>
        <v>1100</v>
      </c>
      <c r="R12" s="50">
        <f t="shared" si="4"/>
        <v>10</v>
      </c>
      <c r="T12" s="42">
        <f t="shared" si="5"/>
        <v>100</v>
      </c>
      <c r="U12">
        <f t="shared" si="10"/>
        <v>1729.5372292000002</v>
      </c>
      <c r="V12">
        <f t="shared" si="6"/>
        <v>182.95372292000002</v>
      </c>
      <c r="W12">
        <f t="shared" si="9"/>
        <v>2012.4909521200002</v>
      </c>
    </row>
    <row r="13" spans="2:23" x14ac:dyDescent="0.5">
      <c r="B13">
        <f t="shared" si="1"/>
        <v>11</v>
      </c>
      <c r="C13" s="39">
        <f>Calculator!E51</f>
        <v>2012.4909521200002</v>
      </c>
      <c r="D13">
        <f t="shared" si="1"/>
        <v>11</v>
      </c>
      <c r="E13" s="42">
        <f t="shared" si="8"/>
        <v>100</v>
      </c>
      <c r="F13" s="42">
        <f t="shared" si="2"/>
        <v>1100</v>
      </c>
      <c r="G13" s="40">
        <f t="shared" si="0"/>
        <v>1123.7400473320004</v>
      </c>
      <c r="H13" s="42">
        <f t="shared" si="3"/>
        <v>1200</v>
      </c>
      <c r="R13" s="50">
        <f t="shared" si="4"/>
        <v>11</v>
      </c>
      <c r="T13" s="42">
        <f t="shared" si="5"/>
        <v>100</v>
      </c>
      <c r="U13">
        <f t="shared" si="10"/>
        <v>2012.4909521200002</v>
      </c>
      <c r="V13">
        <f t="shared" si="6"/>
        <v>211.24909521200004</v>
      </c>
      <c r="W13">
        <f t="shared" si="9"/>
        <v>2323.7400473320004</v>
      </c>
    </row>
    <row r="14" spans="2:23" x14ac:dyDescent="0.5">
      <c r="B14">
        <f t="shared" si="1"/>
        <v>12</v>
      </c>
      <c r="C14" s="39">
        <f>Calculator!E52</f>
        <v>2323.7400473320004</v>
      </c>
      <c r="D14">
        <f t="shared" si="1"/>
        <v>12</v>
      </c>
      <c r="E14" s="42">
        <f t="shared" si="8"/>
        <v>100</v>
      </c>
      <c r="F14" s="42">
        <f t="shared" si="2"/>
        <v>1200</v>
      </c>
      <c r="G14" s="40">
        <f t="shared" si="0"/>
        <v>1366.1140520652002</v>
      </c>
      <c r="H14" s="42">
        <f t="shared" si="3"/>
        <v>1300</v>
      </c>
      <c r="R14" s="50">
        <f t="shared" si="4"/>
        <v>12</v>
      </c>
      <c r="T14" s="42">
        <f t="shared" si="5"/>
        <v>100</v>
      </c>
      <c r="U14">
        <f t="shared" si="10"/>
        <v>2323.7400473320004</v>
      </c>
      <c r="V14">
        <f t="shared" si="6"/>
        <v>242.37400473320005</v>
      </c>
      <c r="W14">
        <f t="shared" si="9"/>
        <v>2666.1140520652002</v>
      </c>
    </row>
    <row r="15" spans="2:23" x14ac:dyDescent="0.5">
      <c r="B15">
        <f t="shared" si="1"/>
        <v>13</v>
      </c>
      <c r="C15" s="39">
        <f>Calculator!E53</f>
        <v>2666.1140520652002</v>
      </c>
      <c r="D15">
        <f t="shared" si="1"/>
        <v>13</v>
      </c>
      <c r="E15" s="42">
        <f t="shared" si="8"/>
        <v>100</v>
      </c>
      <c r="F15" s="42">
        <f t="shared" si="2"/>
        <v>1300</v>
      </c>
      <c r="G15" s="40">
        <f t="shared" si="0"/>
        <v>1642.7254572717202</v>
      </c>
      <c r="H15" s="42">
        <f t="shared" si="3"/>
        <v>1400</v>
      </c>
      <c r="R15" s="50">
        <f t="shared" si="4"/>
        <v>13</v>
      </c>
      <c r="T15" s="42">
        <f t="shared" si="5"/>
        <v>100</v>
      </c>
      <c r="U15">
        <f t="shared" si="10"/>
        <v>2666.1140520652002</v>
      </c>
      <c r="V15">
        <f t="shared" si="6"/>
        <v>276.61140520652003</v>
      </c>
      <c r="W15">
        <f t="shared" si="9"/>
        <v>3042.7254572717202</v>
      </c>
    </row>
    <row r="16" spans="2:23" x14ac:dyDescent="0.5">
      <c r="B16">
        <f t="shared" si="1"/>
        <v>14</v>
      </c>
      <c r="C16" s="39">
        <f>Calculator!E54</f>
        <v>3042.7254572717202</v>
      </c>
      <c r="D16">
        <f t="shared" si="1"/>
        <v>14</v>
      </c>
      <c r="E16" s="42">
        <f t="shared" si="8"/>
        <v>100</v>
      </c>
      <c r="F16" s="42">
        <f t="shared" si="2"/>
        <v>1400</v>
      </c>
      <c r="G16" s="40">
        <f t="shared" si="0"/>
        <v>1956.9980029988924</v>
      </c>
      <c r="H16" s="42">
        <f t="shared" si="3"/>
        <v>1500</v>
      </c>
      <c r="R16" s="50">
        <f t="shared" si="4"/>
        <v>14</v>
      </c>
      <c r="T16" s="42">
        <f t="shared" si="5"/>
        <v>100</v>
      </c>
      <c r="U16">
        <f t="shared" si="10"/>
        <v>3042.7254572717202</v>
      </c>
      <c r="V16">
        <f t="shared" si="6"/>
        <v>314.27254572717203</v>
      </c>
      <c r="W16">
        <f t="shared" si="9"/>
        <v>3456.9980029988924</v>
      </c>
    </row>
    <row r="17" spans="2:23" x14ac:dyDescent="0.5">
      <c r="B17">
        <f t="shared" si="1"/>
        <v>15</v>
      </c>
      <c r="C17" s="39">
        <f>Calculator!E55</f>
        <v>3456.9980029988924</v>
      </c>
      <c r="D17">
        <f t="shared" si="1"/>
        <v>15</v>
      </c>
      <c r="E17" s="42">
        <f t="shared" si="8"/>
        <v>100</v>
      </c>
      <c r="F17" s="42">
        <f t="shared" si="2"/>
        <v>1500</v>
      </c>
      <c r="G17" s="40">
        <f t="shared" si="0"/>
        <v>2312.6978032987818</v>
      </c>
      <c r="H17" s="42">
        <f t="shared" si="3"/>
        <v>1600</v>
      </c>
      <c r="R17" s="50">
        <f t="shared" si="4"/>
        <v>15</v>
      </c>
      <c r="T17" s="42">
        <f t="shared" si="5"/>
        <v>100</v>
      </c>
      <c r="U17">
        <f t="shared" si="10"/>
        <v>3456.9980029988924</v>
      </c>
      <c r="V17">
        <f t="shared" si="6"/>
        <v>355.69980029988926</v>
      </c>
      <c r="W17">
        <f t="shared" si="9"/>
        <v>3912.6978032987818</v>
      </c>
    </row>
    <row r="18" spans="2:23" x14ac:dyDescent="0.5">
      <c r="B18">
        <f t="shared" si="1"/>
        <v>16</v>
      </c>
      <c r="C18" s="39">
        <f>Calculator!I41</f>
        <v>4413.9675836286597</v>
      </c>
      <c r="D18">
        <f t="shared" si="1"/>
        <v>16</v>
      </c>
      <c r="E18" s="42">
        <f t="shared" si="8"/>
        <v>100</v>
      </c>
      <c r="F18" s="42">
        <f t="shared" si="2"/>
        <v>1600</v>
      </c>
      <c r="G18" s="40">
        <f t="shared" si="0"/>
        <v>2713.9675836286597</v>
      </c>
      <c r="H18" s="42">
        <f t="shared" si="3"/>
        <v>1700</v>
      </c>
      <c r="R18" s="50">
        <f t="shared" si="4"/>
        <v>16</v>
      </c>
      <c r="T18" s="42">
        <f t="shared" si="5"/>
        <v>100</v>
      </c>
      <c r="U18">
        <f t="shared" si="10"/>
        <v>3912.6978032987818</v>
      </c>
      <c r="V18">
        <f t="shared" si="6"/>
        <v>401.26978032987819</v>
      </c>
      <c r="W18">
        <f t="shared" si="9"/>
        <v>4413.9675836286597</v>
      </c>
    </row>
    <row r="19" spans="2:23" x14ac:dyDescent="0.5">
      <c r="B19">
        <f t="shared" si="1"/>
        <v>17</v>
      </c>
      <c r="C19" s="39">
        <f>Calculator!I42</f>
        <v>4965.3643419915261</v>
      </c>
      <c r="D19">
        <f t="shared" si="1"/>
        <v>17</v>
      </c>
      <c r="E19" s="42">
        <f t="shared" si="8"/>
        <v>100</v>
      </c>
      <c r="F19" s="42">
        <f t="shared" si="2"/>
        <v>1700</v>
      </c>
      <c r="G19" s="40">
        <f t="shared" si="0"/>
        <v>3165.3643419915261</v>
      </c>
      <c r="H19" s="42">
        <f t="shared" si="3"/>
        <v>1800</v>
      </c>
      <c r="R19" s="50">
        <f t="shared" si="4"/>
        <v>17</v>
      </c>
      <c r="T19" s="42">
        <f t="shared" si="5"/>
        <v>100</v>
      </c>
      <c r="U19">
        <f t="shared" si="10"/>
        <v>4413.9675836286597</v>
      </c>
      <c r="V19">
        <f t="shared" si="6"/>
        <v>451.39675836286597</v>
      </c>
      <c r="W19">
        <f t="shared" si="9"/>
        <v>4965.3643419915261</v>
      </c>
    </row>
    <row r="20" spans="2:23" x14ac:dyDescent="0.5">
      <c r="B20">
        <f t="shared" si="1"/>
        <v>18</v>
      </c>
      <c r="C20" s="39">
        <f>Calculator!I43</f>
        <v>5571.9007761906787</v>
      </c>
      <c r="D20">
        <f t="shared" si="1"/>
        <v>18</v>
      </c>
      <c r="E20" s="42">
        <f t="shared" si="8"/>
        <v>100</v>
      </c>
      <c r="F20" s="42">
        <f t="shared" si="2"/>
        <v>1800</v>
      </c>
      <c r="G20" s="40">
        <f t="shared" si="0"/>
        <v>3671.9007761906787</v>
      </c>
      <c r="H20" s="42">
        <f t="shared" si="3"/>
        <v>1900</v>
      </c>
      <c r="R20" s="50">
        <f t="shared" si="4"/>
        <v>18</v>
      </c>
      <c r="T20" s="42">
        <f t="shared" si="5"/>
        <v>100</v>
      </c>
      <c r="U20">
        <f t="shared" si="10"/>
        <v>4965.3643419915261</v>
      </c>
      <c r="V20">
        <f t="shared" si="6"/>
        <v>506.53643419915261</v>
      </c>
      <c r="W20">
        <f t="shared" si="9"/>
        <v>5571.9007761906787</v>
      </c>
    </row>
    <row r="21" spans="2:23" x14ac:dyDescent="0.5">
      <c r="B21">
        <f t="shared" si="1"/>
        <v>19</v>
      </c>
      <c r="C21" s="39">
        <f>Calculator!I44</f>
        <v>6239.0908538097465</v>
      </c>
      <c r="D21">
        <f t="shared" si="1"/>
        <v>19</v>
      </c>
      <c r="E21" s="42">
        <f t="shared" si="8"/>
        <v>100</v>
      </c>
      <c r="F21" s="42">
        <f t="shared" si="2"/>
        <v>1900</v>
      </c>
      <c r="G21" s="40">
        <f t="shared" si="0"/>
        <v>4239.0908538097465</v>
      </c>
      <c r="H21" s="42">
        <f t="shared" si="3"/>
        <v>2000</v>
      </c>
      <c r="R21" s="50">
        <f t="shared" si="4"/>
        <v>19</v>
      </c>
      <c r="T21" s="42">
        <f t="shared" si="5"/>
        <v>100</v>
      </c>
      <c r="U21">
        <f t="shared" si="10"/>
        <v>5571.9007761906787</v>
      </c>
      <c r="V21">
        <f t="shared" si="6"/>
        <v>567.19007761906789</v>
      </c>
      <c r="W21">
        <f t="shared" si="9"/>
        <v>6239.0908538097465</v>
      </c>
    </row>
    <row r="22" spans="2:23" x14ac:dyDescent="0.5">
      <c r="B22">
        <f t="shared" si="1"/>
        <v>20</v>
      </c>
      <c r="C22" s="39">
        <f>Calculator!I45</f>
        <v>6972.9999391907213</v>
      </c>
      <c r="D22">
        <f t="shared" si="1"/>
        <v>20</v>
      </c>
      <c r="E22" s="42">
        <f t="shared" si="8"/>
        <v>100</v>
      </c>
      <c r="F22" s="42">
        <f t="shared" si="2"/>
        <v>2000</v>
      </c>
      <c r="G22" s="40">
        <f t="shared" si="0"/>
        <v>4872.9999391907213</v>
      </c>
      <c r="H22" s="42">
        <f t="shared" si="3"/>
        <v>2100</v>
      </c>
      <c r="R22" s="50">
        <f t="shared" si="4"/>
        <v>20</v>
      </c>
      <c r="T22" s="42">
        <f t="shared" si="5"/>
        <v>100</v>
      </c>
      <c r="U22">
        <f t="shared" si="10"/>
        <v>6239.0908538097465</v>
      </c>
      <c r="V22">
        <f t="shared" si="6"/>
        <v>633.90908538097472</v>
      </c>
      <c r="W22">
        <f t="shared" si="9"/>
        <v>6972.9999391907213</v>
      </c>
    </row>
    <row r="23" spans="2:23" x14ac:dyDescent="0.5">
      <c r="B23">
        <f t="shared" si="1"/>
        <v>21</v>
      </c>
      <c r="C23" s="39">
        <f>Calculator!I46</f>
        <v>7780.2999331097935</v>
      </c>
      <c r="D23">
        <f t="shared" si="1"/>
        <v>21</v>
      </c>
      <c r="E23" s="42">
        <f t="shared" si="8"/>
        <v>100</v>
      </c>
      <c r="F23" s="42">
        <f t="shared" si="2"/>
        <v>2100</v>
      </c>
      <c r="G23" s="40">
        <f t="shared" si="0"/>
        <v>5580.2999331097935</v>
      </c>
      <c r="H23" s="42">
        <f t="shared" si="3"/>
        <v>2200</v>
      </c>
      <c r="R23" s="50">
        <f t="shared" si="4"/>
        <v>21</v>
      </c>
      <c r="T23" s="42">
        <f t="shared" si="5"/>
        <v>100</v>
      </c>
      <c r="U23">
        <f t="shared" si="10"/>
        <v>6972.9999391907213</v>
      </c>
      <c r="V23">
        <f t="shared" si="6"/>
        <v>707.29999391907222</v>
      </c>
      <c r="W23">
        <f t="shared" si="9"/>
        <v>7780.2999331097935</v>
      </c>
    </row>
    <row r="24" spans="2:23" x14ac:dyDescent="0.5">
      <c r="B24">
        <f t="shared" si="1"/>
        <v>22</v>
      </c>
      <c r="C24" s="39">
        <f>Calculator!I47</f>
        <v>8668.3299264207726</v>
      </c>
      <c r="D24">
        <f t="shared" si="1"/>
        <v>22</v>
      </c>
      <c r="E24" s="42">
        <f t="shared" si="8"/>
        <v>100</v>
      </c>
      <c r="F24" s="42">
        <f t="shared" si="2"/>
        <v>2200</v>
      </c>
      <c r="G24" s="40">
        <f t="shared" si="0"/>
        <v>6368.3299264207726</v>
      </c>
      <c r="H24" s="42">
        <f t="shared" si="3"/>
        <v>2300</v>
      </c>
      <c r="R24" s="50">
        <f t="shared" si="4"/>
        <v>22</v>
      </c>
      <c r="T24" s="42">
        <f t="shared" si="5"/>
        <v>100</v>
      </c>
      <c r="U24">
        <f t="shared" si="10"/>
        <v>7780.2999331097935</v>
      </c>
      <c r="V24">
        <f t="shared" si="6"/>
        <v>788.02999331097942</v>
      </c>
      <c r="W24">
        <f t="shared" si="9"/>
        <v>8668.3299264207726</v>
      </c>
    </row>
    <row r="25" spans="2:23" x14ac:dyDescent="0.5">
      <c r="B25">
        <f t="shared" si="1"/>
        <v>23</v>
      </c>
      <c r="C25" s="39">
        <f>Calculator!I48</f>
        <v>9645.1629190628501</v>
      </c>
      <c r="D25">
        <f t="shared" si="1"/>
        <v>23</v>
      </c>
      <c r="E25" s="42">
        <f t="shared" si="8"/>
        <v>100</v>
      </c>
      <c r="F25" s="42">
        <f t="shared" si="2"/>
        <v>2300</v>
      </c>
      <c r="G25" s="40">
        <f t="shared" si="0"/>
        <v>7245.1629190628501</v>
      </c>
      <c r="H25" s="42">
        <f t="shared" si="3"/>
        <v>2400</v>
      </c>
      <c r="R25" s="50">
        <f t="shared" si="4"/>
        <v>23</v>
      </c>
      <c r="T25" s="42">
        <f t="shared" si="5"/>
        <v>100</v>
      </c>
      <c r="U25">
        <f t="shared" si="10"/>
        <v>8668.3299264207726</v>
      </c>
      <c r="V25">
        <f t="shared" si="6"/>
        <v>876.83299264207733</v>
      </c>
      <c r="W25">
        <f t="shared" si="9"/>
        <v>9645.1629190628501</v>
      </c>
    </row>
    <row r="26" spans="2:23" x14ac:dyDescent="0.5">
      <c r="B26">
        <f t="shared" si="1"/>
        <v>24</v>
      </c>
      <c r="C26" s="39">
        <f>Calculator!I49</f>
        <v>10719.679210969134</v>
      </c>
      <c r="D26">
        <f t="shared" si="1"/>
        <v>24</v>
      </c>
      <c r="E26" s="42">
        <f t="shared" si="8"/>
        <v>100</v>
      </c>
      <c r="F26" s="42">
        <f t="shared" si="2"/>
        <v>2400</v>
      </c>
      <c r="G26" s="40">
        <f t="shared" si="0"/>
        <v>8219.6792109691341</v>
      </c>
      <c r="H26" s="42">
        <f t="shared" si="3"/>
        <v>2500</v>
      </c>
      <c r="R26" s="50">
        <f t="shared" si="4"/>
        <v>24</v>
      </c>
      <c r="T26" s="42">
        <f t="shared" si="5"/>
        <v>100</v>
      </c>
      <c r="U26">
        <f t="shared" si="10"/>
        <v>9645.1629190628501</v>
      </c>
      <c r="V26">
        <f t="shared" si="6"/>
        <v>974.51629190628501</v>
      </c>
      <c r="W26">
        <f t="shared" si="9"/>
        <v>10719.679210969134</v>
      </c>
    </row>
    <row r="27" spans="2:23" x14ac:dyDescent="0.5">
      <c r="B27">
        <f t="shared" si="1"/>
        <v>25</v>
      </c>
      <c r="C27" s="39">
        <f>Calculator!I50</f>
        <v>11901.647132066048</v>
      </c>
      <c r="D27">
        <f t="shared" si="1"/>
        <v>25</v>
      </c>
      <c r="E27" s="42">
        <f t="shared" si="8"/>
        <v>100</v>
      </c>
      <c r="F27" s="42">
        <f t="shared" si="2"/>
        <v>2500</v>
      </c>
      <c r="G27" s="40">
        <f t="shared" si="0"/>
        <v>9301.6471320660476</v>
      </c>
      <c r="H27" s="42">
        <f t="shared" si="3"/>
        <v>2600</v>
      </c>
      <c r="R27" s="50">
        <f t="shared" si="4"/>
        <v>25</v>
      </c>
      <c r="T27" s="42">
        <f t="shared" si="5"/>
        <v>100</v>
      </c>
      <c r="U27">
        <f t="shared" si="10"/>
        <v>10719.679210969134</v>
      </c>
      <c r="V27">
        <f t="shared" si="6"/>
        <v>1081.9679210969134</v>
      </c>
      <c r="W27">
        <f t="shared" si="9"/>
        <v>11901.647132066048</v>
      </c>
    </row>
    <row r="28" spans="2:23" x14ac:dyDescent="0.5">
      <c r="B28">
        <f t="shared" si="1"/>
        <v>26</v>
      </c>
      <c r="C28" s="39">
        <f>Calculator!I51</f>
        <v>13201.811845272652</v>
      </c>
      <c r="D28">
        <f t="shared" si="1"/>
        <v>26</v>
      </c>
      <c r="E28" s="42">
        <f t="shared" si="8"/>
        <v>100</v>
      </c>
      <c r="F28" s="42">
        <f t="shared" si="2"/>
        <v>2600</v>
      </c>
      <c r="G28" s="40">
        <f t="shared" si="0"/>
        <v>10501.811845272652</v>
      </c>
      <c r="H28" s="42">
        <f t="shared" si="3"/>
        <v>2700</v>
      </c>
      <c r="R28" s="50">
        <f t="shared" si="4"/>
        <v>26</v>
      </c>
      <c r="T28" s="42">
        <f t="shared" si="5"/>
        <v>100</v>
      </c>
      <c r="U28">
        <f t="shared" si="10"/>
        <v>11901.647132066048</v>
      </c>
      <c r="V28">
        <f t="shared" si="6"/>
        <v>1200.1647132066048</v>
      </c>
      <c r="W28">
        <f t="shared" si="9"/>
        <v>13201.811845272652</v>
      </c>
    </row>
    <row r="29" spans="2:23" x14ac:dyDescent="0.5">
      <c r="B29">
        <f t="shared" si="1"/>
        <v>27</v>
      </c>
      <c r="C29" s="39">
        <f>Calculator!I52</f>
        <v>14631.993029799918</v>
      </c>
      <c r="D29">
        <f t="shared" si="1"/>
        <v>27</v>
      </c>
      <c r="E29" s="42">
        <f t="shared" si="8"/>
        <v>100</v>
      </c>
      <c r="F29" s="42">
        <f t="shared" si="2"/>
        <v>2700</v>
      </c>
      <c r="G29" s="40">
        <f t="shared" si="0"/>
        <v>11831.993029799918</v>
      </c>
      <c r="H29" s="42">
        <f t="shared" si="3"/>
        <v>2800</v>
      </c>
      <c r="R29" s="50">
        <f t="shared" si="4"/>
        <v>27</v>
      </c>
      <c r="T29" s="42">
        <f t="shared" si="5"/>
        <v>100</v>
      </c>
      <c r="U29">
        <f t="shared" si="10"/>
        <v>13201.811845272652</v>
      </c>
      <c r="V29">
        <f t="shared" si="6"/>
        <v>1330.1811845272653</v>
      </c>
      <c r="W29">
        <f t="shared" si="9"/>
        <v>14631.993029799918</v>
      </c>
    </row>
    <row r="30" spans="2:23" x14ac:dyDescent="0.5">
      <c r="B30">
        <f t="shared" si="1"/>
        <v>28</v>
      </c>
      <c r="C30" s="39">
        <f>Calculator!I53</f>
        <v>16205.19233277991</v>
      </c>
      <c r="D30">
        <f t="shared" si="1"/>
        <v>28</v>
      </c>
      <c r="E30" s="42">
        <f t="shared" si="8"/>
        <v>100</v>
      </c>
      <c r="F30" s="42">
        <f t="shared" si="2"/>
        <v>2800</v>
      </c>
      <c r="G30" s="40">
        <f t="shared" si="0"/>
        <v>13305.19233277991</v>
      </c>
      <c r="H30" s="42">
        <f t="shared" si="3"/>
        <v>2900</v>
      </c>
      <c r="R30" s="50">
        <f t="shared" si="4"/>
        <v>28</v>
      </c>
      <c r="T30" s="42">
        <f t="shared" si="5"/>
        <v>100</v>
      </c>
      <c r="U30">
        <f t="shared" si="10"/>
        <v>14631.993029799918</v>
      </c>
      <c r="V30">
        <f t="shared" si="6"/>
        <v>1473.1993029799919</v>
      </c>
      <c r="W30">
        <f t="shared" si="9"/>
        <v>16205.19233277991</v>
      </c>
    </row>
    <row r="31" spans="2:23" x14ac:dyDescent="0.5">
      <c r="B31">
        <f t="shared" si="1"/>
        <v>29</v>
      </c>
      <c r="C31" s="39">
        <f>Calculator!I54</f>
        <v>17935.7115660579</v>
      </c>
      <c r="D31">
        <f t="shared" si="1"/>
        <v>29</v>
      </c>
      <c r="E31" s="42">
        <f t="shared" si="8"/>
        <v>100</v>
      </c>
      <c r="F31" s="42">
        <f t="shared" si="2"/>
        <v>2900</v>
      </c>
      <c r="G31" s="40">
        <f t="shared" si="0"/>
        <v>14935.7115660579</v>
      </c>
      <c r="H31" s="42">
        <f t="shared" si="3"/>
        <v>3000</v>
      </c>
      <c r="R31" s="50">
        <f t="shared" si="4"/>
        <v>29</v>
      </c>
      <c r="T31" s="42">
        <f t="shared" si="5"/>
        <v>100</v>
      </c>
      <c r="U31">
        <f t="shared" si="10"/>
        <v>16205.19233277991</v>
      </c>
      <c r="V31">
        <f t="shared" si="6"/>
        <v>1630.5192332779911</v>
      </c>
      <c r="W31">
        <f t="shared" si="9"/>
        <v>17935.7115660579</v>
      </c>
    </row>
    <row r="32" spans="2:23" x14ac:dyDescent="0.5">
      <c r="B32">
        <f t="shared" si="1"/>
        <v>30</v>
      </c>
      <c r="C32" s="39">
        <f>Calculator!I55</f>
        <v>19839.282722663691</v>
      </c>
      <c r="D32">
        <f t="shared" si="1"/>
        <v>30</v>
      </c>
      <c r="E32" s="42">
        <f t="shared" si="8"/>
        <v>100</v>
      </c>
      <c r="F32" s="42">
        <f t="shared" si="2"/>
        <v>3000</v>
      </c>
      <c r="G32" s="40">
        <f t="shared" si="0"/>
        <v>16739.282722663691</v>
      </c>
      <c r="H32" s="42">
        <f t="shared" si="3"/>
        <v>3100</v>
      </c>
      <c r="R32" s="50">
        <f t="shared" si="4"/>
        <v>30</v>
      </c>
      <c r="T32" s="42">
        <f t="shared" si="5"/>
        <v>100</v>
      </c>
      <c r="U32">
        <f t="shared" si="10"/>
        <v>17935.7115660579</v>
      </c>
      <c r="V32">
        <f t="shared" si="6"/>
        <v>1803.5711566057901</v>
      </c>
      <c r="W32">
        <f t="shared" si="9"/>
        <v>19839.282722663691</v>
      </c>
    </row>
    <row r="33" spans="20:20" x14ac:dyDescent="0.5">
      <c r="T33" s="42">
        <f>SUM(T3:T32)</f>
        <v>3000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Usman Saleem</dc:creator>
  <cp:lastModifiedBy>Jon Shaw</cp:lastModifiedBy>
  <cp:lastPrinted>2022-09-16T05:07:21Z</cp:lastPrinted>
  <dcterms:created xsi:type="dcterms:W3CDTF">2015-06-05T18:17:20Z</dcterms:created>
  <dcterms:modified xsi:type="dcterms:W3CDTF">2022-09-18T21:10:11Z</dcterms:modified>
</cp:coreProperties>
</file>