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7.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table+xml" PartName="/xl/tables/table9.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Steps" sheetId="1" r:id="rId4"/>
    <sheet state="hidden" name="PI" sheetId="2" r:id="rId5"/>
    <sheet state="hidden" name="S" sheetId="3" r:id="rId6"/>
    <sheet state="hidden" name="PQ" sheetId="4" r:id="rId7"/>
    <sheet state="hidden" name="Static ID Table" sheetId="5" r:id="rId8"/>
    <sheet state="visible" name="Cover" sheetId="6" r:id="rId9"/>
    <sheet state="visible" name="Introduction" sheetId="7" r:id="rId10"/>
    <sheet state="visible" name="P&amp;Cs" sheetId="8" r:id="rId11"/>
  </sheets>
  <definedNames/>
  <calcPr/>
  <extLst>
    <ext uri="GoogleSheetsCustomDataVersion2">
      <go:sheetsCustomData xmlns:go="http://customooxmlschemas.google.com/" r:id="rId12" roundtripDataChecksum="dUoF3ILQATPJCg/V9kcbam25IC2VVJYdePVOLhbT8BY="/>
    </ext>
  </extLst>
</workbook>
</file>

<file path=xl/sharedStrings.xml><?xml version="1.0" encoding="utf-8"?>
<sst xmlns="http://schemas.openxmlformats.org/spreadsheetml/2006/main" count="4722" uniqueCount="2587">
  <si>
    <t>Preparatory Steps:</t>
  </si>
  <si>
    <t>Additional notes</t>
  </si>
  <si>
    <t>i</t>
  </si>
  <si>
    <t>Run Get Sections flow</t>
  </si>
  <si>
    <t>only necessary if sections have been updated since last run</t>
  </si>
  <si>
    <t>ii</t>
  </si>
  <si>
    <t>Run Get Sections:Subsections Flow</t>
  </si>
  <si>
    <t>not necessary for new checklists (checklists that have already been run once will already have existing Section:Subsection relationships)</t>
  </si>
  <si>
    <t>iii</t>
  </si>
  <si>
    <t>Save document as YYMMDD_PC_FAP_Interim</t>
  </si>
  <si>
    <t>Process Run:</t>
  </si>
  <si>
    <t>Run Get P&amp;Cs flow with correct HTTPS filter</t>
  </si>
  <si>
    <t>Copy section guids from PI table to unique sections table, remove duplicates, and organize by order</t>
  </si>
  <si>
    <t>Copy subsection guids from PI table to unique subsections table, remove duplicates</t>
  </si>
  <si>
    <t>Copy subsection AND section guids from PI table and paste into Section:Subsection table, remove duplicates based on Title column</t>
  </si>
  <si>
    <t>Run Section:Subsection Flow</t>
  </si>
  <si>
    <t>run PQ flow</t>
  </si>
  <si>
    <t>add P&amp;C guids that didn't get retrieved from PQ flow run to the bottom of the table on Sheet "PQ"</t>
  </si>
  <si>
    <t>run build flow</t>
  </si>
  <si>
    <t>GUID</t>
  </si>
  <si>
    <t>Column1</t>
  </si>
  <si>
    <t>Number</t>
  </si>
  <si>
    <t>PGUID</t>
  </si>
  <si>
    <t>P</t>
  </si>
  <si>
    <t>CGUID</t>
  </si>
  <si>
    <t>C</t>
  </si>
  <si>
    <t>L</t>
  </si>
  <si>
    <t>LGUID</t>
  </si>
  <si>
    <t>MGUID</t>
  </si>
  <si>
    <t>M</t>
  </si>
  <si>
    <t>JG</t>
  </si>
  <si>
    <t>GG</t>
  </si>
  <si>
    <t>SGUID</t>
  </si>
  <si>
    <t>S</t>
  </si>
  <si>
    <t>Sbody</t>
  </si>
  <si>
    <t>Order</t>
  </si>
  <si>
    <t>SSGUID</t>
  </si>
  <si>
    <t>SS</t>
  </si>
  <si>
    <t>Ssbody</t>
  </si>
  <si>
    <t>Column2</t>
  </si>
  <si>
    <t>NA Exempt</t>
  </si>
  <si>
    <t>PHU</t>
  </si>
  <si>
    <t>47LLsY1Etev0B76kN1bdxj</t>
  </si>
  <si>
    <t>FO 01.03.01</t>
  </si>
  <si>
    <t>7uLCD1w7xxo7pAa1DrKAro</t>
  </si>
  <si>
    <t>The producer completes a minimum of one self-assessment/internal audit annually to the standard.</t>
  </si>
  <si>
    <t>4KDg9JPCULytE3veGgNkzP</t>
  </si>
  <si>
    <t xml:space="preserve">The self-assessment/internal audit shall evaluate compliance, review implementation, and support identification of improvement opportunities. 
A documented self-assessment for individual producers or an internal farm and quality management system (QMS) audit for multisite producers with QMS and producer groups shall:
- Occur at least once a year and before the certification body (CB) audit
- Be completed by the producer, assigned worker, or consultant, and/or as part of a QMS
- Include all applicable topics covered by the standard/scope, even those addressed using subcontractors (including harvest and postharvest handling)
- Assess all applicable sites and products
Self-assessments shall contain comments regarding the evidence observed for all not applicable and non-compliant Major Must and Minor Must principles and criteria. For internal farm audits, comments shall follow “GLOBALG.A.P. general regulations – Rules for producer groups and multisite producers with QMS.”
</t>
  </si>
  <si>
    <t>5nISxpmIvwZJyExTIGOvlS</t>
  </si>
  <si>
    <t>3YIgWsy9P8ND3BJPQGnD0j</t>
  </si>
  <si>
    <t>6OqbxahSFlVeKhLRgYFytR</t>
  </si>
  <si>
    <t>4bwMg6Z6zSH5FhEBjItEWf</t>
  </si>
  <si>
    <t>FO 10.05</t>
  </si>
  <si>
    <t>2ryA6AstSbqoGNATvL8Peo</t>
  </si>
  <si>
    <t>On the farm (within the farm boundaries), no areas with legally recognized conservation value (or effectively protected by other means) have been converted into agricultural areas or into other uses since 1 January 2014.</t>
  </si>
  <si>
    <t>2EFug76TYcSalp7kov5geN</t>
  </si>
  <si>
    <t>Available evidence, such as maps, aerial photos, or documents issued by local or national authorities or authorized service providers, shall indicate that since 1 January 2014, no conversion into agricultural area or into other uses has occurred in parts of the farm (within the farm boundaries) that fulfils the following characteristic:
- Areas where legal protection prevents such conversions (protected areas recognized by national or local legislation, areas with relevant categories of the International Union for Conservation of Nature (IUCN), areas that are protected via other effective means, etc.)</t>
  </si>
  <si>
    <t>5ZjwAiDPYbGvURtwoHF4gM</t>
  </si>
  <si>
    <t>5TvyR0UgB0EOmnMkFaZftX</t>
  </si>
  <si>
    <t>3F5wfmk1zAArbWYWlPKu9R</t>
  </si>
  <si>
    <t>FO 07.05.01</t>
  </si>
  <si>
    <t>4VsmQP4659lNGyD6CqhATp</t>
  </si>
  <si>
    <t>Access to health checks is available to workers with exposure to applicable plant protection products (PPPs) according to the risk assessment or exposure and toxicity of products.</t>
  </si>
  <si>
    <t>2y57Vlf9a1KjeA7SIjREBl</t>
  </si>
  <si>
    <t>The producer shall provide workers who come into contact with PPPs the option of receiving health checks annually or according to the workers’ health and safety risk assessment. The health checks shall honor the privacy of personal information. The risk assessment shall identify the specific chemical exposure that would warrant the health check. Where health checks exist through government farm worker programs or other systems, these may be used as justification in the risk assessment that health care for high-exposure workers is readily available. Workers shall be informed of how to access these health services.</t>
  </si>
  <si>
    <t>2BGuoLOuGR86Am1Hf7hCiG</t>
  </si>
  <si>
    <t>6OVfMLlOhjDUtTGVH4d1tI</t>
  </si>
  <si>
    <t>2S4QgEIMvlaGVW97plBT6D</t>
  </si>
  <si>
    <t>FO 01.03.04</t>
  </si>
  <si>
    <t>3OZLsO9DAYxKGcvrOxyVOP</t>
  </si>
  <si>
    <t>There is evidence that a continuous improvement plan is implemented.</t>
  </si>
  <si>
    <t>3sW7JKgwjNIzBs35KbvLiP</t>
  </si>
  <si>
    <t>The implementation of identified points in the continuous improvement plan shall be supported by evidence.
Evidence may include new procedures or policies, data sharing (to quantify changes), training, etc.
The continuous improvement plan shall be supported by documented evidence. The evidence kept on file may include:
- Actual outcome of efforts, with date of evaluation
- Comments on why the effort was successful or not successful
- If one or more of the goals are not reached, justification and description of further action
- Sharing of relevant data with the GLOBALG.A.P. Secretariat</t>
  </si>
  <si>
    <t>oOfpsr1EZQ6CxCOIvBlFe</t>
  </si>
  <si>
    <t>7u1GYXAF1eveuvMCIJeAUr</t>
  </si>
  <si>
    <t>FO 01.03.03</t>
  </si>
  <si>
    <t>1FM5VpOQt13eRbCUpAUyuD</t>
  </si>
  <si>
    <t>A continuous improvement plan is documented.</t>
  </si>
  <si>
    <t>3DOe60VwvHCofivpsEOcd3</t>
  </si>
  <si>
    <t>The producer shall evaluate the farming operation and identify improvements to be undertaken as assessed by the standard. These improvements shall be included in a longer-term plan covering up to three years.
The continuous improvement plan shall consist of relevant self-defined targets and describe how progress toward each target will be monitored. The plan may include:
- Description of improvement objective
- Current status, with date of initial target establishment
- Planned activity
- Target outcome with estimated date of achievement</t>
  </si>
  <si>
    <t>5JXZdBMfmVkAfoCajirt54</t>
  </si>
  <si>
    <t>FO 05.04.01</t>
  </si>
  <si>
    <t>5WvxoIYsE15AcbJZyj8KaP</t>
  </si>
  <si>
    <t>The use of treated sewage water during preharvest is justified according to a risk assessment.</t>
  </si>
  <si>
    <t>6YXoJ8THmPm1gme54UWIGB</t>
  </si>
  <si>
    <t>Treated sewage water shall be used only if the risks have been identified and effectively mitigated.
Where treated sewage or reclaimed water is used, water quality shall comply with prevailing regulations or the World Health Organization (WHO-)published “Guidelines for the safe use of wastewater, excreta and greywater” (2006) where no prevailing regulations exist.
If water has the potential to be polluted (e.g., upstream contamination source), the producer shall demonstrate through analysis that the water complies with prevailing regulations and requirements, or with the WHO guideline requirements where no prevailing regulations exist.
Untreated sewage water shall never be used on crops.</t>
  </si>
  <si>
    <t>1TyGiQcuRVxqRPsWm6pYn7</t>
  </si>
  <si>
    <t>25itD9t3AKPNN1d0JIB5bx</t>
  </si>
  <si>
    <t>5dQa9J4w5GSDY03rp98Igs</t>
  </si>
  <si>
    <t>FO 06.07</t>
  </si>
  <si>
    <t>44u8SvW6a3oynh8PYg1iN1</t>
  </si>
  <si>
    <t>The producer makes interventions to manage pests.</t>
  </si>
  <si>
    <t>6kf2SdiObS6TJjr9w172vt</t>
  </si>
  <si>
    <t>The producer shall show evidence for situations in which specific interventions were made against pests adversely affecting the economic value of a crop. Where plant protection products (PPPs) are used as an intervention, the producer shall demonstrate a risk-based approach for the selection of the PPPs considering hazards (e.g., toxicity). The producer may elect to take no action against the pest and incur the economic loss. Where possible, nonchemical approaches shall be considered.
“N/A” if the producer did not intervene.</t>
  </si>
  <si>
    <t>6sAnZuzrLy7KwfabltbVL2</t>
  </si>
  <si>
    <t>5mxAkMujWS06e0rBkNSLyE</t>
  </si>
  <si>
    <t>FO 02.04.01</t>
  </si>
  <si>
    <t>7oBdmWvOyn4XGWulMPeIw2</t>
  </si>
  <si>
    <t>Transaction documentation includes reference to the GLOBALG.A.P. status and the GLOBALG.A.P. Number (GGN).</t>
  </si>
  <si>
    <t>6zQWEmzGwuWY0e8ywxB8H5</t>
  </si>
  <si>
    <t>Delivery notes, sales invoices, and, where appropriate, other documentation related to sales of materials and products originating from certified production processes shall include the GGN of the certificate holder and a reference to the GLOBALG.A.P. certification status. This is not obligatory in internal documentation.
Where the producer has a Global Location Number (GLN), this shall replace the GGN issued by the GLOBALG.A.P. Secretariat during the registration process.
Positive identification of the certification status is sufficient on transaction documentation (e.g., “GLOBALG.A.P. certified [product name]”). Products originating from noncertified production processes do not need to be identified as “noncertified.”
Indication of the certification status is obligatory regardless of whether the product originating from a certified production process was sold as such or not. This cannot be checked during the initial (first ever) certification body (CB) audit because the producer does not yet have certification and the producer cannot reference the GLOBALG.A.P. certification status before the first positive certification decision.
“N/A” only if there is an up-to-date and documented bilateral agreement available between the certificate holder and their direct buyer that all shipments contain only products originating from certified production processes.</t>
  </si>
  <si>
    <t>3labXsBTDnp2nMlbS2V5AI</t>
  </si>
  <si>
    <t>412fDoNkTQzvavcR1yffoS</t>
  </si>
  <si>
    <t>4umDfDJkEjqGqjJDMoV29Q</t>
  </si>
  <si>
    <t>FO 01.03.02</t>
  </si>
  <si>
    <t>20kofxmNsdnDzAoAJXjvuw</t>
  </si>
  <si>
    <t>Effective corrective actions are taken to address non-conformances detected during the self-assessments/internal audits.</t>
  </si>
  <si>
    <t>wflw0fDpXIDUNyPyjSkfM</t>
  </si>
  <si>
    <t>Corrective actions shall be documented. Any necessary changes shall be implemented.
Compliance with all applicable Major Musts and at least 95% of applicable Minor Musts is required.
“N/A” only if no non-conformances are detected during self-assessments/internal audits.</t>
  </si>
  <si>
    <t>2PJJrwtoO00cfWO9E07WHW</t>
  </si>
  <si>
    <t>FO 07.06.03</t>
  </si>
  <si>
    <t>5lRWgG7KkhszBVxkVUZJ2p</t>
  </si>
  <si>
    <t>Empty containers are kept secure until disposal is possible.</t>
  </si>
  <si>
    <t>17Pz8FThpvTT6hnihbotXx</t>
  </si>
  <si>
    <t>There shall be a designated secure storage point for all empty plant protection product (PPP) containers prior to disposal that is isolated from the crop and packaging materials (e.g., permanently marked via signage) with physically restricted access for persons and fauna.</t>
  </si>
  <si>
    <t>5VavlH2MeUS17rVAik4joc</t>
  </si>
  <si>
    <t>6KbD6879hABZJ3an6pDIYW</t>
  </si>
  <si>
    <t>FO 02.03.03</t>
  </si>
  <si>
    <t>2mQa7I6sS89QbOiTxo5tLZ</t>
  </si>
  <si>
    <t>Product lost or discarded during handling is recorded.</t>
  </si>
  <si>
    <t>7H4QvFE2qATQ7fpKCM82B0</t>
  </si>
  <si>
    <t>Conversion ratios shall be calculated and available for each relevant handling process (during planting seedlings, harvesting, etc.). All generated product waste quantities shall be estimated and/or recorded.</t>
  </si>
  <si>
    <t>3bNRfY2TpP6vkYKG0u4wwr</t>
  </si>
  <si>
    <t>46qsMfFP8U3f3SeCtMqwbs</t>
  </si>
  <si>
    <t>FO 09.02</t>
  </si>
  <si>
    <t>ily1MiOK7DV4fkP2TtcVo</t>
  </si>
  <si>
    <t>A waste management system is implemented.</t>
  </si>
  <si>
    <t>7xdU1zbjkS2FNkh0Nj4XPw</t>
  </si>
  <si>
    <t>A system shall be in place that manages waste (reduction and recycling) and potential sources of pollution.
The system shall be based on an assessment of the company’s activities and their potential impact on the environment.
There shall be evidence of waste separation, including plastic waste, and appropriate methods of disposal, including recycling.
Staff shall be trained in waste disposal, including ensuring minimum release of plastics into the environment.
Air, soil, noise, light and water pollution shall be considered where relevant along with potential sources of pollution.
Methods used to minimize any contamination risks shall be documented.
There shall be evidence that methods are used to prevent fuel and oil spillages and guidelines and tools in place to clear up any spillages should they occur.</t>
  </si>
  <si>
    <t>6MLbOSTUhL6svPsQwb6NH6</t>
  </si>
  <si>
    <t>4ehRyfZGJ8yRKC06TlByyA</t>
  </si>
  <si>
    <t>FO 01.01.01</t>
  </si>
  <si>
    <t>3SLVc6uhoH8cxv2hXUrIXn</t>
  </si>
  <si>
    <t>The producer has a system for identifying sites and facilities used for production.</t>
  </si>
  <si>
    <t>7z6MdDF000k9po1VsbT3au</t>
  </si>
  <si>
    <t>The producer shall have a system to identify:
- All fields, greenhouses, and other production areas
- All water sources, storage and handling facilities, agrochemical storages, buildings, and any features that may pose a workers’ health and safety, or environmental risk
Identification may be on a map or through the use of signs at each site.</t>
  </si>
  <si>
    <t>3Fg5RTdQ7a6O2THEvpVWrG</t>
  </si>
  <si>
    <t>7xTQzRaVHaOEDU6vQRTZOM</t>
  </si>
  <si>
    <t>FO 09.04</t>
  </si>
  <si>
    <t>7InTBgaYjVicQ9fsUsPn9</t>
  </si>
  <si>
    <t>Holding areas for diesel and other fuel oil tanks are environmentally safe.</t>
  </si>
  <si>
    <t>29JM7K9y4Gggb36X9SzfeK</t>
  </si>
  <si>
    <t>Holding areas shall be maintained in a manner that mitigates risks to the environment. Their location shall take into consideration the risk of polluting water sources. The minimum requirement is a bunded, impervious area able to contain at least 110% of the volume of the largest tank stored within it. In an environmentally sensitive area, the capacity shall be 165% of the volume of the largest tank.</t>
  </si>
  <si>
    <t>70ituY5kK8xZxfD3tPVp7o</t>
  </si>
  <si>
    <t>FO 01.01.02</t>
  </si>
  <si>
    <t>1lj8YCFuZOsIXUhRDxHhDs</t>
  </si>
  <si>
    <t>A recording system is established for each production unit to provide a record of the production activities undertaken.</t>
  </si>
  <si>
    <t>21lyLIp3ZsS0EdyM3fKhQw</t>
  </si>
  <si>
    <t>Current records shall provide a history of GLOBALG.A.P. certified production in all production units. This shall be done either digitally or on paper.</t>
  </si>
  <si>
    <t>4Rqz2SsWsAEexq0xe2ogOW</t>
  </si>
  <si>
    <t>FO 09.01</t>
  </si>
  <si>
    <t>3kDaxX0MiR53pKqsg1Php4</t>
  </si>
  <si>
    <t>Waste products and sources of pollution are identified in all areas of the farm.</t>
  </si>
  <si>
    <t>133QVNFGIAOCOVh8aLHYt6</t>
  </si>
  <si>
    <t>Possible waste products (paper, cardboard, plastic, oil, etc.) and sources of pollution (fertilizer excess, exhaust smoke, oil, fuel, noise, effluent, chemicals, etc.) associated with farm processes shall be identified.
Plastics used shall be identified and the method of disposal documented, where applicable.
In Option 2 producer groups, evidence at quality management system (QMS) level is acceptable.</t>
  </si>
  <si>
    <t>5RaDqaMrVYsz5XQYKz8nR8</t>
  </si>
  <si>
    <t>FO 09.03</t>
  </si>
  <si>
    <t>3wH0YB0VFcy9b6e1T8GiUt</t>
  </si>
  <si>
    <t>The site is kept in a tidy and orderly condition.</t>
  </si>
  <si>
    <t>4OLrNTXpuyHWlAEzNfW0sx</t>
  </si>
  <si>
    <t>Visual assessment shall show that there is no waste or litter in the immediate vicinity of the production site(s) or storage buildings. Incidental and insignificant litter and waste in the designated areas are acceptable, as is the waste from the current day’s work. All other waste shall be cleaned up.</t>
  </si>
  <si>
    <t>6agNB6KtK3MjTVsJYdiMIR</t>
  </si>
  <si>
    <t>FO 07.06.06</t>
  </si>
  <si>
    <t>5WLEtX7QiNW6SDwBEimFVJ</t>
  </si>
  <si>
    <t>All local regulations regarding disposal or destruction of plant protection product (PPP) containers are complied with.</t>
  </si>
  <si>
    <t>5kzyuOo9LdXNKPlN6rxghy</t>
  </si>
  <si>
    <t>All the relevant national, regional, and local regulations and legislation, if such exist, shall have been complied with regarding the disposal of empty PPP containers.</t>
  </si>
  <si>
    <t>4S15CjGWCE6DFL1Z55lwrB</t>
  </si>
  <si>
    <t>FO 02.05.01</t>
  </si>
  <si>
    <t>4tpjuwuFFKp70mzeaXNL3g</t>
  </si>
  <si>
    <t>The GLOBALG.A.P. word, trademark, and QR code or logo, as well as the GLOBALG.A.P. Number (GGN) are used according to “GLOBALG.A.P. trademarks use: Policy and guidelines.”</t>
  </si>
  <si>
    <t>6W8GaZNAX9bQ6tqNCUIgCf</t>
  </si>
  <si>
    <t>The producer shall use the GLOBALG.A.P. word, trademark, and QR code or logo, as well as the GGN, Global Location Number (GLN), or sub-GLN according to “GLOBALG.A.P. trademarks use: Policy and guidelines.” The GLOBALG.A.P. word, trademark, or logo shall never appear on the final product, on the consumer packaging, or at the point of sale. However, the certificate holder can use any and/or all in business-to-business communications.
The GLOBALG.A.P. word, trademark, or logo cannot be in use during the initial (first ever) certification body (CB) audit because the producer does not yet have certification, and the producer cannot refer to GLOBALG.A.P. certification status before the first positive certification decision.
“N/A” only when there is a documented agreement available between the producer and the client not to identify the GLOBALG.A.P. status of the product and/or the GGN on the transaction documents.
“N/A” for plant propagation material (PPM), seedlings originating from IFA certified production processes, and when the products originating from certified production processes are input products not intended for sale to final consumers and will definitely not appear at the point of sale to final consumers.</t>
  </si>
  <si>
    <t>3IMlwAGWtNQ8ZjIBrbKwsL</t>
  </si>
  <si>
    <t>1AKLtGWPk4MxsQKNPVPnHd</t>
  </si>
  <si>
    <t>FO 09.05</t>
  </si>
  <si>
    <t>ALXlQhjTkaKjluQ4DiAGg</t>
  </si>
  <si>
    <t>Organic waste is managed in an appropriate manner to reduce the risk of contamination of the environment.</t>
  </si>
  <si>
    <t>2JJ7vkoqqGyESChWDMH4yf</t>
  </si>
  <si>
    <t>Organic waste material shall be either composted and used for soil conditioning and the composting method shall mitigate the risk of pest, disease, or weed carryover; or it is recycled (or disposed of) in another location where risks of pollution to the environment are managed.</t>
  </si>
  <si>
    <t>5SBH4UVkiiyFpOPmsDBTJW</t>
  </si>
  <si>
    <t>FO 07.03.01</t>
  </si>
  <si>
    <t>72RYOVVMi8cr4hQRCzJ9w</t>
  </si>
  <si>
    <t>Surplus application mixes or tank washings are disposed of responsibly.</t>
  </si>
  <si>
    <t>6oxl3Y2jJst6uvb84GLZYJ</t>
  </si>
  <si>
    <t>Applying surplus spray and tank washings to the crop shall be the first method of disposal, providing that the overall label dose rate is not exceeded. Disposal shall compromise neither workers’ safety nor the environment. No agrochemical wastewater shall be released into the open environment.</t>
  </si>
  <si>
    <t>r4Wl5viNqALmYQehnJigP</t>
  </si>
  <si>
    <t>1WNmWLNaDCwYc8SL3uiN9E</t>
  </si>
  <si>
    <t>FO 03.01.01</t>
  </si>
  <si>
    <t>5yg7CLRLmojtiH6r81Tcsj</t>
  </si>
  <si>
    <t>Propagation materials are obtained in compliance with variety registration laws, where applicable.</t>
  </si>
  <si>
    <t>1ed2nYvARhUQANL8yckTmH</t>
  </si>
  <si>
    <t>There shall be available documentation (empty seed package, plant passport, packing list, invoice, etc.) that states, at minimum, the variety name, batch number, propagation material vendor, and, where available, additional information on seed quality (germination, genetic purity, physical purity, seed health, etc.).
Material coming from nurseries that have GLOBALG.A.P. certification for plant propagation material is considered compliant.</t>
  </si>
  <si>
    <t>5g1godsQJRqbjZxI603Etm</t>
  </si>
  <si>
    <t>2ea1rhckQVrSaK28J1Se0f</t>
  </si>
  <si>
    <t>4elU6YivpDUP8Zg3hYzRUR</t>
  </si>
  <si>
    <t>FO 08.02.01</t>
  </si>
  <si>
    <t>4iqjXPSE8lvJDiV9GMQ6ec</t>
  </si>
  <si>
    <t>The producer uses postharvest treatments if and only if there are no existing alternatives to ensure maintenance of good quality.</t>
  </si>
  <si>
    <t>7t05lm8Lw4XLnWo0hhxAUR</t>
  </si>
  <si>
    <t>All possible alternatives for the use of postharvest treatments shall have been considered and evaluated, and chemicals shall be used only where there is no technically accepted alternative.
Postharvest treatments may include plant protection products (PPPs), inks to color flowers, and other treatments.</t>
  </si>
  <si>
    <t>5JIgB3UDpDaQaRmTmuUpoo</t>
  </si>
  <si>
    <t>64wGe3MdQzgQigsw2nGTdA</t>
  </si>
  <si>
    <t>4Z90n5MuwIly9eLPYBpn4i</t>
  </si>
  <si>
    <t>FO 08.02.02</t>
  </si>
  <si>
    <t>20MaVDaLckKttoSfeos3Pl</t>
  </si>
  <si>
    <t>All label instructions are complied with.</t>
  </si>
  <si>
    <t>7jG7jvrxakwo1mvta4fOxx</t>
  </si>
  <si>
    <t>Clear procedures shall be in place and documentation (postharvest protection product (PPP) application records, packaging/delivery dates of treated products, etc.) shall be available demonstrating that the label instructions for chemicals applied to the harvested products have been complied with.</t>
  </si>
  <si>
    <t>3l0dwSvlQzWoa2ucOBwHyF</t>
  </si>
  <si>
    <t>FO 12.01.04</t>
  </si>
  <si>
    <t>6J45yjzESm5pfHDhgPHRn6</t>
  </si>
  <si>
    <t>Workers handling hazardous substances and operating dangerous or complex equipment have evidence of competence.</t>
  </si>
  <si>
    <t>L0KUtBt6svByvlm6SUKGh</t>
  </si>
  <si>
    <t>Records shall identify all workers:
- Handling and/or administering chemicals, disinfectants, plant protection products (PPPs), biocides, and/or other hazardous substances
- Operating dangerous or complex equipment as defined in the risk assessment
- Working at heights
For each such worker, there shall be evidence of competence (e.g., certificate of training and/or records of training with evidence of attendance).
Workers under 18 years of age and pregnant or lactating workers shall not handle PPPs.
Compliance with this principle and the respective criteria shall include compliance with applicable legislation.</t>
  </si>
  <si>
    <t>4a4Qd6ndeeA7u3kN8ZP1We</t>
  </si>
  <si>
    <t>7e2OTmZvHrA9xmbHveLBmp</t>
  </si>
  <si>
    <t>GrWM6LSjdibnpeJcmYNl8</t>
  </si>
  <si>
    <t>FO 07.07.01</t>
  </si>
  <si>
    <t>4fWTkwYNixkmwSzb4mDCxq</t>
  </si>
  <si>
    <t>Obsolete plant protection products (PPPs) are securely maintained, identified, and disposed of via authorized or approved channels.</t>
  </si>
  <si>
    <t>4SPuqtLOzLqv732TYjULaN</t>
  </si>
  <si>
    <t>There shall be records indicating that obsolete PPPs have been disposed of via officially authorized channels. If this is not possible, obsolete PPPs shall be securely maintained and identifiable.</t>
  </si>
  <si>
    <t>aJyo4GEfHW26SGyqyk8my</t>
  </si>
  <si>
    <t>7B88XM07CTRiUy0OoP9p3S</t>
  </si>
  <si>
    <t>FO 07.06.04</t>
  </si>
  <si>
    <t>3aVyz322Y7flQVshYm72hn</t>
  </si>
  <si>
    <t>Empty plant protection product (PPP) containers are disposed of in such a way as to mitigate the risk to humans and the environment.</t>
  </si>
  <si>
    <t>50zFAyXuxmpe9Cup8pqmMS</t>
  </si>
  <si>
    <t>The producer shall dispose of empty PPP containers using a safe handling system prior to the disposal, and a disposal method that avoids exposing people to the contents and avoids contamination of the environment (watercourses, flora, and fauna).</t>
  </si>
  <si>
    <t>46SFKyIYeUQ3Fa48McaHks</t>
  </si>
  <si>
    <t>FO 08.02.04</t>
  </si>
  <si>
    <t>5UfC91ojx59R3i7Cj04r2n</t>
  </si>
  <si>
    <t>The producer keeps an up-to-date list of postharvest plant protection products (PPPs) that are used, and approved for use, on crops being grown.</t>
  </si>
  <si>
    <t>1xqjVh92cDMZp806ExzRff</t>
  </si>
  <si>
    <t>An up-to-date documented list shall be available that takes into account any changes in local and national PPP legislation. The list shall contain the commercial brand names of PPPs (including their active ingredient composition or beneficial organisms) that have been or are being used on registered crops grown on the farm within the last 12 months.</t>
  </si>
  <si>
    <t>1pZB76SwBalQpUvgXPZztD</t>
  </si>
  <si>
    <t>FO 08.02.05</t>
  </si>
  <si>
    <t>7GoZUgg0eg8p1SJerSnZ2e</t>
  </si>
  <si>
    <t>The producer and/or packer has consulted their customers to determine whether there are restrictions on specific postharvest treatments or any additional commercial restrictions.</t>
  </si>
  <si>
    <t>6hFMEdTjDE21sghao4Q0Us</t>
  </si>
  <si>
    <t>There shall be documentation confirming the request from the producer and/or packer for information on additional restrictions.</t>
  </si>
  <si>
    <t>6EMafRe3t5Y3mnMxnrbv8F</t>
  </si>
  <si>
    <t>FO 07.06.05</t>
  </si>
  <si>
    <t>55I6tOkcT1Y4mxJKto8VQR</t>
  </si>
  <si>
    <t>Official collection and disposal systems are used, when available, and the empty containers are then adequately stored, labeled, and handled according to the rules of that collection system.</t>
  </si>
  <si>
    <t>K2Xt0dGxhn2EH1PIf1kLn</t>
  </si>
  <si>
    <t>Where official collection and disposal systems exist, there shall be records of participation by the producer. All empty plant protection product (PPP) containers, once emptied, shall be adequately stored, labeled, handled, and disposed of according to the requirements of the official collection and disposal schemes, where applicable.</t>
  </si>
  <si>
    <t>2E31HogXiNAaKumLlYx7hA</t>
  </si>
  <si>
    <t>FO 01.04.01</t>
  </si>
  <si>
    <t>6artiq6umsab9a5DNLfUrl</t>
  </si>
  <si>
    <t>Records of all training activities are kept.</t>
  </si>
  <si>
    <t>1jmTefPVICHv3u6t79jKHW</t>
  </si>
  <si>
    <t>Training records shall include:
- Topic(s) covered
- Names of trainer(s) or training provider(s)
- Names of trainee(s) (e.g., attendance list(s))
- Date of training
- Evidence of attendance (e.g., trainee signature)</t>
  </si>
  <si>
    <t>2pCca0Upzl3Nn66JUNHXeF</t>
  </si>
  <si>
    <t>6WR3u7wtuJvfHf6Z9rNIg</t>
  </si>
  <si>
    <t>FO 07.06.01</t>
  </si>
  <si>
    <t>nEqOpm2AIf8QElQWdkqM8</t>
  </si>
  <si>
    <t>Empty plant protection product (PPP) containers are triple rinsed with water before storage and disposal, and the rinsate is disposed of in such a way as to mitigate the risk to the environment.</t>
  </si>
  <si>
    <t>13ORc2C8tq9MAecH5vOKTV</t>
  </si>
  <si>
    <t>Pressure-rinsing equipment for PPP containers shall be installed on the PPP application machinery, or there shall be documented instructions to rinse each container at least three times prior to its disposal.
Either via the use of a container-handling device or according to a documented procedure for the application equipment operators, the rinsate from the empty PPP containers shall always be put back into the application equipment tank when mixing or disposed of in a manner that compromises neither workers’ safety nor the environment.</t>
  </si>
  <si>
    <t>62F1Dtyjl91QqbBkoZ49Ap</t>
  </si>
  <si>
    <t>FO 07.04.03</t>
  </si>
  <si>
    <t>5crGAMurW9LztWwSz5BWcT</t>
  </si>
  <si>
    <t>Plant protection product (PPP) storage is illuminated.</t>
  </si>
  <si>
    <t>4Eak4bqMEpPm96eAUPSpCh</t>
  </si>
  <si>
    <t>The storage shall be sufficiently illuminated by natural or artificial lighting to ensure that all product labels can be easily read.</t>
  </si>
  <si>
    <t>3W7dGcEqSrkGPLpK2FPpjb</t>
  </si>
  <si>
    <t>2FULGeBZj6LWC8nczRT4rt</t>
  </si>
  <si>
    <t>FO 07.08.01</t>
  </si>
  <si>
    <t>4V8968gotwCyqeEwW5U7os</t>
  </si>
  <si>
    <t>Up-to-date application records are kept of all other substances not covered under any of the sections.</t>
  </si>
  <si>
    <t>6IcSj735Z0CwpUhE88KcKB</t>
  </si>
  <si>
    <t>If preparations such as plant strengtheners, soil conditioners, or any other such substances, whether homemade or purchased, are used on registered crops, records shall be available. Records shall contain the name of the substance (e.g., plant from which it derives), the crop, the field, and the date. In the case of purchased products, the trade or commercial name, where applicable, and the active substance or ingredient, or the main source (plant, algae, mineral, etc.) shall be recorded.
The producer shall ensure that the use does not compromise workers’ health or the environment.</t>
  </si>
  <si>
    <t>3JTeuQtOc1OKqfRNulIqvM</t>
  </si>
  <si>
    <t>7KHGFzghP0Xmjm0ttH5hdv</t>
  </si>
  <si>
    <t>FO 07.04.04</t>
  </si>
  <si>
    <t>5iOjWWmKebvWXCNY1lb7Pn</t>
  </si>
  <si>
    <t>The plant protection product (PPP) storage is able to retain and manage spillage.</t>
  </si>
  <si>
    <t>2pgZ240zfjI0uCK1ntEVh8</t>
  </si>
  <si>
    <t>The PPP storage shall have retaining tanks or shall be bunded to 110% of the volume of the largest container of stored liquid to ensure that there cannot be any leakage, seepage, or contamination to the exterior of the storage. Materials and tools such as sand, floor brush and dustpan, and plastic bags shall be available and in a fixed location to be used exclusively in case of spillage of PPPs.</t>
  </si>
  <si>
    <t>3ToajmpVrhj5TXiCLEnKzd</t>
  </si>
  <si>
    <t>FO 07.06.02</t>
  </si>
  <si>
    <t>4vLz4NZcWSGs71wJQnqitL</t>
  </si>
  <si>
    <t>The reuse of empty plant protection product (PPP) containers for purposes other than containing and transporting identical products is avoided.</t>
  </si>
  <si>
    <t>4EmyWAplyJW8kpoK68i9Cx</t>
  </si>
  <si>
    <t>There shall be evidence that empty PPP containers have not been and currently are not being reused for anything other than containing and transporting identical products as stated on the original label. In regions where there is a risk that the container could be used to carry drinking water, containers shall be punctured prior to disposal.</t>
  </si>
  <si>
    <t>10CP51JRtCxtSJ8KB5UYB5</t>
  </si>
  <si>
    <t>FO 07.02.04</t>
  </si>
  <si>
    <t>3XMyMaIDlzmH4u5i3DAIwf</t>
  </si>
  <si>
    <t>The producer takes active measures to prevent plant protection product (PPP) drift from neighboring plots.</t>
  </si>
  <si>
    <t>33XyRLtJc6SqB84UYNYBlp</t>
  </si>
  <si>
    <t>The producer should take active measures to avoid the risk of PPP drift from adjacent plots e.g., by making agreements and organizing communication with producers from neighboring plots in order to eliminate the risk of undesired PPP drift and by planting vegetative buffers at the edges of cropped fields.
“N/A” if not identified as a risk.</t>
  </si>
  <si>
    <t>3h3x9CFhwi5CfLaTiL0cuk</t>
  </si>
  <si>
    <t>Cnld8x4oHlmExTFHGeLjj</t>
  </si>
  <si>
    <t>55ugPmyn6XaTaK8oSmHrV9</t>
  </si>
  <si>
    <t>FO 07.04.02</t>
  </si>
  <si>
    <t>5guVjIEHKfGiQci4B9i1so</t>
  </si>
  <si>
    <t>The plant protection product (PPP) storage is structurally sound and robust.</t>
  </si>
  <si>
    <t>1fqIvEZuXdqJzf1z0ToNmy</t>
  </si>
  <si>
    <t>Storage capacity shall be sufficient to contain all PPPs and postharvest treatment products during the peak application season. The storage space shall be sturdy.
The PPPs and postharvest treatment product storage shall mitigate health and safety risks to workers and the risk of cross contamination. between the PPPs and postharvest products or with other products.
Where shelving is used, it shall be made of nonabsorbent material, and liquids shall never be stored above powders or granular formulations.</t>
  </si>
  <si>
    <t>4aPDoeTyqlNVgH7Oxvt5MN</t>
  </si>
  <si>
    <t>FO 07.02.03</t>
  </si>
  <si>
    <t>4yNkHoRkNQ2KWeVtaZU9Pf</t>
  </si>
  <si>
    <t>The producer takes active measures to prevent plant protection product (PPP) drift to neighboring plots.</t>
  </si>
  <si>
    <t>2zNHONKzxETi3BbIX6s645</t>
  </si>
  <si>
    <t>The producer shall take active measures to avoid the risk of PPP drift from own plots to neighboring production areas. This may include, but is not limited to, knowledge of what neighbors are growing, planting living fences, maintenance of spray equipment, etc.</t>
  </si>
  <si>
    <t>4EifHPT6iAprFqaYjJcXPx</t>
  </si>
  <si>
    <t>FO 07.02.05</t>
  </si>
  <si>
    <t>1R7EwVRah5G1jhskea8SV2</t>
  </si>
  <si>
    <t>Management of plant protection products (PPPs) is supported with metrics.</t>
  </si>
  <si>
    <t>5l93DtjFoXqz0JAA6QL7sA</t>
  </si>
  <si>
    <t>Recommended metrics are: kg of active ingredient of PPP used/crop/ha/month.
In Option 2 producer groups, evidence at quality management system (QMS) level is acceptable. Results (data) on metrics at producer group and farm level should be available to indicate compliance.</t>
  </si>
  <si>
    <t>bGUOIClk5fJfkQ2PSC5Yo</t>
  </si>
  <si>
    <t>FO 08.02.06</t>
  </si>
  <si>
    <t>5U8Vx9MpsJygYG01oH1KVV</t>
  </si>
  <si>
    <t>Records of postharvest treatment applications are kept.</t>
  </si>
  <si>
    <t>2u8pRcgSaYvwrYZN2DuKe1</t>
  </si>
  <si>
    <t>The following information shall be included in all records of postharvest plant protection product (PPP) applications:
- The lot or batch of harvested product treated
- The name or reference of the farm or harvested product-handling site where the treatment was undertaken
- The exact dates (day/month/year) of the applications
- The type of treatment used for PPP application (spraying, drenching, gassing, etc.)
- The justification for the application (i.e., common name of pest to be treated)
- The complete trade name and active ingredient (including formulation) or beneficial organism with scientific name
- The amount of PPP applied in weight or volume per liter of water or other carrier medium
- The name of the person who has applied the PPP to the harvested product</t>
  </si>
  <si>
    <t>zTeiFZvpwcYT8I0X4LGjd</t>
  </si>
  <si>
    <t>FO 07.02.02</t>
  </si>
  <si>
    <t>ESMl2rsHwSsDjgIOJPzsb</t>
  </si>
  <si>
    <t>Additional records of all plant protection product (PPP) applications are kept.</t>
  </si>
  <si>
    <t>3bv58dsNmSqipeoICDQp3</t>
  </si>
  <si>
    <t>Additional records shall include:
- Name of applicator: The full name and/or signature of the responsible person(s) applying the PPPs shall be recorded. For electronic software systems, measures shall be in place to ensure authenticity of records. If there is a team of workers doing the application, all workers shall be listed in the records.
- Technical authorization for the application: The technically responsible person making the decision on the use and the doses of the PPP(s) being applied shall be identified in the records.
- Type of machinery or application equipment/method used (backpack sprayer, high-volume, U.L.V., irrigation system, dusting, fogger, aerial, or another method) for all the PPPs applied shall be detailed in all PPP application records (if there are various units, these are identified individually).
- Weather conditions at time of application: The local weather conditions (wind, sunny/overcast, humidity, etc.) affecting effectiveness of treatment or drift to neighboring crops shall be recorded for each application. This may be in the form of pictograms with tick boxes, text information, or another viable system on the record.
“N/A” for covered crops.</t>
  </si>
  <si>
    <t>53cLJ9maGxLIO7jJOMikQa</t>
  </si>
  <si>
    <t>FO 07.02.01</t>
  </si>
  <si>
    <t>6mcPz7oiGiYrYac6mw0PKv</t>
  </si>
  <si>
    <t>Records of plant protection product (PPP) applications are kept.</t>
  </si>
  <si>
    <t>574GrQ03QNPOZSjdb0z8ka</t>
  </si>
  <si>
    <t>All PPP application records shall specify the following information:
- Crop
- Field or greenhouse
- Area of application (m2 or ha)
- Date (day/month/year) and end time of application
- Justification (e.g., name of the pest(s) treated)
- Complete product trade name of the PPP (including formulation)
- Name of active ingredient and concentration in commercial product (g/kg or g/l)
- PPP quantity applied (i.e., quantity of commercial concentrated product): Amount of PPP to be applied expressed in weight or volume, or the total quantity of water (or other carrier medium)
- Total spray volume applied (quantity of water or other carrier medium)</t>
  </si>
  <si>
    <t>iHndUfPyGPYoulIuDy0lW</t>
  </si>
  <si>
    <t>FO 08.02.03</t>
  </si>
  <si>
    <t>678lNGAFWVAd6zYC06Hdxm</t>
  </si>
  <si>
    <t>The producer uses only those plant protection products (PPPs) that are officially registered in the country of use and approved for postharvest use.</t>
  </si>
  <si>
    <t>7ildka7gc2HYQQALZvZURx</t>
  </si>
  <si>
    <t>All postharvest PPPs or any other postharvest treatments used on the harvested products shall be officially registered or permitted by the appropriate governmental organization in the country of application, approved for use in the country of application, and approved for postharvest use as indicated on the biocide and PPP labels. Where no official registration scheme exists, refer to the GLOBALG.A.P. guideline on this subject and to “International Code of Conduct on the Distribution and Use of Pesticides” of the Food and Agriculture Organization (FAO).</t>
  </si>
  <si>
    <t>5QyCDmg1wno1ftPKe7flLi</t>
  </si>
  <si>
    <t>FO 04.07.03</t>
  </si>
  <si>
    <t>5FgeUo6lbxWEXyLXK0k6iY</t>
  </si>
  <si>
    <t>Fertilizers and biostimulants are stored in an appropriate manner that reduces the risk of environmental contamination.</t>
  </si>
  <si>
    <t>1UKtiHNZKo2wfTeOGYsq3j</t>
  </si>
  <si>
    <t>Fertilizers (organic and inorganic) and biostimulants shall be stored in a manner that poses minimum risk of contamination to water sources.
In the absence of other applicable legislation, liquid fertilizer stores/tanks shall be surrounded by an impermeable barrier able to contain a capacity of 110% of the volume of the largest container.</t>
  </si>
  <si>
    <t>IKtB5yVMmBF7k4LaDgUZw</t>
  </si>
  <si>
    <t>3yiRDwLwt1Ow5dQeFJqM2k</t>
  </si>
  <si>
    <t>5KIEflmEkRab02DSZ7tcaP</t>
  </si>
  <si>
    <t>FO 07.04.01</t>
  </si>
  <si>
    <t>3aQOEnj8eAzLTpikWEqcUk</t>
  </si>
  <si>
    <t>Plant protection products (PPPs), biocontrol agents and/or postharvest treatment products are stored in accordance with basic rules to ensure safe storage and use.</t>
  </si>
  <si>
    <t>2uFRUr6M245qtEQLJx3MZc</t>
  </si>
  <si>
    <t>The PPP storage shall:
- Comply with all the appropriate current national, regional, and local legislation and regulations
- Be kept secure and locked when not in use
- Be accessible only to people with formal training in handling PPPs
- Be properly ventilated
- Have measuring equipment to support the accuracy of mixtures, including containers with graduation demarcations and calibrated scales
- Be equipped with utensils (buckets, water supply point, etc.), which shall be kept clean for the safe and efficient handling of all PPPs that can be applied (This last also applies to the filling/mixing area, if this is different.)
- Prevent cross contamination between PPPs and harvested products and other materials by the use of a physical barrier (wall, sheeting, etc.)
- Ensure all PPPs used on registered crops are stored separately from those used on nonregistered crops (e.g., garden chemicals)
- Contain the PPPs in their original containers and packages (In the case of breakage only, the new package shall contain all the information of the original label.)</t>
  </si>
  <si>
    <t>7Y4CA7DOpZiZGcCS2TsFB</t>
  </si>
  <si>
    <t>FO 04.07.05</t>
  </si>
  <si>
    <t>6IKBjVwScW5tZXiQMMoM3p</t>
  </si>
  <si>
    <t>Concentrated acids are stored safely.</t>
  </si>
  <si>
    <t>2VuZYDj7GWlhIN9HavLIpS</t>
  </si>
  <si>
    <t>Concentrated acids shall be stored separately from any other materials, in a separate, lockable room, unless stored according to the requirements for plant protection product (PPP) storage.</t>
  </si>
  <si>
    <t>3vCxH2ZLcwjwO6MVABDrBg</t>
  </si>
  <si>
    <t>FO 04.07.02</t>
  </si>
  <si>
    <t>DvlfGfgDhtpFiguyfsg7s</t>
  </si>
  <si>
    <t>Fertilizers and biostimulants are stored in a covered, clean, and dry area.</t>
  </si>
  <si>
    <t>6EUWaH1oYYCSInaXNrAPGS</t>
  </si>
  <si>
    <t>The storage area for inorganic fertilizers shall be:
- Well ventilated and free from rainwater or heavy condensation
- Free from waste, not constituting a breeding place for rodents, and allowing easy clearing of spillage and leakage
- Protected from atmospheric influences (sunlight, frost and rain, high temperatures, etc.)
Based on a risk assessment (fertilizer type, weather conditions, storage duration and location), plastic coverage may be acceptable.
It is permitted to store lime and gypsum in the field.
As long as the storage requirements on the safety data sheet (SDS) are complied with, bulk liquid fertilizers can be stored outside in containers.</t>
  </si>
  <si>
    <t>66qErdVVkFZQdnuAWgf1Ft</t>
  </si>
  <si>
    <t>FO 04.06.02</t>
  </si>
  <si>
    <t>587smrh9ckYOVC2Ik4U72x</t>
  </si>
  <si>
    <t>Management of fertilizers is supported with metrics.</t>
  </si>
  <si>
    <t>SBDi16gZyUYDsYVLf6LGK</t>
  </si>
  <si>
    <t>Acceptable metrics allow calculating the following:
- Kg of nitrogen (in organic and inorganic fertilizers) used/ha/month
- Kg of phosphorus (in organic and inorganic fertilizers) used/ha/month
Metrics should refer to inorganic and organic fertilizers, units of time (e.g., growing cycle), and amounts of fertilizer per ha of production.
In Option 2 producer groups, evidence at quality management system (QMS) level is acceptable. Results (data) on metrics at producer group and farm level should be available to indicate compliance.</t>
  </si>
  <si>
    <t>4lUZQXD5tjtX2glVe4lraA</t>
  </si>
  <si>
    <t>5DS7FHDtDqEaVYAUQwziPe</t>
  </si>
  <si>
    <t>FO 07.01.02</t>
  </si>
  <si>
    <t>2WDxttFeQcR5YMRMS7TDSj</t>
  </si>
  <si>
    <t>Plant protection products (PPPs) applied are appropriate for the crop/use site and target – either specifically or generally – as recommended on the product label or through other approvals.</t>
  </si>
  <si>
    <t>6GtuXmPqQVBKuDM7TakKVo</t>
  </si>
  <si>
    <t>A system shall be in place to ensure that PPPs are used as authorized for the crop – either specifically or generally – or authorized for the use site and intended purpose (i.e., for the pest or target of the intervention), as per label recommendations or official registration body publication.
If the producer uses PPPs that are currently authorized for use on greenhouse ornamental nonfood or terrestrial ornamental nonfood sites, there shall be evidence of official approval for use of that PPP on that crop in that country (where such an official registration scheme exists). All PPPs shall be correctly and properly labeled.
Examples of registrations that are meant generally for ornamentals: “Flowering ornamentals like roses, daisies;” “Flowers such as roses and daises;” “Ornamentals;” “Bulbs;” “Potted and bedding plants.”
Examples of registrations that are meant generally for targets: One product label may specifically and exclusively refer to “green aphids,” while a different product label may mention green aphids but also mention “piercing and sucking insects” in general.</t>
  </si>
  <si>
    <t>1WOpilQQJvvs3HIzyLlTD7</t>
  </si>
  <si>
    <t>GUdCaPaR66EtZcJlULth2</t>
  </si>
  <si>
    <t>FO 04.07.01</t>
  </si>
  <si>
    <t>46jU0oWVCbq2AnWSJ4dZo1</t>
  </si>
  <si>
    <t>Fertilizers and biostimulants are stored in an appropriate manner to avoid cross contamination.</t>
  </si>
  <si>
    <t>7aXxQwlv6K6KxcO6gZJQWm</t>
  </si>
  <si>
    <t>Fertilizers and biostimulants shall be stored in a designated area separate from plant protection products (PPPs) and harvested or packed products.
Cross contamination between fertilizers (organic and inorganic), biostimulants, and PPPs shall be prevented. Use of a physical barrier (wall, sheeting, etc.) may be based upon defined risk.
Fertilizers and biostimulants that are applied together with PPPs (micronutrients, foliar fertilizers, etc.) can be stored with PPPs if both are kept in closed containers.</t>
  </si>
  <si>
    <t>hRD9LVRWdv0Xjfts40xHo</t>
  </si>
  <si>
    <t>FO 07.01.01</t>
  </si>
  <si>
    <t>1Z7FitepGC9URTjFiOHfEO</t>
  </si>
  <si>
    <t>Only treatments with plant protection products (PPPs) authorized for the country of production are used.</t>
  </si>
  <si>
    <t>2adxv8PVWEoHu4efa5Ir70</t>
  </si>
  <si>
    <t>A system shall be in place to ensure that PPPs are used as authorized for the country where the crop is grown.
Evidence may take the form of reference lists (online acceptable), product labels, or descriptions of prevailing regulations properly referenced to the source regulation(s).
Where no official registration scheme exists in the country of production, the producer shall refer to “International Code of Conduct on the Distribution and Use of Pesticides” of the Food and Agriculture Organization (FAO).
Extrapolated PPP use is allowed as per local registration scheme (see guideline).
An up-to-date documented list that takes into account any changes in local and national legislation for PPPs shall be available for all commercial brand products (including any active ingredient compositions) used.
It shall be possible to identify in the list whether a PPP has an active ingredient that is listed by the World Health Organization (WHO) as “Extremely Hazardous (Class Ia)” (see “The WHO recommended classification of pesticides by hazard and guidelines to classification,” 2019).</t>
  </si>
  <si>
    <t>1JT3rh2ZAKh85BfXXhPzg9</t>
  </si>
  <si>
    <t>FO 04.05.04</t>
  </si>
  <si>
    <t>2KTMgQcCqZhtUkGASryB8m</t>
  </si>
  <si>
    <t>The use of human sewage sludge is prohibited on the farm.</t>
  </si>
  <si>
    <t>2zFLwe1nGYErNd1lixBwcM</t>
  </si>
  <si>
    <t>Human sewage sludge shall never be used in the production of registered crops. The use of human sewage sludge that has been composted or incorporated into a commercially available product is not permitted, regardless of lawful use according to prevailing regulations.</t>
  </si>
  <si>
    <t>7o4R1VJX1KXn6Y2mK3KBnX</t>
  </si>
  <si>
    <t>4EKmI6V90BbBRZN1zYfwg6</t>
  </si>
  <si>
    <t>FO 04.05.03</t>
  </si>
  <si>
    <t>5prhapjRdOGrMLZiOeUTBs</t>
  </si>
  <si>
    <t>A risk assessment for organic fertilizer is conducted as per intended use.</t>
  </si>
  <si>
    <t>1IKN3K9YwKL6XTA5elx0Om</t>
  </si>
  <si>
    <t>A risk assessment for organic fertilizer shall be conducted, covering the crop, the workers’ health, and the environment. It shall consider the following:
- Type of organic fertilizer
- Method of treatment to obtain (stabilize) the organic fertilizer
- Microbial contamination (plant and human pathogens)
- Weed/Seed content
- Heavy metal content
This also applies to substrates from biogas plants.
For commercially available organic fertilizers, accompanying documentation and certifications of quality and content may be substituted for a risk assessment.</t>
  </si>
  <si>
    <t>6zj2erHsaBPCe0HuXQW3S1</t>
  </si>
  <si>
    <t>FO 04.06.01</t>
  </si>
  <si>
    <t>2Davy1tIJGEmHWnOvxBUzI</t>
  </si>
  <si>
    <t>Up-to-date records of all fertilizer and biostimulant applications are kept.</t>
  </si>
  <si>
    <t>5gpocTCS8uBPSmPWCgfLDx</t>
  </si>
  <si>
    <t>Records shall be kept of each fertilizer (organic and inorganic) and biostimulant application, including in hydroponic and fertigation systems. The records shall include:
- Name or reference of the field or greenhouse
- Name of the crop
- Application date (day, month, and year)
- Name and concentration of fertilizer applied
- Applied quantities
- Name of the applicator(s)
- Method of application</t>
  </si>
  <si>
    <t>yYfmpzUcjVrVUpET9puir</t>
  </si>
  <si>
    <t>FO 03.02.01</t>
  </si>
  <si>
    <t>5JICZ11hYtcuntJVXL8dZq</t>
  </si>
  <si>
    <t>Information on chemical treatments is available for purchased propagation materials.</t>
  </si>
  <si>
    <t>1S9d8dJkFbTycsuJ9rGRVT</t>
  </si>
  <si>
    <t>Records with the name(s) of chemical product(s) applied on propagation materials by the supplier shall be available on request. This can be in the form of:
- Application records maintained by the supplier
- Information on seed packages
- List with names of plant protection products applied
Producers sourcing from suppliers who have GLOBALG.A.P. certification for plant propagation material, or for an equivalent or GLOBALG.A.P. recognized certification is considered compliant.
“N/A” for perennial crops.</t>
  </si>
  <si>
    <t>AsizSx9djd7Hn9BlLrbya</t>
  </si>
  <si>
    <t>5fY0dHHsLorXcZmofemIZE</t>
  </si>
  <si>
    <t>FO 03.04.01</t>
  </si>
  <si>
    <t>4zEpxwe9BwgbVB9SWKQU05</t>
  </si>
  <si>
    <t>Propagation material sourced from suppliers who do not have GLOBALG.A.P. certification for plant propagation material, flowers and ornamentals, or an equivalent need to complete a transition period.</t>
  </si>
  <si>
    <t>484LY2hRCRJOR2L4mRy7l3</t>
  </si>
  <si>
    <t>Crops shall be grown under the ownership of the producer with GLOBALG.A.P. certification for flowers and ornamentals at least three months before being sold as coming from certified production processes.
In the case where the growing cycle is shorter than three months, the crops shall be grown by the producer for at least two thirds of the growing cycle, and in the case of flowers, growing under the standard’s conditions shall also start before the flower has opened.
The beginning of the growing period is measured from sowing, when the cuttings are planted, or when the plant propagation materials are put in water.
In the case of flower bulbs:
- If flower bulbs are bought to be sold as bulbs, they shall have GLOBALG.A.P. certification for flowers and ornamentals or plant propagation material, or equivalent benchmarked scheme.
- If flower bulbs are bought to produce more bulbs (multiplication), they do not need to have a certification.
- If flower bulbs are bought to produce cut flowers or flowering bulbs (potted plants), they shall be with the producer during the transition period (three months or two thirds of the growing cycle), which in the case of flowering bulbs includes bulb preparation (warm and cold rooms) and greenhouses.
Note: This situation is not considered parallel ownership, and producers do not need to register for it in the GLOBALG.A.P. IT systems.</t>
  </si>
  <si>
    <t>4CTLgpMoXEpcE8tXLndCGp</t>
  </si>
  <si>
    <t>3RDU80FZodR5KDkY5DZdlS</t>
  </si>
  <si>
    <t>FO 03.02.02</t>
  </si>
  <si>
    <t>1p0Cq2A27CySkwm1RrB4CI</t>
  </si>
  <si>
    <t>Up-to-date records on all chemical treatments applied on in-house propagation materials are available.</t>
  </si>
  <si>
    <t>4WlfaS6rmgWvPMSYrh9mZ8</t>
  </si>
  <si>
    <t>Records of all plant protection product (PPP) treatments applied during the plant propagation period for in-house plant nursery propagation shall be available and include:
- Location
- Date
- Trade name and active ingredient of each product
- Name of applicator
- Justification for application
- Quantity
- Machinery used
This principle and the respective criteria apply primarily to short cycle crops and would not apply to most trees, where propagation and active production are separated by longer periods of time.</t>
  </si>
  <si>
    <t>5upjI0ZtTQomHG812FtHPb</t>
  </si>
  <si>
    <t>FO 03.01.02</t>
  </si>
  <si>
    <t>7eeTsAvbjZiwKsadKbm4h9</t>
  </si>
  <si>
    <t>Propagation materials are obtained in compliance with intellectual property laws.</t>
  </si>
  <si>
    <t>7x2vmH9vjrZUXmgBj8UR3k</t>
  </si>
  <si>
    <t>Where the producer uses registered varieties or rootstock, documents shall be available on request that prove that the propagation materials have been purchased or otherwise obtained in accordance with applicable intellectual property rights regulations. The documents may be the license contract (for starting materials that do not originate from seed, but from vegetative origin), a document or empty seed package that states the variety name, batch number, propagation material vendor, and packing list/delivery note or invoice to demonstrate the amount obtained and identity of all propagation materials used in the last 24 months.
Note: The PLUTO database of UPOV (http://www.upov.int/pluto/en) and the Variety Finder on the website of CPVO (https://cpvoextranet.cpvo.europa.eu/) list all varieties in the world, providing their registration details and the intellectual property protection details for each variety and country.</t>
  </si>
  <si>
    <t>3iN0dj8MxhwAmPvSDUtPip</t>
  </si>
  <si>
    <t>FO 03.01.03</t>
  </si>
  <si>
    <t>1vfR7mPzpgsEuOzxYQSVpX</t>
  </si>
  <si>
    <t>Plant health quality control systems are implemented and recorded for in-house propagation materials.</t>
  </si>
  <si>
    <t>1ZM8ezuRzhI0wZlFFX22LM</t>
  </si>
  <si>
    <t>A quality control system that contains a monitoring system for visible signs of pests and diseases shall be in place and current records of the monitoring system shall be available. The term “nursery” shall refer to any place where propagation materials are produced, including in-house selection of grafting materials.
The monitoring system shall include the recording and identification of the mother plant or field of origin crop, as applicable. Recording shall occur at regular, established intervals. If the cultivated trees or plants are intended for own use only (i.e., not sold), in-house records for monitoring and propagation activities shall suffice. Where rootstocks are used, special attention shall be paid to the origin of the rootstocks through documentation.</t>
  </si>
  <si>
    <t>2yjAJyULi3j37ZPavtL4qj</t>
  </si>
  <si>
    <t>FO 07.09.01</t>
  </si>
  <si>
    <t>7cV2OU4CTleRSpdlVRd15P</t>
  </si>
  <si>
    <t>Equipment, tools, and devices are fit for purpose and maintained.</t>
  </si>
  <si>
    <t>5XHQSfRkpyXmYdb8NPbdrt</t>
  </si>
  <si>
    <t>Equipment, tools, and devices (scales, plant protection product (PPP) or fertilizer application equipment, thermometers, pH meters, etc.) shall be maintained and, where applicable, calibrated at least annually.
Equipment maintenance, calibration (where applicable), and repairs shall be documented. Maintenance activities shall not present risks to the environment or workers.
PPP sprayers: The calibration of PPP application machinery (automatic and nonautomatic) shall have been verified for correct operation within the last 12 months, and this verification shall be certified or documented either by participation in an official scheme (where it exists) or by having been carried out by a person who can demonstrate their competence.
Irrigation/Fertigation equipment: At a minimum, annual maintenance records shall be kept for all methods of irrigation/fertigation machinery/techniques used.</t>
  </si>
  <si>
    <t>1zDGYHavQ1Y1HUI9R90OOZ</t>
  </si>
  <si>
    <t>1NFjOpRSK9GSK6XEPeZpKu</t>
  </si>
  <si>
    <t>FO 07.04.05</t>
  </si>
  <si>
    <t>SzQhXhqkQR4W5vaIC4hJb</t>
  </si>
  <si>
    <t>The purchase and use of plant protection products (PPPs) are tracked at appropriate intervals.</t>
  </si>
  <si>
    <t>2UrfPnwdfZn55S5UlEdeKC</t>
  </si>
  <si>
    <t>The stock inventory (type and amount of PPPs stored; number of units, e.g., bottles, is allowed) shall be updated within an appropriate interval (season, every two months, etc.) after there is movement of the stock (in and out). The stock update can be calculated by registration of supply (invoices or other records of incoming PPPs) and use (treatments/applications), but there shall be regular checks of the actual content to avoid deviations with calculations.</t>
  </si>
  <si>
    <t>2VUUTTg4oJ8LFPhvu4fC44</t>
  </si>
  <si>
    <t>FO 12.01.03</t>
  </si>
  <si>
    <t>s8kTetx6ljCGPmRufBYbw</t>
  </si>
  <si>
    <t>All staff have received health and safety training according to the risk assessment.</t>
  </si>
  <si>
    <t>15FcMYvTOwqB6CogF9CAOc</t>
  </si>
  <si>
    <t>Basic training on workers’ health and safety shall:
- Be provided annually to staff including owners and managers
- Be provided to new staff and to established staff whenever they are reassigned to tasks requiring additional knowledge
- Cover all necessary instructions
- Be given in a format, either written or verbal, that ensures understanding (may only be in verbal and pictorial form without written explanatory content, where appropriate)
- Include training on safety procedures for equipment, products, or new activities
- Include training on topics related to accident response, natural disasters, and workers’ health, including illnesses, exposure to chemicals, emergency response procedures, fire safety, and rights and responsibilities associated with workers’ health protection
- Include specialized training for workers in accordance with assigned tasks (control atmosphere storages, limited ventilation areas, fertilizer and chemical handling, machine operation, etc.)</t>
  </si>
  <si>
    <t>78zLnHv198GlquhgE5Xnsy</t>
  </si>
  <si>
    <t>FO 12.01.01</t>
  </si>
  <si>
    <t>15OCmlUeCg0DEG1iJX3h5T</t>
  </si>
  <si>
    <t>There is a documented risk assessment for workers’ health and safety.</t>
  </si>
  <si>
    <t>6ZkFbMfvjyEjtDSLAD31d4</t>
  </si>
  <si>
    <t>The documented risk assessment shall reflect conditions on the farm, including worker facilities and any on-farm worker housing. The risk assessment shall be reviewed and updated annually and when changes occur that impact workers’ health and safety (changes in local authority sanitary rules on infectious diseases, new machinery, new buildings, new plant protection products (PPPs), modified cultivation practices, new health risks, etc.). Incidents and accidents shall be recorded.
Examples of hazards may include moving machine parts, electricity, vehicle traffic, flammable substances, fertilizer, chemical exposure, excessive noise, dust, vibrations, extreme temperatures, ladders, fuel storage, slurry tanks, working at heights, etc.</t>
  </si>
  <si>
    <t>7aUlOywhjzxAWEsbUXrmz2</t>
  </si>
  <si>
    <t>FO 04.07.04</t>
  </si>
  <si>
    <t>7eiLgdfjn8noxDdtSndXxB</t>
  </si>
  <si>
    <t>The purchase and use of fertilizers and/or biostimulants are tracked at appropriate intervals.</t>
  </si>
  <si>
    <t>2ovyYKAj81rirA5MhoKgBc</t>
  </si>
  <si>
    <t>The producer shall track fertilizer and/or biostimulant purchases and use by means of invoices, beginning and end of season or growing cycle reconciling, or other systematic methods. The stock does not need to be inventoried monthly. Whatever tracking and reconciliation process is used shall allow for identification of loss of fertilizer and/or biostimulant through theft or overapplication.</t>
  </si>
  <si>
    <t>d2dn4gZTWN0Vd33TcLQqM</t>
  </si>
  <si>
    <t>FO 07.01.03</t>
  </si>
  <si>
    <t>7qzhmlNm19Esa9lDhWWWsw</t>
  </si>
  <si>
    <t>Invoices and/or procurement documentation of plant protection products (PPPs) and postharvest treatments are kept.</t>
  </si>
  <si>
    <t>5xBGoKWWDIW4UQEp7CnzhZ</t>
  </si>
  <si>
    <t>Efforts shall be made to avoid illegal and counterfeit PPPs.
Invoices, procurement documentation, or packing slips of all PPPs used and/or stored shall be retained.</t>
  </si>
  <si>
    <t>1Bx9mR3IRQHnLgvz9dTa3R</t>
  </si>
  <si>
    <t>FO 12.01.05</t>
  </si>
  <si>
    <t>JSULzDRw35fo2HnkfN2m3</t>
  </si>
  <si>
    <t>Accident and emergency procedures are displayed and communicated.</t>
  </si>
  <si>
    <t>75t3ovHTSpQAsXHyd1vA6S</t>
  </si>
  <si>
    <t>Instructions based on the accident and emergency procedures shall be clearly displayed in accessible and visible location(s) for workers, visitors, and subcontractors. These instructions shall be available in the predominant language(s) of the workforce and/or in pictograms. The procedures shall cover/identify the following:
- The farm address, map, or other location information (e.g., GPS coordinates)
- Contact person(s)
- An up-to-date list of relevant telephone numbers (i.e., police, ambulance, hospital, fire brigade, access to emergency healthcare on site or by means of transport, and suppliers of electricity, water, and gas)
- Emergency evacuation procedures, where applicable</t>
  </si>
  <si>
    <t>1r6kK9pNHq0v9ShCqpGho2</t>
  </si>
  <si>
    <t>FO 07.09.02</t>
  </si>
  <si>
    <t>c8OPl8ooOiF4dZxF7mnR7</t>
  </si>
  <si>
    <t>The plant protection product (PPP) and fertilizer equipment is stored in such a way as to prevent risks to people’s health or the environment.</t>
  </si>
  <si>
    <t>3YtAzNNz2ht9B0PRX7evre</t>
  </si>
  <si>
    <t>The equipment used in the application of PPPs (spray tanks, backpack sprayers, etc.) shall be stored in a secure way that prevents risks to people’s health, environmental pollution and/or contamination of the harvested products.</t>
  </si>
  <si>
    <t>7rqNxZDAwppf7YGipvTAOy</t>
  </si>
  <si>
    <t>FO 12.01.02</t>
  </si>
  <si>
    <t>27vur6cdy1u2hxPpsrVkb1</t>
  </si>
  <si>
    <t>The farm has health and safety procedures.</t>
  </si>
  <si>
    <t>2U59hoAGEWFr2fRSKmhHg6</t>
  </si>
  <si>
    <t>The health and safety procedures shall address the points identified in the risk assessment and be appropriate to the farming operations. The procedures shall include hygiene instructions. The health and safety procedures, including hygiene instructions, shall be reviewed annually and updated when the risk assessment changes.
The farm infrastructure, facilities, on-farm worker housing, and equipment shall be constructed and maintained to minimize health and safety hazards for workers. Compliance with prevailing regulations shall be required.
Accident and emergency procedures shall address work areas, worker facilities, and on-farm worker housing and include contingency plans, i.e., the ability of workers to remove themselves from unsafe situations. Where required by the risk assessment, emergency equipment shall be accessible and maintained. The procedures shall be visibly displayed for workers (including subcontractors) and visitors by way of clear signs (pictures) and/or in the predominant language(s) of the workforce.
The hygiene instructions shall include, at a minimum:
- Requirement to wash hands
- Limitation on smoking, eating, and drinking to designated areas
Consideration shall be given to workers at greater risk, including workers under 18 years of age, and pregnant or lactating women.
Whenever accidents occur, the cause shall be reviewed and appropriate preventive actions included in revised health and safety procedures.</t>
  </si>
  <si>
    <t>5XDFB6E14Zya6OHP12zx4G</t>
  </si>
  <si>
    <t>FO 01.04.02</t>
  </si>
  <si>
    <t>3eUC55MeR7j4tJb4uAMWfa</t>
  </si>
  <si>
    <t>Individuals responsible for technical decision-making on inputs can demonstrate competence.</t>
  </si>
  <si>
    <t>6fhVpSmHvNaSXIkmAJAKNk</t>
  </si>
  <si>
    <t>Individuals responsible for technical decisions such as:
- Determining quantity and type of fertilizer (organic or inorganic)
- Choosing plant protection products (PPPs)
- Making decisions on PPP applications (at propagation, preharvest, and/or postharvest)
shall be able to demonstrate sufficient technical competence.
If the individual responsible for technical decisions is the producer, a designated worker, or a technical expert, their experience shall be complemented by current technical knowledge (access to technical literature, specific training attendance, active PPP applicator license, etc.).
If the individual responsible for technical decisions is an external qualified adviser, technical competence shall be demonstrated by official qualifications or specific training attendance certificates.</t>
  </si>
  <si>
    <t>3k15VkplHGX2PgLKNCmrCz</t>
  </si>
  <si>
    <t>FO 11.03</t>
  </si>
  <si>
    <t>7totwDd9gWGmkequsaXWYR</t>
  </si>
  <si>
    <t>The plan to improve energy efficiency considers minimizing the use of nonrenewable energy.</t>
  </si>
  <si>
    <t>5AtxuNFwxpH35RV2aMmGgK</t>
  </si>
  <si>
    <t>The producer shall consider reducing the use of nonrenewable energy to the lowest possible and using renewable energy instead.
One example of a metric which can be used to follow on the use of nonrenewable energy is: proportion of renewable/nonrenewable sources as percentage (%) of the total</t>
  </si>
  <si>
    <t>4d9ucNGdAsunr2tbELZ2oO</t>
  </si>
  <si>
    <t>3JRs9sAPxoXUahQZyIHx5j</t>
  </si>
  <si>
    <t>FO 11.02</t>
  </si>
  <si>
    <t>724J7qC3cZvLDK75pEhuKu</t>
  </si>
  <si>
    <t>Based on the results of the monitoring, there is a plan to improve energy efficiency on the farm.</t>
  </si>
  <si>
    <t>z9B9w7A2V6PtOI0rxms5a</t>
  </si>
  <si>
    <t>There shall be evidence that energy records are analyzed at least annually to:
- Identify opportunities to improve energy efficiency
- Establish self-defined targets
Acceptable metrics can include, for example: the total amount of energy used on the farm per month.
Farming equipment shall be selected and maintained for optimum energy consumption.</t>
  </si>
  <si>
    <t>6PgJUOQP7XxD6372lBM8lX</t>
  </si>
  <si>
    <t>FO 04.05.01</t>
  </si>
  <si>
    <t>5hk2Xwp40fHNApJclVmm6S</t>
  </si>
  <si>
    <t>The content of major nutrients (nitrogen, phosphorus, potassium) in applied fertilizers is known.</t>
  </si>
  <si>
    <t>PnXKCWiJP3JSwxaq5sIw5</t>
  </si>
  <si>
    <t>Documented evidence/labels detailing major nutrient content (or recognized standard values) shall be available for all fertilizers (organic and inorganic) used on registered crops within the last 24 months. In the case of the first audit, records for the last three months should be available.</t>
  </si>
  <si>
    <t>7hMevDUzptlKptbCXwxgER</t>
  </si>
  <si>
    <t>FO 04.04.01</t>
  </si>
  <si>
    <t>4CJA1bTPWTaL67RQvEF1ua</t>
  </si>
  <si>
    <t>The application of fertilizers considers crop needs and the nutrient contribution of fertilizers, aiming to minimize nutrient loss.</t>
  </si>
  <si>
    <t>2I0rxthUS40IF40FF6Ech5</t>
  </si>
  <si>
    <t>The producer shall make a fertilizer application program (time, frequency, and quantity), to minimize nutrient loss. The program shall take into consideration:
- The nutritional needs of the crop
- The nutrient contribution of fertilizer applications including organic amendments and water used in irrigation
- Maintaining soil fertility
Records of analyses and/or crop-specific literature shall be available as evidence.
The producer shall perform calculations at least once for every single crop harvested and on a justified regular basis (e.g., every two weeks in closed systems) for continuously harvested product. (The analysis may be conducted with on-farm equipment or mobile kits).</t>
  </si>
  <si>
    <t>3R84nmeK4iATbuwZ2gsDsb</t>
  </si>
  <si>
    <t>2AkWRCSbZwSgg3JGSyni9q</t>
  </si>
  <si>
    <t>FO 04.01.03</t>
  </si>
  <si>
    <t>52qPpkstBpYpRFeBckj96R</t>
  </si>
  <si>
    <t>The producer uses techniques to reduce the possibility of soil erosion.</t>
  </si>
  <si>
    <t>5IJBYr8bZODD3BxhUSqqyO</t>
  </si>
  <si>
    <t>There shall be evidence of control practices and remedial measures (mulching, crossline techniques on slopes, drains, sowing grass or green fertilizers, trees and shrubs on the borders of sites, etc.) to minimize soil erosion (from water, wind, etc.).</t>
  </si>
  <si>
    <t>6GGR163KNx1sTit3j0ivMP</t>
  </si>
  <si>
    <t>6A3ffduopCYBDPs2ia3uU2</t>
  </si>
  <si>
    <t>FO 04.01.02</t>
  </si>
  <si>
    <t>39xZjmLqFSsQLcx4jxucfr</t>
  </si>
  <si>
    <t>Techniques have been used to improve or maintain soil structure and avoid soil compaction.</t>
  </si>
  <si>
    <t>4AQrfhuw1XUq5syMhe9slM</t>
  </si>
  <si>
    <t>There shall be evidence of the application of techniques (use of deep-rooting green crops, drainage, subsoiling, use of low-pressure tires, tramlines, permanent row marking, etc.) that are suitable for use on the land and, where possible, minimize, isolate, or eliminate soil compaction.</t>
  </si>
  <si>
    <t>2VjbjKk5ZqRQIy6Ryw04qk</t>
  </si>
  <si>
    <t>FO 02.02.01</t>
  </si>
  <si>
    <t>3Yat03GoAbPwA2OY4OQIae</t>
  </si>
  <si>
    <t>An effective system is in place to identify all products originating from GLOBALG.A.P. certified processes and segregate them from products originating from noncertified processes.</t>
  </si>
  <si>
    <t>7HpRGU2C5UYrKq7iYxFAgT</t>
  </si>
  <si>
    <t>It shall be possible to identify all products originating from GLOBALG.A.P. certified production processes and to keep them separate from products originating from noncertified production processes.</t>
  </si>
  <si>
    <t>1WLl5crwUtAKu9uhWYEzsL</t>
  </si>
  <si>
    <t>51dEJevgLccjgMv2X3yorp</t>
  </si>
  <si>
    <t>FO 02.01.01</t>
  </si>
  <si>
    <t>2RGt3WXChRG9iwAqcBYvLg</t>
  </si>
  <si>
    <t>All registered products are traceable back to and from the registered farm where they were produced and handled (where applicable).</t>
  </si>
  <si>
    <t>5INJbIfIWDA06PlCdtRcBg</t>
  </si>
  <si>
    <t>A documented identification and traceability system shall allow registered products to be traced back to the registered farm or supplier, or to the registered farms or suppliers of the Option 2 producer group, and traced forward to the immediate customer (one step forward and one step back).
Harvest information shall link a batch or lot to the production records or the farms of specific producers. Product handling shall also be covered, where applicable.</t>
  </si>
  <si>
    <t>2PabgCVl2axbE6gvoMhnNb</t>
  </si>
  <si>
    <t>7i5C0hXneQ9Ts42qUlx9bT</t>
  </si>
  <si>
    <t>FO 04.01.01</t>
  </si>
  <si>
    <t>8q0QyJe8VQ0q31RTbRIoF</t>
  </si>
  <si>
    <t>Crop rotation for annual crops is implemented, where feasible.</t>
  </si>
  <si>
    <t>0YSzElRiDaTUIYsJUtNFw</t>
  </si>
  <si>
    <t>When rotations of annual crops to improve soil structure and minimize soil-borne pests and diseases are carried out, this shall be verifiable from planting dates or crop or field records. Records shall exist for the previous two-year rotation.</t>
  </si>
  <si>
    <t>7hKDqZkTX1Q5kvgZ0W5O7M</t>
  </si>
  <si>
    <t>FO 11.04</t>
  </si>
  <si>
    <t>56MlIoiVhpqDAX4I6SzR3S</t>
  </si>
  <si>
    <t>The farm contributes to reducing GHG* emissions and removing them from the atmosphere.
*Greenhouse gas (GHG) emissions refer to carbon dioxide (CO₂), methane (CH₄), nitrous oxide (N₂O), and fluorinated gases. Due to their varying potential to contribute to global warming, they are sometimes calculated as CO₂ equivalents (CO₂e).</t>
  </si>
  <si>
    <t>4pSbVhVwAMWiQWAwG4IutM</t>
  </si>
  <si>
    <t>Available evidence should indicate that the producer:
- Has awareness and knowledge of how on-farm practices can contribute to reducing GHG emissions and removing them from the atmosphere, for example in connection to energy, soil health, fertilizers, and organic waste
- Is preparing to implement or already implementing agricultural practices that enable the formation of organic carbon in soils and in biomass, for example:
- Crop residue management (burying residues, seeding on residues)
- Use of cover crops in crop rotation, diversification of crop rotation, minimum or no tillage
- Reduction of nutrient release in fertilizer management
- Restoration of ecosystems
In Option 2 producer groups, evidence at quality management system (QMS) level is acceptable.</t>
  </si>
  <si>
    <t>27FMOAVaX4IEkKoIk7PSnI</t>
  </si>
  <si>
    <t>FO 11.01</t>
  </si>
  <si>
    <t>ZpMtnUrfTULrcW8ukgaKU</t>
  </si>
  <si>
    <t>On-farm energy use is monitored.</t>
  </si>
  <si>
    <t>6SKD08l7RitlmvQU66c0zQ</t>
  </si>
  <si>
    <t>There shall be records of on-farm energy use (e.g., invoices detailing energy consumption). The producer (or, where applicable, the quality management system (QMS) manager) shall be aware of:
- Where and how energy is consumed (process, machinery, other)
- Amounts of energy used per source (electricity, fuels, other)
- Proportion of renewable vs. nonrenewable energy used, where such information is available
In the absence of energy meters (e.g., for small producers), estimations are acceptable.
In Option 2 producer groups, evidence at QMS level is acceptable.</t>
  </si>
  <si>
    <t>51s66F4cAuh8nQZEHezyxl</t>
  </si>
  <si>
    <t>FO 10.08</t>
  </si>
  <si>
    <t>7aamMu8P6Yc8FsFHl0QR6f</t>
  </si>
  <si>
    <t>The producer takes action to avoid introducing or releasing invasive alien plant species in the production system and neighboring ecosystem.</t>
  </si>
  <si>
    <t>2qOynEWWQqGM6buo9SqYYP</t>
  </si>
  <si>
    <t>The producer should be aware of a list of invasive alien species considered as such by the country of production, if such a list exists.
The producer should demonstrate that actions have been taken to avoid production, marketing, introduction, or release of these species in the farm and/or the neighboring ecosystem.</t>
  </si>
  <si>
    <t>2DznCTtvpRiz2P1ZGSQpKJ</t>
  </si>
  <si>
    <t>FO 10.07</t>
  </si>
  <si>
    <t>1ICrH0w21rXPvo7FoetNwo</t>
  </si>
  <si>
    <t>The producer is aware of the country of production’s and intended destination market’s regulations, if existing, on invasive alien species.</t>
  </si>
  <si>
    <t>3DNF6X193tXoykMO0eysg9</t>
  </si>
  <si>
    <t>The producer or the producer’s customer should have available information on the regulations on invasive alien species for all countries in which products are intended to be produced or traded (domestic and/or international). A list of invasive alien species should exist for the country of production and for each intended country of destination.
Not applicable if there is no list specifying the invasive alien species for the country of production or destination.
Not applicable if the producer does not know to the country of destination of the product.</t>
  </si>
  <si>
    <t>3egXBnPjG5Gj9vM0NuVcFb</t>
  </si>
  <si>
    <t>FO 10.06</t>
  </si>
  <si>
    <t>4GposK99TclzOvqOh2oArq</t>
  </si>
  <si>
    <t>On the farm (within the farm boundaries), areas with legally recognized conservation value (or effectively protected by other means) which had been converted into agricultural areas or into other uses between 1 January 2008 and 1 January 2014 are already restored, under restoration, or will enter binding restoration.</t>
  </si>
  <si>
    <t>1UXhkrmigkMT0g7jWbEBXb</t>
  </si>
  <si>
    <t>Available evidence, such as maps, aerial photos, or documents issued by local or national authorities or authorized service providers, shall indicate that restoration has been completed, or is in implementation or under planning for binding implementation, to recover the entire extent of the parts of the farm (within the farm boundaries) that fulfils the characteristic below, where those parts of the farm had been converted into agricultural area or into other uses between 1 January 2008 and 1 January 2014:
- Areas where legal protection prevents such conversions (protected areas recognized by national or local legislation, areas with relevant categories of the International Union for Conservation of Nature (IUCN), areas that are protected via other effective means, etc.)</t>
  </si>
  <si>
    <t>13DK8cGOKR657oSzxiJAq8</t>
  </si>
  <si>
    <t>FO 10.01</t>
  </si>
  <si>
    <t>4fnqIMWfGwkynwIHdmWyjG</t>
  </si>
  <si>
    <t>The producer recognizes the farm as an agricultural ecosystem that interacts with neighboring landscapes (while the legal scope of the producer is on the farm).</t>
  </si>
  <si>
    <t>66fXk9LEp0e5jHU8fsaPzA</t>
  </si>
  <si>
    <t>Available evidence should indicate, for example, that:
- In water management, the producer knows where the water for the farm comes from and where the water that leaves the farm goes to.
- In biodiversity management, the producer knows how the farm can contribute to protecting and enhancing biodiversity via biotope corridors (e.g., trees) that connect habitats on the farm with the landscapes beyond the farm.
- The producer shows awareness of or participation in projects, joint action, or collaboration with other producers or stakeholders in sector- or crop-specific initiatives, etc.</t>
  </si>
  <si>
    <t>2yjQxyZbyorYnlPl4Lo6Zk</t>
  </si>
  <si>
    <t>FO 10.02</t>
  </si>
  <si>
    <t>1d6Vr8TQDjfly4xH7qvw8Z</t>
  </si>
  <si>
    <t>Unproductive sites are used as ecological focus area to protect and enhance biodiversity.</t>
  </si>
  <si>
    <t>TI9tFfXtdhpVkFIeTb8sn</t>
  </si>
  <si>
    <t>Available evidence shall indicate that there are tangible actions to convert unproductive sites and identified areas that give priority to ecology into conservation areas, where viable.
The term “unproductive sites” refers to areas where production is impossible or areas not related to production, such as low-lying wet areas, woodlands, headland strips, or areas of impoverished soil.
Areas between greenhouses are not necessarily considered unproductive sites, since these areas may be required to be kept with minimum vegetation for pest management or for maintenance.
“N/A” on farms where there are no unproductive sites.</t>
  </si>
  <si>
    <t>4g9WUt3YDw3iakobiLOURW</t>
  </si>
  <si>
    <t>FO 10.03</t>
  </si>
  <si>
    <t>neNILlGoONw6f2nAsNTVi</t>
  </si>
  <si>
    <t>Biodiversity is protected.</t>
  </si>
  <si>
    <t>2McGy4VUV69iDWN6BprehL</t>
  </si>
  <si>
    <t>Available evidence shall indicate that actions to protect and enhance biodiversity are implemented, for example via one or more of the following practices:
- Integrated pest management (IPM)
- Implementing measures to mitigate potential negative impact of artificial illumination on biodiversity, especially during the night (e.g., screens or painted glass that helps mitigate potential impacts on migratory birds or other nocturnal biodiversity)
- Implementing measures which help to mitigate the visual impact of glass/plastic greenhouses as non-natural elements of the landscape (e.g., living fences/hedges)
- Allowing for seasonal fallow
- Creating shelters for beneficial predators
- Leaving areas for habitat near fields or greenhouses
- Creating buffer zones along aquatic ecosystems and between production areas or implementing other water management practices
- Enabling soil health and soil biodiversity via crop rotation, reduced or no-tillage farming, erosion control, and/or other soil management practices
- Optimizing and, if possible, reducing the use of agrochemicals and fertilizers
- Implementing measures to protect species
With regard to protection of biodiversity, the guideline provides reference.
In Option 2 producer groups, evidence at quality management system (QMS) level is acceptable.</t>
  </si>
  <si>
    <t>5PxgCdqFWPbg4qcza8rlb8</t>
  </si>
  <si>
    <t>FO 13.04</t>
  </si>
  <si>
    <t>5G82ymFkJiE369GF5aEALy</t>
  </si>
  <si>
    <t>On-site living quarters are compliant with applicable local regulations, habitable, and equipped with basic services and facilities.</t>
  </si>
  <si>
    <t>2RcfiFknczD4q5NiZyMWIj</t>
  </si>
  <si>
    <t>The on-site living quarters for the workers shall be habitable and have a sound roof, windows and doors, hygiene and safe food preparation areas, and the basic services of drinking water, toilets, and drains. At a minimum, the quarters shall comply with the local health and safety regulations.
Living quarters shall be away from any chemical hazards (including fire hazards, inflammable substances or hazards, etc.), biological hazards (mold, sewage, etc.), and physical hazards (noise, radiation, poor ventilation, extreme temperatures, etc.) identified in the risk assessment.
If there are no drains, septic pits may be acceptable if compliant with prevailing regulations.</t>
  </si>
  <si>
    <t>48aQAsWhk4FCpRyiTfbQDc</t>
  </si>
  <si>
    <t>1qvNuwlZRTcvgxA0tzCxT9</t>
  </si>
  <si>
    <t>FO 13.01</t>
  </si>
  <si>
    <t>3PmralWOVav6erI289bRSJ</t>
  </si>
  <si>
    <t>A member of the management is clearly identifiable as responsible for the workers’ health, safety, and welfare.</t>
  </si>
  <si>
    <t>1Amc7GnrbAXOVTLzVg6pBR</t>
  </si>
  <si>
    <t>Documentation shall be available that clearly identifies and names the member of management who is responsible for ensuring compliance with and implementation of existing, current, and relevant national and local regulations on workers’ health, safety, and welfare.</t>
  </si>
  <si>
    <t>2X4aS6wVTDvmHUwlOoJ0k2</t>
  </si>
  <si>
    <t>FO 10.04</t>
  </si>
  <si>
    <t>3iN52WePP8dReUjITioiMF</t>
  </si>
  <si>
    <t>Biodiversity is enhanced.</t>
  </si>
  <si>
    <t>2giJO6MD9XpHJm6rC4MyXW</t>
  </si>
  <si>
    <t>Available evidence, such as maps, aerial photos, on-farm visual evidence, documents issued by local or national authorities or authorized service providers, should indicate that biodiversity is enhanced, e.g., via one or more of the following practices:
1) Restoring, improving, or enlarging fragments of any size of:
a) Forests, wetlands, mangroves, grasslands, peatlands, etc.
b) Areas with legal protection or areas effectively protected by other means (e.g., protected areas with relevant categories of the International Union for Conservation of Nature (IUCN))
c) Areas recognized as “High Conservation Value” (HCV) areas
2) Other actions by the producer and partners
With regard to protection of biodiversity, the guideline provides reference.
In Option 2 producer groups, evidence at quality management system (QMS) level is acceptable.</t>
  </si>
  <si>
    <t>3v8QZW9aUI3t8xNkFrrjFT</t>
  </si>
  <si>
    <t>FO 13.02</t>
  </si>
  <si>
    <t>5waTewdpfcqJTLdLGOY1bD</t>
  </si>
  <si>
    <t>There is communication between management and workers on issues related to their health, safety, and welfare.</t>
  </si>
  <si>
    <t>3iSis9qRkHTSwtmaeHNFA7</t>
  </si>
  <si>
    <t>Records shall show that communication between management and workers about health, safety, and welfare issues can take place openly (i.e., without fear of intimidation or retaliation) and at least once a year. The certification body (CB) auditor is not required to make judgments about the content, accuracy, or outcome of such communications. There shall be evidence that workers’ concerns about health, safety, and welfare are being addressed.
- It shall be emphasized to workers that, with reasonable justification, they shall remove themselves from unsafe work. The use of this right in good faith shall eliminate any retaliation or consequence to the workers.
- If accidents, near misses, or other incidents occur, they shall be reported and the cause determined and discussed with the workers.
- Management shall define corrective actions to prevent recurrence of similar incidents and clearly explain the corrective actions to the workers.
- Workers shall explain to management situations where they feel exposed to risk.
- Management shall explain procedures for eliminating or reducing risk detected by workers.</t>
  </si>
  <si>
    <t>5VXPqUtRdc5EWtag7SynfN</t>
  </si>
  <si>
    <t>FO 13.05</t>
  </si>
  <si>
    <t>mfDswSe0HnMqqquTT6GNV</t>
  </si>
  <si>
    <t>Transportation provided to workers is safe.</t>
  </si>
  <si>
    <t>qg446muQ2WkBNfz3EHvwi</t>
  </si>
  <si>
    <t>Transportation shall be safe for workers and take into account applicable safety requirements and regulations.</t>
  </si>
  <si>
    <t>5gpVd4rImtHIyfVoyqcNVO</t>
  </si>
  <si>
    <t>FO 07.05.03</t>
  </si>
  <si>
    <t>5jwcp7mjNZR8wqejTriBlx</t>
  </si>
  <si>
    <t>Plant protection products (PPPs) are transported between production sites in a safe and secure manner.</t>
  </si>
  <si>
    <t>39wqXinS8nlo0RVSalTYys</t>
  </si>
  <si>
    <t>The producer shall ensure that the PPPs are transported in a way that mitigates risk to the environment or the health of the worker(s) and shall follow best industry practices.</t>
  </si>
  <si>
    <t>6GD9zqi1cCUgRFhygYCirx</t>
  </si>
  <si>
    <t>FO 07.05.04</t>
  </si>
  <si>
    <t>68Kz3r20XN1IzMsUTlyc2Z</t>
  </si>
  <si>
    <t>Plant protection products (PPPs) are mixed and handled according to label requirements.</t>
  </si>
  <si>
    <t>5NikloFJ1TZId66Cn7ypPP</t>
  </si>
  <si>
    <t>Appropriate measuring equipment shall be adequate for mixing PPPs, and the correct handling and filling procedures shall be followed.</t>
  </si>
  <si>
    <t>6B5jWeiOj96PjZqovnrt33</t>
  </si>
  <si>
    <t>FO 07.04.06</t>
  </si>
  <si>
    <t>60UjZeYLQXJxEyn2rOe3OD</t>
  </si>
  <si>
    <t>An accident procedure is available near the plant protection product (PPP)/chemical storage.</t>
  </si>
  <si>
    <t>6Um5NBEDmwV61JRdlD8QYS</t>
  </si>
  <si>
    <t>An accident procedure containing all appropriate information and emergency contact telephone numbers shall be present and display the basic steps of primary accident care. The procedure shall be accessible by all persons working near the PPP/chemical storage(s) and designated mixing area(s).</t>
  </si>
  <si>
    <t>3ebLYGBPEs54Qayv6G7dKB</t>
  </si>
  <si>
    <t>FO 07.05.02</t>
  </si>
  <si>
    <t>32eWjxBlvuUA6A7EX9RDxO</t>
  </si>
  <si>
    <t>The farm has documented procedures addressing re-entry times after plant protection product (PPP) application.</t>
  </si>
  <si>
    <t>4lctvhv7trBkLyFR0uLAWH</t>
  </si>
  <si>
    <t>Based on the PPP label instructions, there shall be clear, documented procedures that regulate re-entry intervals for PPPs applied to crops (standard operating procedure: when intervals start and end, time of interval or signs to enter, how to enter, exceptions to entering during interval, and equipment and time in the field required, etc.). Special attention shall be paid to workers at greater risk, e.g., underage or pregnant/lactating workers.
Where no re-entry period is stated, re-entry shall not be allowed until the chemical have dried on the crop.</t>
  </si>
  <si>
    <t>6m2CM7xng3ccCVsRIIf2Wf</t>
  </si>
  <si>
    <t>FO 13.03</t>
  </si>
  <si>
    <t>1fvrjXW7NkM9fCbou9zUi1</t>
  </si>
  <si>
    <t>Workers have access to clean drinking water, food storage, and areas to eat and rest.</t>
  </si>
  <si>
    <t>3Lhz133NhlCRzTkseCpEB1</t>
  </si>
  <si>
    <t>A clean place to store food and a clean place to eat shall be provided to the workers if they eat on the farm. Drinking water shall always be provided at no cost to the workers. Worker access to drinking water shall not be restricted. There shall be designated areas for resting and breaks.</t>
  </si>
  <si>
    <t>1zHtqaoTLae9BewoD4j16z</t>
  </si>
  <si>
    <t>FO 01.02.01</t>
  </si>
  <si>
    <t>2CXoqgzXxXEo4QUTkMgLk9</t>
  </si>
  <si>
    <t>The producer ensures that outsourced activities comply with the principles and criteria of the standard which are relevant to the services provided.</t>
  </si>
  <si>
    <t>68G9rirxVzbQkzb3m0aFpk</t>
  </si>
  <si>
    <t>Outsourced processes and/or the use of subcontractors are identified and controlled.
The producer shall oversee the activities undertaken by the subcontractors to ensure compliance with the relevant principles and criteria in the standard. This applies to each activity and season in which at least one subcontractor is used.
Evidence of compliance with relevant principles and criteria shall be collected by means of an assessment and shall be available during the certification body (CB) audit.
If such an assessment is undertaken by a producer, evidence of compliance with the relevant principles and criteria shall be available. The subcontractor shall agree to such assessment by a producer where relevant to the standard.
A GLOBALG.A.P. approved CB may assess the subcontractor and may issue a letter of conformance with the following information:
- Date of assessment
- Name of the CB
- CB auditor name
- Details of the subcontractor
- List of the assessed principles and criteria
Certificates issued to subcontractors for standards that are not officially approved by the GLOBALG.A.P. Secretariat are not valid evidence of compliance with the standard.</t>
  </si>
  <si>
    <t>1qvPg1ym8f6SRe66rOl40x</t>
  </si>
  <si>
    <t>1WWaLLWpbdbRkrYQrpAheA</t>
  </si>
  <si>
    <t>FO 09.06</t>
  </si>
  <si>
    <t>amYZYwm3U4jjpFGmEUJsU</t>
  </si>
  <si>
    <t>The producer implements measures to properly manage wastewater in order to avoid negative impacts on the environment and human health.</t>
  </si>
  <si>
    <t>antyW3noxMo09LrUwgUlt</t>
  </si>
  <si>
    <t>Wastewater from farm activities shall be disposed of so as to minimize impact on the environment and human health.
Consideration shall be given to, for example, wastewater resulting from washing of contaminated machinery (spray equipment, personal protective equipment (PPE), recirculated water systems such as hydrocoolers, etc.).
Wastewater from the buildings used for accommodation of workers shall pass through a wastewater treatment system.</t>
  </si>
  <si>
    <t>5g8L8Yv6zcuFjeWVlU8YiL</t>
  </si>
  <si>
    <t>FO 07.04.07</t>
  </si>
  <si>
    <t>68dZW8PH8n3jPs4tSQzJC4</t>
  </si>
  <si>
    <t>Facilities are available to deal with operator contamination.</t>
  </si>
  <si>
    <t>4723TdTgSW0LxFKL6kXQLf</t>
  </si>
  <si>
    <t>All plant protection product (PPP)/chemical storage and filling/mixing areas present on the farm shall have eyewash amenities, a source of clean water near the work area, and a first aid kit containing the relevant first aid material.</t>
  </si>
  <si>
    <t>62tN6wZa5pX8aFAKP7fC5r</t>
  </si>
  <si>
    <t>FO 12.03.03</t>
  </si>
  <si>
    <t>2kjqXrL9q4kK0QoywvTUHI</t>
  </si>
  <si>
    <t>Suitable changing facilities are available where necessary.</t>
  </si>
  <si>
    <t>1cZpp3dVzuW2usrRGIMpJd</t>
  </si>
  <si>
    <t>The changing facilities (in line with local conditions) shall be used to change clothing and protective outer garments as required. Changing facilities may not be needed if personal protective equipment (PPE) is applied over existing clothing.</t>
  </si>
  <si>
    <t>1ERzCDuPHpofETFZxfdFUx</t>
  </si>
  <si>
    <t>4UcfLyQFO80y5WRLtEEUlT</t>
  </si>
  <si>
    <t>FO 12.03.02</t>
  </si>
  <si>
    <t>2RBqtZ705kpQos923KoSYy</t>
  </si>
  <si>
    <t>Personal protective equipment (PPE) is maintained in clean conditions and stored appropriately so as not to pose any contamination risk to personal items.</t>
  </si>
  <si>
    <t>13hMwTmI4mP8Cq5uxhq1le</t>
  </si>
  <si>
    <t>PPE shall be kept clean according to the type of use and degree of potential contamination and stored in a ventilated place. Protective clothing shall be laundered separately from personal clothing. Reusable gloves shall be washed before removal. Dirty and damaged PPE shall be disposed of appropriately. PPE shall be stored in a manner that prevents cross contamination with chemicals.</t>
  </si>
  <si>
    <t>5TiElFP5F2vlfwim2F8cCC</t>
  </si>
  <si>
    <t>FO 12.03.01</t>
  </si>
  <si>
    <t>35JUt6oudKCjNHf1AJWwL6</t>
  </si>
  <si>
    <t>Workers, visitors, and subcontractors are equipped with suitable personal protective equipment (PPE) and utilize them.</t>
  </si>
  <si>
    <t>52kbUa2XSnqwCBZuFLOBpV</t>
  </si>
  <si>
    <t>PPE shall be in accordance with legal requirements, label instructions, and/or as authorized by a competent authority. The PPE shall be available, properly used, and in good repair. Complying with label requirements and/or requirements in the risk assessment for on-farm operations may include use of the following: appropriate footwear, waterproof clothing, protective overalls, rubber gloves, face masks, respiratory equipment (including replacement filters), ear and eye protection, etc.
PPE shall be provided whenever necessary to workers, subcontractors (acceptable when provided by subcontracting company), and visitors.</t>
  </si>
  <si>
    <t>3begiMvTuWTZThyFdaYvaf</t>
  </si>
  <si>
    <t>FO 12.02.03</t>
  </si>
  <si>
    <t>6ycGeAfKp88jZEz3mZijm2</t>
  </si>
  <si>
    <t>There is always at least one person trained in first aid present on the farm whenever on-farm activities are being carried out.</t>
  </si>
  <si>
    <t>3HHaw84KXerHx1uGT19zbl</t>
  </si>
  <si>
    <t>There shall always be at least one person trained in first aid (within the last five years) present at the location whenever production and handling activities are being carried out, including those mentioned in the relevant principles and criteria of the standard. As a guideline: one trained person per 50 workers.</t>
  </si>
  <si>
    <t>1j8KzCREQQlaHRiz9wuo0z</t>
  </si>
  <si>
    <t>2nFBpxsXtUwF9GEs1mVnA3</t>
  </si>
  <si>
    <t>FO 12.01.06</t>
  </si>
  <si>
    <t>51p8b0j1BbnkHS7Djrxtro</t>
  </si>
  <si>
    <t>Warning signs identify all potential hazards, emergency exits, and escape routes.</t>
  </si>
  <si>
    <t>CAFtoQHDHHY8442lQFD7k</t>
  </si>
  <si>
    <t>Permanent and legible signs shall indicate potential hazards. Emergency exits and escape route signs shall indicate these must be kept open, accessible, and clear of obstacles.
This includes, where applicable, waste pits, flammable structures (fuel tanks, propane/natural gas tanks, etc.), plant protection product (PPP) storage, bodies of water, and any other identified physical hazards.
Warning signs shall be present and in the predominant language(s) of the workforce and/or in pictograms.
Examples of other information that can be included:
- The location of the nearest means of communication (telephone, radio)
- How and where to contact local medical services, hospitals, and other emergency services
- The location of fire extinguisher(s) and availability of water nearby
- The location of large chemical, fuel, and fertilizer storages
- The locations of emergency exits and operation of fire escapes
- Emergency cutoffs for electricity, gas, and water lines
- How to report accidents and dangerous incidents (location, description of incident, number of injured people, type of injuries)
- The hygiene instructions
- How to deal with accidents involving chemicals following safety data sheets (SDSs)</t>
  </si>
  <si>
    <t>23qolPWDH7AShA8FPpz4zu</t>
  </si>
  <si>
    <t>FO 12.02.01</t>
  </si>
  <si>
    <t>6DXTjvpu6L0M4N3rZYH7rp</t>
  </si>
  <si>
    <t>Safety advice for substances hazardous to workers’ health and safety is immediately available and accessible.</t>
  </si>
  <si>
    <t>3iQxnrmcrEXq5P1Oepxabm</t>
  </si>
  <si>
    <t>Information related to safe handling of each hazardous substance shall be accessible (websites, telephone numbers, safety data sheets (SDSs), etc.).</t>
  </si>
  <si>
    <t>5NmkQqW8gCpgS78wQv2l3Z</t>
  </si>
  <si>
    <t>FO 12.02.02</t>
  </si>
  <si>
    <t>6htXYEkCczgewsvtZRA7Fm</t>
  </si>
  <si>
    <t>First aid kits are accessible at all permanent sites and fields near the work.</t>
  </si>
  <si>
    <t>1gK3e4bqxWdl1o0pLJtu9b</t>
  </si>
  <si>
    <t>Complete and maintained first aid kits (i.e., complete and maintained according to prevailing regulations and appropriate to the activities being carried out) shall be available and accessible at all permanent sites and present in selected vehicles (tractor, car, etc.) where required by the risk assessment.</t>
  </si>
  <si>
    <t>5mSlaOszUEHd0BAbqSmBbW</t>
  </si>
  <si>
    <t>FO 04.05.02</t>
  </si>
  <si>
    <t>6hUpiuLftZxqDRQjTjAzAt</t>
  </si>
  <si>
    <t>Purchased inorganic fertilizers are accompanied by documented evidence of chemical content, including heavy metals.</t>
  </si>
  <si>
    <t>5BFZKwGUM0k3S2e1ypiEiP</t>
  </si>
  <si>
    <t>Documented evidence detailing chemical content, including heavy metals, shall be available for all inorganic fertilizers used on registered crops within the last 12 months. In the case of the first audit, records for the last three months should be available.</t>
  </si>
  <si>
    <t>3XAgnXz2B2MkrodMxTOllI</t>
  </si>
  <si>
    <t>FO 04.02.01</t>
  </si>
  <si>
    <t>5sBJEU9Yh11QkBMjDGO69O</t>
  </si>
  <si>
    <t>There is documented justification for the use of soil fumigants.</t>
  </si>
  <si>
    <t>31fxhqt7XJMPSvSpJAiLeI</t>
  </si>
  <si>
    <t>There shall be documented evidence and justification for the use of soil fumigants, including targeted problem, location, date, active ingredient, amount, doses, method of application, and operator. Methyl bromide shall never be used.</t>
  </si>
  <si>
    <t>6twC7WvSzvTac9PtqXVar6</t>
  </si>
  <si>
    <t>2JLTaxEQZoExPs4ZEIRNKI</t>
  </si>
  <si>
    <t>FO 04.01.04</t>
  </si>
  <si>
    <t>bI9udGoNwlwIPbZWjDvxS</t>
  </si>
  <si>
    <t>The producer keeps records of sowing/planting dates.</t>
  </si>
  <si>
    <t>7iesLoQDjJBpwFYYSgEKEi</t>
  </si>
  <si>
    <t>Records of sowing/planting dates are kept.</t>
  </si>
  <si>
    <t>6Z0Zehhoet77UdLkNpAK48</t>
  </si>
  <si>
    <t>FO 04.02.03</t>
  </si>
  <si>
    <t>nCcGBlxrIOPoXyBzlyu11</t>
  </si>
  <si>
    <t>The producer explores alternatives to chemical fumigation before resorting to the use of chemical fumigants.</t>
  </si>
  <si>
    <t>6Jz7LD0l6wlMCzanisCODi</t>
  </si>
  <si>
    <t>The producer should be able to demonstrate assessment of alternatives to chemical soil fumigation through technical knowledge, documented evidence, or accepted local practice and has implemented them, where feasible.</t>
  </si>
  <si>
    <t>6p8eHn0JMjasmwCN7u2anS</t>
  </si>
  <si>
    <t>FO 04.03.04</t>
  </si>
  <si>
    <t>prftENQvUX5pWHZzIcqO2</t>
  </si>
  <si>
    <t>At least 10% by volume of substrates used in production are alternatives to peat, there is a plan to continuously reduce the amount of peat used, and there is a plan to use only peat that comes from responsible sources.</t>
  </si>
  <si>
    <t>XMP3o8tuzfOZRBP03DB5P</t>
  </si>
  <si>
    <t>Evidence shall be available that at least 10% of the total volume of raw materials in the substrates used in production is not peat but a renewable alternative (renewable refers to less than 50 years).
There shall be a documented justification in cases in which substitution is not feasible.
Peat refers to dug-out peat (Sphagnum sp.), not to coco peat or any other peat.
Responsible sources of peat refer to peat grown under certification, such as Responsibly Produced Peat (RPP) certification.</t>
  </si>
  <si>
    <t>Jfokfy0DypbRD7D7zEF8h</t>
  </si>
  <si>
    <t>4YFCgG7VKoe1C4rTqyvkvo</t>
  </si>
  <si>
    <t>FO 02.02.02</t>
  </si>
  <si>
    <t>4LzYsLBQazKkqf77OFmfJJ</t>
  </si>
  <si>
    <t>The GLOBALG.A.P. Number (GGN) is indicated on all final products originating from certified production processes when registered for parallel ownership.</t>
  </si>
  <si>
    <t>1oRrR9Z2l2EcPUw8YfW9yA</t>
  </si>
  <si>
    <t>Where the producer is registered for parallel ownership (i.e., where products originating from certified and noncertified production processes are owned in parallel by one legal entity), all products originating from certified production processes packed in final consumer packaging (either on the farm or after product handling) shall be identified with a GGN. It can be the GGN of the Option 2 producer group, the GGN of the producer group member, both GGNs, or the GGN of the Option 1 individual producer. The GGN shall not be used to label products originating from noncertified production processes.</t>
  </si>
  <si>
    <t>7GJHldkb3WbO9dD9xzdm4Z</t>
  </si>
  <si>
    <t>FO 04.03.03</t>
  </si>
  <si>
    <t>5aJFxPO4wNkGJz6CfsP3iK</t>
  </si>
  <si>
    <t>Substrates of natural origins do not come from designated conservation areas.</t>
  </si>
  <si>
    <t>6BrFgghMU9Ua4qs4bzFbGk</t>
  </si>
  <si>
    <t>There shall be records that attest to the source of the substrate of natural origin being used. These records shall demonstrate that the substrate does not come from designated conservation areas.</t>
  </si>
  <si>
    <t>6PXBd5F7khUis9LNtJ7uMx</t>
  </si>
  <si>
    <t>FO 04.02.02</t>
  </si>
  <si>
    <t>9zddHxyV5qLkUOtGH4ZtI</t>
  </si>
  <si>
    <t>The preplanting interval is complied with.</t>
  </si>
  <si>
    <t>325qiE0KA8UWT0uoKwyZn3</t>
  </si>
  <si>
    <t>The preplanting interval shall be recorded.</t>
  </si>
  <si>
    <t>1H3e5KHzGFy38mmKqXhq4W</t>
  </si>
  <si>
    <t>FO 13.06</t>
  </si>
  <si>
    <t>4f3FDQqVOAM0glCDUIgBcS</t>
  </si>
  <si>
    <t>The producer provides workers access to clean toilets and handwashing facilities in the vicinity of their work.</t>
  </si>
  <si>
    <t>6mdtufuB87Wj7yE488ZPH6</t>
  </si>
  <si>
    <t>Field sanitation units shall be designed, constructed, and located so as to allow direct accessibility for servicing. Fixed or mobile toilets (including pit latrines) shall be constructed of materials that are easy to clean and be in a hygienic state. Toilets shall be located in reasonable proximity (i.e., no more than 500m or 7 minutes) to the place of work. If there are no or insufficient toilets in reasonable proximity to the place of work, the producer has failed this principle and the respective criteria. Toilets shall be appropriately maintained and stocked.</t>
  </si>
  <si>
    <t>3JEp9Z2OdjxYyKhQS8bBHM</t>
  </si>
  <si>
    <t>FO 04.03.02</t>
  </si>
  <si>
    <t>3D6t6aTnyx9Bkz2oGGC3oN</t>
  </si>
  <si>
    <t>Records are kept of any chemicals used to sterilize substrates for reuse.</t>
  </si>
  <si>
    <t>4DzRIh7XQ9giI3SgiGTD3i</t>
  </si>
  <si>
    <t>If substrates are sterilized off-farm, the name and location of the company that sterilizes the substrate shall be recorded, plus the name and active ingredient of the chemicals used.
If substrates are sterilized on the farm, the name or reference of the field or greenhouse shall be recorded.
The following are all correctly recorded:
- Dates of sterilization (day/month/year)
- Name and active ingredient used
- Machinery used (e.g., 1000l tank)
- Method used (drenching, fogging)
- Operator’s name (person who actually applied the chemicals and performed the sterilization)
- Preplanting interval
Where applicable and feasible, steaming or nonchemical alternatives shall be used for sterilizing substrates that will be reused.</t>
  </si>
  <si>
    <t>348sOu65XPBKalocIo2KJD</t>
  </si>
  <si>
    <t>FO 01.05.01</t>
  </si>
  <si>
    <t>1vpKP6MmVwBOMT8C0rR2pL</t>
  </si>
  <si>
    <t>The producer is aware of and complies with customer quality specifications, where these exist.</t>
  </si>
  <si>
    <t>4R9axhnAGTTETBJH5y0xwo</t>
  </si>
  <si>
    <t>There shall be documented correspondence between the customer and the producer demonstrating mutual agreement on quality specifications at any one time.
The producer shall prove that the agreed quality specifications are adhered to.</t>
  </si>
  <si>
    <t>79pV2c30dTskerAeol8ohZ</t>
  </si>
  <si>
    <t>2tv4TW2qPQqZzCJtVpMtXf</t>
  </si>
  <si>
    <t>FO 04.03.01</t>
  </si>
  <si>
    <t>3CcxEIPwrtT98nsT1h5uDy</t>
  </si>
  <si>
    <t>The producer participates in substrate recycling.</t>
  </si>
  <si>
    <t>5LlUMAi5V9StT2thR9jLQI</t>
  </si>
  <si>
    <t>The producer shall keep records documenting dates and quantities of recycled substrate. Invoices/Loading dockets are acceptable. If there is no participation in an available recycling program, this shall be justified.
Participation in an off-farm recycling program is acceptable.
Not applicable to potted plants that are sold together with the substrate.
“N/A” if there is no waste of substrate.</t>
  </si>
  <si>
    <t>5oCkXTJdFGwstXYPbMisck</t>
  </si>
  <si>
    <t>FO 03.03.01</t>
  </si>
  <si>
    <t>Uu8eoF6jDDN2s7k3idkoh</t>
  </si>
  <si>
    <t>Growing of genetically modified crops and/or trials is subject to the prevailing regulations in the country of production.</t>
  </si>
  <si>
    <t>5UYetgLLjl3Oed8coq76Nf</t>
  </si>
  <si>
    <t>The producer shall have a copy of the legislation applicable in the country of production and comply accordingly. Records shall be kept of the specific modification and/or the unique identifier. Specific husbandry and management advice shall be obtained.</t>
  </si>
  <si>
    <t>1MAAg94AQdklTBAzABM4wS</t>
  </si>
  <si>
    <t>4uibv1wBBkNZaoSvJmqumT</t>
  </si>
  <si>
    <t>FO 05.01.02</t>
  </si>
  <si>
    <t>Vt25LyaIDxdpyZm3SbYTC</t>
  </si>
  <si>
    <t>A water management plan identifies water sources, measures to address environmental issues and increase water use efficiency.</t>
  </si>
  <si>
    <t>2Kp57L96eof6n2id9gaDqy</t>
  </si>
  <si>
    <t>There shall be a documented and implemented action plan, approved by the management within the previous 12 months, which covers one or more of the following:
- Maps, photographs, drawings (hand drawings are acceptable), or other means for identifying the location of water source(s), permanent fixtures, and the flow of the water system (including holding systems, reservoirs, or any water captured for reuse)
- Permanent fixtures, including wells, gates, valves, returns, and other above-ground features that make up a complete irrigation system, all documented in such a manner as to enable location in the field
- Measures to avoid depletion and contamination of water sources
- Measures to ensure efficient use and application
- Maintenance of irrigation equipment
The following shall be included in the action plan:
- Provision of training and/or retraining of workers responsible for oversight or performance duties
- Short and long-term plans for improvement, with timescales where deficiencies exist</t>
  </si>
  <si>
    <t>5GJnBn0XaHPkzo9hXhVvqW</t>
  </si>
  <si>
    <t>6rZ8ty0b2nqZHjraxnlYCn</t>
  </si>
  <si>
    <t>FO 08.01.02</t>
  </si>
  <si>
    <t>4P7E9C0IVKftcVdaw4gPdn</t>
  </si>
  <si>
    <t>Laboratory testing occurs in a manner consistent with industry requirements.</t>
  </si>
  <si>
    <t>6zoIUiKwXs8pwSXMzJmhxx</t>
  </si>
  <si>
    <t>The water analysis should be undertaken by a laboratory that has quality control procedures.</t>
  </si>
  <si>
    <t>5l2rJiYbFtvFuXNhk6Xt0S</t>
  </si>
  <si>
    <t>6VOo64jUoweuU3XSURPZgn</t>
  </si>
  <si>
    <t>FO 05.04.02</t>
  </si>
  <si>
    <t>7yDsW67zGYcm7jT9TYy3Mc</t>
  </si>
  <si>
    <t>A risk assessment on physical and chemical quality of water used in preharvest activities is completed.</t>
  </si>
  <si>
    <t>26XyLegisMvr8T0dnUP6V4</t>
  </si>
  <si>
    <t>Preharvest activities include irrigation/fertigation, washings, spraying, and others.
There shall be a documented risk assessment that takes into consideration, at a minimum, the following:
- Identification of the water sources and their historical testing results (where applicable)
- Method(s) of application
- Purity of the water used for plant protection product (PPP) applications
For guidance, the producer shall obtain the required water standards from the PPP label, the literature provided by the chemical manufacturers, or seek advice from a qualified agronomist.
The risk assessment shall be updated any time there is a change made to the system or a situation occurs that could introduce an opportunity to contaminate the system.</t>
  </si>
  <si>
    <t>7F8v4Ys2sZGKS8GjyqaEDi</t>
  </si>
  <si>
    <t>FO 05.02.02</t>
  </si>
  <si>
    <t>otjpwee7gFLMM5JcF5PML</t>
  </si>
  <si>
    <t>Water use at farm level has valid permits/licenses where legally required.</t>
  </si>
  <si>
    <t>5AfU69qbJeMdy95FTV7E3f</t>
  </si>
  <si>
    <t>Valid permits/licenses issued by the competent authority shall be available for all of the following:
- Farm water extraction
- Water storage infrastructure
- On-farm water usage including but not limited to irrigation
- Water discharge into river courses or other environmentally sensitive areas, where legally required
Collection from watercourses within the farm perimeters may require legal permits from the authorities.
These permits/licenses shall be available for the certification body (CB) audit and have valid dates.
If these are not available where required, there shall be evidence that the producer has actively applied for the permit(s), the approval is in process, and there is no clear evidence of an official prohibition for using the relevant water source(s).</t>
  </si>
  <si>
    <t>3yEQbyyk01GoZYBCkYA4FP</t>
  </si>
  <si>
    <t>5diEk8rTKZJDmgUOAr0Yrb</t>
  </si>
  <si>
    <t>FO 05.01.01</t>
  </si>
  <si>
    <t>31ox0uYhiouy4oXsgUj3EI</t>
  </si>
  <si>
    <t>A risk assessment has been undertaken to evaluate environmental issues for water management on the farm (pre- and postharvest).</t>
  </si>
  <si>
    <t>0XFq7Piw6jWdrlXDexfO0</t>
  </si>
  <si>
    <t>There shall be a documented risk assessment for water used for indoor and outdoor production and postharvest activities. At minimum, the assessment shall identify environmental impacts on and of:
- Own farming activities on water sources and off-farm environments, including the risk of depleting water sources or affecting water quality
- Distribution and irrigation systems
The producer shall be aware of water sources considered critical as per public knowledge (media, civil organizations, the authorities, academia, others), where information is known to be available.
The risk assessment shall be reviewed annually or whenever changes to risks occur.</t>
  </si>
  <si>
    <t>5PjRiXstLC4CjnWsDhmPse</t>
  </si>
  <si>
    <t>FO 05.03.02</t>
  </si>
  <si>
    <t>2Ptvg1pRtwuOxnJOpwiBSw</t>
  </si>
  <si>
    <t>Records are kept of volumes of water used in irrigation/fertigation including total application volumes of previous cycle(s).</t>
  </si>
  <si>
    <t>1Gt8GMLEI9CNOgaaBogMTe</t>
  </si>
  <si>
    <t>Records shall include the date, cycle duration, actual or estimated flow rate, and the volume (from water meter or per irrigation unit), and be updated on a monthly basis. This can also be the hours of systems operating on a timed flow basis.
The recommended metric is the monthly amount of water used in irrigation on the farm.</t>
  </si>
  <si>
    <t>3bxp0a7dcsX1zRhf8lSDgg</t>
  </si>
  <si>
    <t>3l3MCwCl6O40VUIw5hu2C5</t>
  </si>
  <si>
    <t>FO 05.04.03</t>
  </si>
  <si>
    <t>7CHwril4eOHxxkIu6glI3n</t>
  </si>
  <si>
    <t>Corrective actions are taken based on results from the risk assessment.</t>
  </si>
  <si>
    <t>5VqulFuK8NqDS4Gqj7JL3M</t>
  </si>
  <si>
    <t>Where required, corrective actions and documentation should be available as part of the management plan as identified in the water risk assessment and current sector-specific standards.</t>
  </si>
  <si>
    <t>4agXkAzY9YwTUW33bP1hNJ</t>
  </si>
  <si>
    <t>FO 05.02.04</t>
  </si>
  <si>
    <t>2wacWFwRd5rmnFsKwSBRNZ</t>
  </si>
  <si>
    <t>Where feasible, measures have been implemented to collect water and, where appropriate, to recycle.</t>
  </si>
  <si>
    <t>1HtpBhKnq06aHZopmCXgt0</t>
  </si>
  <si>
    <t>Water collection and/or recycling shall be implemented where economically and practically feasible (from building roofs, greenhouses, etc.).
Water collection or recycling does not refer only to rainwater.
There shall be evidence that the producer has estimated the potential amounts of rainwater that can be collected, as well as the investments required to collect it.</t>
  </si>
  <si>
    <t>5d1ifTrmvdzEhbLzwCDCrc</t>
  </si>
  <si>
    <t>FO 05.02.01</t>
  </si>
  <si>
    <t>379j8FnSaVTshzJmjUJXZl</t>
  </si>
  <si>
    <t>Tools are routinely used to calculate and optimize crop irrigation.</t>
  </si>
  <si>
    <t>kEfRTrUItuzVdC8l0fNIR</t>
  </si>
  <si>
    <t>The producer shall be able to demonstrate that crop irrigation requirements are calculated based on data (local agricultural institute data, farm rain gauges, drainage trays for substrate growing, evaporation meters, water tension meters for the percentage of soil moisture content, etc.). 
Where on-farm tools are in place, these shall be maintained to ensure that they are effective and in a good state of repair.
“N/A” only for rain-fed crops.</t>
  </si>
  <si>
    <t>xCeE9TmgxqthWUyITEaOA</t>
  </si>
  <si>
    <t>FO 01.01.03</t>
  </si>
  <si>
    <t>4yzthwpPcwRcENQbbfkkNR</t>
  </si>
  <si>
    <t>Records for auditing purposes are up-to-date. Records are kept for a minimum period of two years, unless a longer period is required.</t>
  </si>
  <si>
    <t>5PYJufd8AAVSpL81Ihemh7</t>
  </si>
  <si>
    <t>Electronic records shall be valid and if they are used, the producer shall be responsible for maintaining back-ups of the information.
For the initial certification body (CB) audit, the producer shall keep records from at least three months prior to the date of the CB audit or from the day of registration, whichever is longer. New applicants shall have full records for each area covered by the registration with all of the activities related to GLOBALG.A.P. documentation required for this area. Where an individual record is missing, a non-compliance or non-conformance shall be issued for the principle dealing with those records.</t>
  </si>
  <si>
    <t>7MMjRlEcJiQ7j2bvm8liSY</t>
  </si>
  <si>
    <t>FO 01.06.02</t>
  </si>
  <si>
    <t>4FNjciZm5VAopAfvMemNHD</t>
  </si>
  <si>
    <t>Workers are informed of their rights related to the standard, and there is a grievance mechanism available and implemented through which workers can file complaints confidentially and without fear of retaliation.</t>
  </si>
  <si>
    <t>6OCdsE01Yckjb14eStag7f</t>
  </si>
  <si>
    <t>Workers shall be informed (in the predominant workforce language) of the general topics covered by the standard, of legal rights granted by prevailing regulations, and of their ability to file complaints to their employer.
The producer shall have a mechanism to resolve the claims and complaints suitable to the size of the farm, type of workers, and working conditions.
The mechanism shall be confidential and simple to use, and a description (i.e., where to file, how to file, time expected to solve the issue) shall be available to the workers all the time that they are present on the farm. (The description can consist of pictograms or signs in the predominant workforce language describing the mechanism.)
Records of the filed complaints shall be kept and checked.</t>
  </si>
  <si>
    <t>11FBMuieNmnZtyeFBlepcF</t>
  </si>
  <si>
    <t>5QDg6vHd5OmlvaYlMMO3t2</t>
  </si>
  <si>
    <t>FO 01.07.01</t>
  </si>
  <si>
    <t>3cgQG49eXFAirl8sZLCd8z</t>
  </si>
  <si>
    <t>Procedures are in place to manage and handle non-conforming products.</t>
  </si>
  <si>
    <t>5SBbPstmDcuCT6l5yx7ZSh</t>
  </si>
  <si>
    <t>The term “non-conforming product” refers to a product which does not meet requirements defined by the customer, by a regulation (e.g., phytosanitary), or by the producer themself. In the context of the standard, the term refers to a product identified as non-conforming while still under the control of the producer.
Non-conforming products shall be:
- Clearly identified and quarantined as appropriate
- Handled or disposed of according to the nature of the problem and/or specific customer requirements</t>
  </si>
  <si>
    <t>CSohyDpAegE66esWvDgT5</t>
  </si>
  <si>
    <t>2GelZVKlxkI6G5X2UlQeWp</t>
  </si>
  <si>
    <t>FO 02.03.02</t>
  </si>
  <si>
    <t>wyeCJ54KTzkeOgl0DgFbJ</t>
  </si>
  <si>
    <t>Quantities (produced, stored, and/or purchased) are recorded and summarized for all products.</t>
  </si>
  <si>
    <t>2j8dxhUpgq21fH268f4K6T</t>
  </si>
  <si>
    <t>Quantities (including information on volumes or weight) of incoming (including purchased products), outgoing (including reject, waste, etc.), and stored products (both from certified and, where applicable, from noncertified production processes) shall be recorded and a summary maintained for all registered products, so as to facilitate the mass balance verification process.
The frequency of the mass balance verification shall be defined and be appropriate to the scale of the operation, but it shall be done at least annually for each product. Documents to demonstrate mass balance shall be clearly identified. This principle and the respective criteria apply to all producers applying for or maintaining GLOBALG.A.P. certification.</t>
  </si>
  <si>
    <t>5qAxE0dT8pqM9iBWKFZnM8</t>
  </si>
  <si>
    <t>FO 01.06.01</t>
  </si>
  <si>
    <t>6rKq4mmlkyQjV4tsQtOu07</t>
  </si>
  <si>
    <t>A complaint procedure relating to both internal and external issues covered by the standard is available and implemented.</t>
  </si>
  <si>
    <t>1cBPyygBZsvSLhAyPLoIIx</t>
  </si>
  <si>
    <t>A documented complaint procedure shall be available to facilitate the recording and follow-up of all received complaints relating to issues covered by the standard and to record actions taken with respect to such complaints.
If the producer is informed by a competent and/or local authority that they are under investigation and/or has received a sanction within the scope of the certification, the complaint procedure shall require the producer to notify the GLOBALG.A.P. Secretariat via the certification body (CB).
In case of complaints related to the standard (workers’ well-being, environmental protection, etc.) that can endanger the reputation and credibility of the GLOBALG.A.P. brand, the certificate holder shall inform the CB immediately.
In the case of producer groups, the producer group members do not need a complete complaint procedure, but only the parts that are relevant to them.
Workers shall be permitted to file complaints to their employer on topics covered under the standard, and such complaints shall be documented and addressed by the certificate holder.</t>
  </si>
  <si>
    <t>65PtYG0YOafAcoZuv67qRK</t>
  </si>
  <si>
    <t>FO 02.03.01</t>
  </si>
  <si>
    <t>4T3D3LTJ5Jbv9tNQLyJfV6</t>
  </si>
  <si>
    <t>Sales records are available for all quantities sold for all registered products.</t>
  </si>
  <si>
    <t>4uQsnRAf41quVfKScqgUZt</t>
  </si>
  <si>
    <t>Sales details of the quantities of products originating from certified and, where applicable, noncertified production processes shall be recorded for all registered products, with particular attention paid to quantities sold and descriptions provided. The documents shall demonstrate the consistent balance between the input and the output of products originating from certified and noncertified production processes.</t>
  </si>
  <si>
    <t>6uPpFr9RXID01MDwZye96i</t>
  </si>
  <si>
    <t>FO 01.08.01</t>
  </si>
  <si>
    <t>3LpzXxRkGuuYkSehqsUgGS</t>
  </si>
  <si>
    <t>Documented procedures are in place to manage the recall and withdrawal of products from the marketplace.</t>
  </si>
  <si>
    <t>7AUecnIN030Ci9K9HQaqqw</t>
  </si>
  <si>
    <t>The producer shall have a documented procedure that identifies:
- The types of events that may result in a recall and withdrawal
- The persons responsible for making decisions on the possible recall and withdrawal
- The mechanism for notifying the next step in the supply chain
- The methods for reconciling stock
An up-to-date list of telephone numbers and email addresses of contacts in the next step shall be available.</t>
  </si>
  <si>
    <t>743VeTmtrKzh2yBlulWP21</t>
  </si>
  <si>
    <t>63xuzVUvh3fq7hsPyML6ds</t>
  </si>
  <si>
    <t>FO 02.02.04</t>
  </si>
  <si>
    <t>36t4dNPfjkIXJY8DSMYmUo</t>
  </si>
  <si>
    <t>Products that are purchased from different sources are identified.</t>
  </si>
  <si>
    <t>4Ph7l1XldnHtIFj8jiugfX</t>
  </si>
  <si>
    <t>Procedures (appropriate for the scale of the operation) shall be established, documented, and maintained for identifying quantities of products originating from certified and, where applicable, noncertified production processes purchased from different sources (i.e., other producers or traders) for all registered products.
Records shall include:
- Product description
- GLOBALG.A.P. certification status
- Quantities of product(s) purchased
- Supplier details
- Copy of the GLOBALG.A.P. certificates, where applicable
- Traceability data/codes related to the purchased products
- Purchase orders and/or invoices received
- List of approved suppliers</t>
  </si>
  <si>
    <t>FIGrZIeOOrEZFvEQP0XMO</t>
  </si>
  <si>
    <t>FO 06.09</t>
  </si>
  <si>
    <t>6jDygy36pSblRpr7oJbCAS</t>
  </si>
  <si>
    <t>The producer uses the results of integrated pest management (IPM) to learn and to improve the IPM plan.</t>
  </si>
  <si>
    <t>5VavZcnGq2nukyvRoE9gUs</t>
  </si>
  <si>
    <t>There shall be evidence that the producer evaluates the IPM plan on a yearly basis and introduces improvements if these were identified as necessary.
In Option 2 producer groups, evidence at quality management system (QMS) level is acceptable.</t>
  </si>
  <si>
    <t>74avinUKxcmdHz9GlSUIxe</t>
  </si>
  <si>
    <t>FO 06.08</t>
  </si>
  <si>
    <t>5FOpXHkABjb11jkm8LA8kN</t>
  </si>
  <si>
    <t>Anti-resistance recommendations have been followed to maintain the effectiveness of available plant protection products (PPPs).</t>
  </si>
  <si>
    <t>142ax0ZDlyUXJGePne6Qcr</t>
  </si>
  <si>
    <t>If the level of a pest, disease, or weed requires repeated controls in the crops, there shall be evidence that anti-resistance recommendations either on the label or from other sources (where available) are followed. If only one chemical mode-of-action or class of PPP exists or is permitted for use in the country of production or country of export, rotation of product types may not be possible due to lack of availability of suitable alternatives.
Repeated use of the same PPP or PPPs with the same mode of action may lead to selection of pests that are resistant to these PPPs.
The resistance management strategy shall be documented and consider the following points:
- Always follow the recommendations on the product label.
- Avoid lower dose rates to ensure optimal application quality.
- Use rotation programs and mixtures of PPPs with different modes of action that are effective against the target, where available.
- As far as possible, limit the number of applications of the same mode of action in a growing season as a proportion of the total number of applications.
In Option 2 producer groups, evidence at quality management system (QMS) level is acceptable.</t>
  </si>
  <si>
    <t>3pPXj3qNiLiJapNWrZ1iXM</t>
  </si>
  <si>
    <t>FO 06.06</t>
  </si>
  <si>
    <t>2vnCdi2zcv4QNvNXyj7mCW</t>
  </si>
  <si>
    <t>The producer practices monitoring of their registered crops to plan pest and disease management.</t>
  </si>
  <si>
    <t>11MyqnQKeX5obW05CtGUoE</t>
  </si>
  <si>
    <t>The producer shall show evidence of implementing at least two activities for the registered crops (individually or per group of crops) that will determine when and to what extent pests and their natural enemies are present, and using this information to plan what pest management techniques are required.</t>
  </si>
  <si>
    <t>tsaBykhjXMn6AA22DNUAy</t>
  </si>
  <si>
    <t>FO 06.05</t>
  </si>
  <si>
    <t>2PrXiN7fZ5I7opWv0zss7f</t>
  </si>
  <si>
    <t>The producer implements prevention measures.</t>
  </si>
  <si>
    <t>2vErMPlSoosPEpTY2QJ2Ky</t>
  </si>
  <si>
    <t>The producer shall show evidence of implementing at least two activities for the registered crops (individually or per group of crops) that include the adoption of production practices which maintain the vitality of the crops and could reduce the incidence and intensity of pest attacks, thereby reducing the need for intervention.</t>
  </si>
  <si>
    <t>4zyNsvao9Kg4V8qYucGkhk</t>
  </si>
  <si>
    <t>FO 06.02</t>
  </si>
  <si>
    <t>3h0V2xqmL2Gd1AkpAVnTrz</t>
  </si>
  <si>
    <t>The producer is informed about the relevant pests, diseases, and weeds that affect their registered crops.</t>
  </si>
  <si>
    <t>4dj2Grt8HdQrQO4Dwtr2XG</t>
  </si>
  <si>
    <t>There shall be evidence that the producer has information and knowledge of the pests, diseases, and weeds that may affect the registered crops (individually or per group of crops). Evidence can be through verbal demonstration by the producer or through observation in the field of measures taken. In the case of pest outbreaks, the producer shall be able to show or explain which pest is affecting the crop and correlate with the integrated pest management (IPM) plan which measures can be improved to avoid a similar situation next time.
In Option 2 producer groups, evidence at quality management system (QMS) level is acceptable.</t>
  </si>
  <si>
    <t>3Q35u11oCNGGok4GkvdDq8</t>
  </si>
  <si>
    <t>FO 03.03.05</t>
  </si>
  <si>
    <t>7eKuzn718FIsCH831X5WcJ</t>
  </si>
  <si>
    <t>Adventitious mixing of genetically modified (GM) crops with conventional crops is avoided.</t>
  </si>
  <si>
    <t>2fQuFHHuLs7deDSaA1yzbx</t>
  </si>
  <si>
    <t>A visual assessment of the identification of GM crops and the integrity of the storage shall be made.</t>
  </si>
  <si>
    <t>1D40lvB2CjQn6V2RvOZw0B</t>
  </si>
  <si>
    <t>FO 06.04</t>
  </si>
  <si>
    <t>4MoFBCqGYkdqO5T246L4FV</t>
  </si>
  <si>
    <t>The producer is aware of the crop varieties’ degree of susceptibility to pests and diseases.</t>
  </si>
  <si>
    <t>5Ryvl3UVMLbPTNcBrFBIXc</t>
  </si>
  <si>
    <t>There should be evidence that the producer understands the registered variety’s (varieties’) degree of susceptibility to pests and diseases.
Evidence does not need to be written and can include producer experience.</t>
  </si>
  <si>
    <t>1gZll4bOCxosKoKhEl2rq8</t>
  </si>
  <si>
    <t>FO 02.02.03</t>
  </si>
  <si>
    <t>7o9ZGXrI3LsaCRnWQLVWDw</t>
  </si>
  <si>
    <t>A final verification step is in place to ensure correct dispatch of products originating from certified and noncertified production processes.</t>
  </si>
  <si>
    <t>7uraIPLkbvCUkNefsiD4Ic</t>
  </si>
  <si>
    <t>A procedure shall be in place to show that the products are correctly identified and correctly dispatched according to the certification status.</t>
  </si>
  <si>
    <t>5dUBmxzMj7AFpoxu4yDyB7</t>
  </si>
  <si>
    <t>FO 06.03</t>
  </si>
  <si>
    <t>6eO74zWQ2FYPyrQ303cy00</t>
  </si>
  <si>
    <t>There is an integrated pest management (IPM) plan describing the measures used at farm level to manage the relevant pests, diseases, and weeds that affect the registered crop(s).</t>
  </si>
  <si>
    <t>N3mbg5si1Dwq9ore4eoiK</t>
  </si>
  <si>
    <t>The IPM plan shall describe the measures the producer uses or would consider using to manage the pests, diseases, and weeds relevant to the registered crop(s) (individually or per group of crops).
It shall include:
- A stepwise approach based on the preventive, nonchemical, and chemical methods which shall be applied depending on the crop and the specific situation as per judgement of the producer or expert adviser
- Monitoring of pests, diseases, and weeds to determine whether interventions are needed, with action thresholds defined by the producer
In Option 2 producer groups, evidence at quality management system (QMS) level is acceptable.</t>
  </si>
  <si>
    <t>5jfAdy9W6eRU3WKtYivBGk</t>
  </si>
  <si>
    <t>FO 06.01</t>
  </si>
  <si>
    <t>3HJPS5zhCKy3JND4Rwupk</t>
  </si>
  <si>
    <t>Implementation of integrated pest management (IPM) is assisted through training or advice.</t>
  </si>
  <si>
    <t>2BsRYoLuuy2ubdLwaB0zfe</t>
  </si>
  <si>
    <t>Where the technically responsible person is the producer, experience shall be complemented by technical knowledge (access to IPM technical literature, specific training attendance, etc.) or the use of tools (software, on-farm detection methods, etc.).
Where an external adviser has provided assistance, training and technical competence shall be demonstrated via official qualifications, specific training, etc., unless this person has been employed for that purpose by a competent organization.
In Option 2 producer groups, evidence at quality management system (QMS) level is acceptable.</t>
  </si>
  <si>
    <t>576nzgttvJJQqI6hrSGTLe</t>
  </si>
  <si>
    <t>FO 03.03.02</t>
  </si>
  <si>
    <t>2XZ41sHwJVjWveMbgXBpqp</t>
  </si>
  <si>
    <t>There is documentation available if the producer grows genetically modified organisms (GMOs).</t>
  </si>
  <si>
    <t>1uWirpKmkh7E94mJRvNTiR</t>
  </si>
  <si>
    <t>If genetically modified cultivars and/or products derived from genetic modification are used or grown, records of planting, use, or production of genetically modified cultivars and/or products derived from genetic modification shall be maintained.</t>
  </si>
  <si>
    <t>7ifKEcvN3QUCLa7b59iPF5</t>
  </si>
  <si>
    <t>FO 03.03.03</t>
  </si>
  <si>
    <t>5sPsBLZ6my7JXwOJpxdIXQ</t>
  </si>
  <si>
    <t>The producer's direct clients have been informed of the genetically modified organism (GMO) status of the product.</t>
  </si>
  <si>
    <t>3dtG1JaPk0eOFqThXqFva4</t>
  </si>
  <si>
    <t>Documented evidence of communication shall be kept and shall allow verification that all products supplied to direct clients meet the agreed requirements.</t>
  </si>
  <si>
    <t>lOpb0fLvZm9IJJqciS5cp</t>
  </si>
  <si>
    <t>FO 03.03.04</t>
  </si>
  <si>
    <t>10cXZcg7pFtEoKBuOII1x2</t>
  </si>
  <si>
    <t>A procedure for use and handling of genetically modified (GM) materials is available.</t>
  </si>
  <si>
    <t>3aeeHQgOZzsv0aCKmfgI7v</t>
  </si>
  <si>
    <t>There shall be available a documented procedure that explains how GM materials (crops and trials) are handled and stored to minimize the risk of contamination with conventional materials (such as accidental mixing with adjacent non-GM crops) and to maintain product integrity.</t>
  </si>
  <si>
    <t>2McEDjMY5O8UuMcNOk9zQM</t>
  </si>
  <si>
    <t>FO 05.03.03</t>
  </si>
  <si>
    <t>4y4EPqYprRxoduV1Q2hrIX</t>
  </si>
  <si>
    <t>Records of volumes of water used in all types of activities on the farm are kept (total volume used).</t>
  </si>
  <si>
    <t>3e9QmxJA4KXYhjGwFttLS0</t>
  </si>
  <si>
    <t>Total water usage should be recorded, including but not limited to irrigation, such as domestic use, postharvest, and others. This can be estimated, not necessarily measured.</t>
  </si>
  <si>
    <t>4ZnBflFxdjBu3f0DKTkDCZ</t>
  </si>
  <si>
    <t>FO 08.02.07</t>
  </si>
  <si>
    <t>4g8ESeo8fHJxtFnP285UU1</t>
  </si>
  <si>
    <t>Postharvest packaging on the farm has been stored in such a way as to prevent contamination by rodents, pests, birds, and physical and chemical hazards.</t>
  </si>
  <si>
    <t>tWRxejsOPBmK36MDOUfUo</t>
  </si>
  <si>
    <t>All consumer packaging shall be stored with control measures for rodents, pests, birds, and physical and chemical hazards.
Note: Pots in which plants are grown are not considered packaging material.</t>
  </si>
  <si>
    <t>5e8FSkOS0QVOKpIjSM8pq4</t>
  </si>
  <si>
    <t>FO 05.03.01</t>
  </si>
  <si>
    <t>ZLsyJm6XrNKlpI3GXxElH</t>
  </si>
  <si>
    <t>Records of volumes of water abstracted from water sources are kept.</t>
  </si>
  <si>
    <t>2XTbfzLE8dPLjjFcg0zXRt</t>
  </si>
  <si>
    <t>Records shall include the date, actual or estimated flow rate, and the volume (from water meter or based on estimations) updated on a monthly basis. This can also be the hours of systems operating on a timed flow basis.
The recommended metric is the monthly amount of water abstracted from water sources.
Amounts of abstracted water may be compared with amounts used (in irrigation or total volumes used on the farm) to improve the efficient use of water sources. Such a comparison enables identification of whether an unnecessary excess of water is being abstracted or part of water used in irrigation is, for example, recycled or collected from rainwater.</t>
  </si>
  <si>
    <t>46Ve9Xpj1FZcu0xYbSxXjh</t>
  </si>
  <si>
    <t>FO 08.02.08</t>
  </si>
  <si>
    <t>3pybA1iURqaOlUG4hnqnCX</t>
  </si>
  <si>
    <t>Reusable cultivation materials are cleaned to ensure that they are free of foreign materials.</t>
  </si>
  <si>
    <t>4dpocSwZtDcNvghP8ReTpX</t>
  </si>
  <si>
    <t>Cultivation materials, including pots, crates, buckets, and other containers, shall be cleaned, and based on the risk of contamination there shall be a cleaning schedule in place to ensure that, at a minimum, they are free of foreign materials before reuse.
The above does not apply to pots that are not reused.</t>
  </si>
  <si>
    <t>1TP3w7BRfsPkt2XC54xK4A</t>
  </si>
  <si>
    <t>FO 05.02.05</t>
  </si>
  <si>
    <t>2raD0wMGmr2mrvAoJwm9ao</t>
  </si>
  <si>
    <t>Water storage facilities are present and well maintained to take advantage of periods of maximum water availability.</t>
  </si>
  <si>
    <t>29ryVg4THcBEiOEnOmuA0X</t>
  </si>
  <si>
    <t>Where the farm is located in areas of seasonal water availability, there shall be water storage facilities for water use during periods when water availability is low.
These shall be in a good state of repair and appropriately fenced/secured to prevent accidents.
“N/A” if it is not feasible to collect rainwater or recycle water.</t>
  </si>
  <si>
    <t>34hBNL3yGqP5fRTLvkBvac</t>
  </si>
  <si>
    <t>FO 05.02.03</t>
  </si>
  <si>
    <t>1uRKJDxlLQmjDmhNoVTLob</t>
  </si>
  <si>
    <t>Restrictions indicated in water permits/licenses are complied with.</t>
  </si>
  <si>
    <t>5ZtEwvCz2CqqKhZu43BToz</t>
  </si>
  <si>
    <t>It is not unusual for specific conditions to be set in the permits/licenses, such as hourly, daily, weekly, monthly, or yearly extraction volumes or usage rates.
Equipment used for monitoring extraction volumes shall be in the correct location to provide accurate readings.
Records shall be maintained and available to demonstrate that these conditions are being met.</t>
  </si>
  <si>
    <t>5LpGBQwrIADkt1pUe7CZXA</t>
  </si>
  <si>
    <t>FO 08.01.03</t>
  </si>
  <si>
    <t>2xbG9vXddC7fL0RPXTKuhp</t>
  </si>
  <si>
    <t>Corrective actions are taken based on results from the risk assessment and the results of the water analysis.</t>
  </si>
  <si>
    <t>773mUHmfq6rf6PudnqKgPT</t>
  </si>
  <si>
    <t>Records shall be available of the actions taken to address risks of water quality used in postharvest, along with records of their results.</t>
  </si>
  <si>
    <t>5Gl4WdaybTCxi9n0j3lLC6</t>
  </si>
  <si>
    <t>FO 08.01.01</t>
  </si>
  <si>
    <t>1OVYEMAI8Nl4hYCluUAl3f</t>
  </si>
  <si>
    <t>A risk assessment has been undertaken to evaluate quality issues in water used in postharvest.</t>
  </si>
  <si>
    <t>7JUEcoi82Oq2aQq23BdnCj</t>
  </si>
  <si>
    <t>The risk assessment shall consider frequency of analysis, sources of water, chemical and mineral contaminants.
The risk assessment shall be reviewed annually, when risks change due to operational changes, or when a situation occurs that could introduce an opportunity to contaminate the system.</t>
  </si>
  <si>
    <t>All Sections</t>
  </si>
  <si>
    <t>Unique Sections</t>
  </si>
  <si>
    <t>Unique Subsections</t>
  </si>
  <si>
    <t>Section:Subsection</t>
  </si>
  <si>
    <t>Section GUID</t>
  </si>
  <si>
    <t>Subsection GUID</t>
  </si>
  <si>
    <t>Title</t>
  </si>
  <si>
    <t>S Order</t>
  </si>
  <si>
    <t>SS Order</t>
  </si>
  <si>
    <t>Schon da?</t>
  </si>
  <si>
    <t xml:space="preserve">FO 01 MANAGEMENT </t>
  </si>
  <si>
    <t>-</t>
  </si>
  <si>
    <t>5mUWYvmAcBFoyUbNbMwBFm1DSOMfBwEJ7NMTIzs3yO1i</t>
  </si>
  <si>
    <t>#N/A</t>
  </si>
  <si>
    <t>Gje6Vs9erIFxkUciUvJH4</t>
  </si>
  <si>
    <t>53jDjkh446TZGUO9MWFwyj</t>
  </si>
  <si>
    <t>3htAhHdPv9OtsLHNNhtZxH</t>
  </si>
  <si>
    <t>AQ 01 SITE HISTORY AND SITE MANAGEMENT</t>
  </si>
  <si>
    <t>6Rm0QwTMNW6kK0eTQrJkhZ78fF8J8n8uDPsOxFl12Alc</t>
  </si>
  <si>
    <t>6FdWPU4oDWbSzvdyOZoYoB</t>
  </si>
  <si>
    <t>6gcvPhmDX7jxAKvMNctDnv</t>
  </si>
  <si>
    <t>Organizational requirements for the residue monitoring system (RMS) operator</t>
  </si>
  <si>
    <t>7rjim934yL9ogfLKGg1C6w7mjSidGuWy0Ls8TvSUsTPI</t>
  </si>
  <si>
    <t>5UQeS9ZpTZ73bWl747qvBc</t>
  </si>
  <si>
    <t>76Up1Jlz2ogKdKXUH1J3L</t>
  </si>
  <si>
    <t>FV 01 INTERNAL DOCUMENTATION</t>
  </si>
  <si>
    <t>1bKgax0qDr1kdS45vRoOYL5TvyR0UgB0EOmnMkFaZftX</t>
  </si>
  <si>
    <t>58YIZdoFmkYixB4J9NtgtD</t>
  </si>
  <si>
    <t>5S3hhH4brQmFX28p961rB1</t>
  </si>
  <si>
    <t>AQUACULTURE:  Finfish, crustaceans, molluscs, seaweed</t>
  </si>
  <si>
    <t xml:space="preserve">The standard applies to all stages of the aquatic species for all systems used in aquaculture.
Presently, the term “farmed aquatic species” within the standard refers to all species mentioned in the GLOBALG.A.P. product list published on the GLOBALG.A.P. website. This product list is extended for species based on demand and under consideration of brood stock origin. The term “farmed aquatic species” refers to finfish, crustaceans, molluscs, and macro-algae (seaweed) and depending on the criteria may apply exclusively to some of the groups. </t>
  </si>
  <si>
    <t>4wZVGrd3Y6MNXGOUDdx8aE5TvyR0UgB0EOmnMkFaZftX</t>
  </si>
  <si>
    <t>1yWMo0Q80qUQDJqsf2LkXE</t>
  </si>
  <si>
    <t>1bKgax0qDr1kdS45vRoOYL</t>
  </si>
  <si>
    <t>HOP 01 INTERNAL DOCUMENTATION</t>
  </si>
  <si>
    <t>3jlC57moeRajaaQIIaDd205TvyR0UgB0EOmnMkFaZftX</t>
  </si>
  <si>
    <t>4qbSjlziUqnQJwKT4sdkb1</t>
  </si>
  <si>
    <t>538rGD6MQerNMNSCfcYCp7</t>
  </si>
  <si>
    <t>GENERAL</t>
  </si>
  <si>
    <t>1Lf9FHKch0eiLXJIpNhkap5TvyR0UgB0EOmnMkFaZftX</t>
  </si>
  <si>
    <t>7Im0gZuPu0LHTMAIaQXrVq</t>
  </si>
  <si>
    <t>1NXB83vWchkgtYCMUnCsww</t>
  </si>
  <si>
    <t>QMS  01 Legality and administration</t>
  </si>
  <si>
    <t>2bWjTJm7YGHjn0xzK8lmrx5TvyR0UgB0EOmnMkFaZftX</t>
  </si>
  <si>
    <t>2rxdA3gpl0PXbrvpZ0BtCg</t>
  </si>
  <si>
    <t>6vK5KBcIFJbIyxl3B3ekIp</t>
  </si>
  <si>
    <t>FO 01 MANAGEMENT</t>
  </si>
  <si>
    <t>6Wkw4wWRDCURPfRLe7FPfh5TvyR0UgB0EOmnMkFaZftX</t>
  </si>
  <si>
    <t>6RbDnySZpbgffC9ju2q32c</t>
  </si>
  <si>
    <t>FO 02 TRACEABILITY</t>
  </si>
  <si>
    <t>3hFRwOPd6tyF3XqgDpiUsI5TvyR0UgB0EOmnMkFaZftX</t>
  </si>
  <si>
    <t>1eFqhUYZUruUIaNxgz39cm</t>
  </si>
  <si>
    <t>5wvTyg46WECxeJHnhfju6</t>
  </si>
  <si>
    <t>Risk assessment</t>
  </si>
  <si>
    <t>2kuhirjgnGOVNDcaDpOkYM5TvyR0UgB0EOmnMkFaZftX</t>
  </si>
  <si>
    <t>DJzqg2fWJNX8DV2KctvYg</t>
  </si>
  <si>
    <t>6l21qjBupUIUO8XLCiUEef</t>
  </si>
  <si>
    <t>FV 02 CONTINUOUS IMPROVEMENT PLAN</t>
  </si>
  <si>
    <t>6jdV20fj5kQdZCYqV2HAZj5TvyR0UgB0EOmnMkFaZftX</t>
  </si>
  <si>
    <t>70ruHYc2MpTvg0jD7QMezL</t>
  </si>
  <si>
    <t>6GF3xiweshSSrjhesMZt6f</t>
  </si>
  <si>
    <t>AQ 02 INTERNAL DOCUMENTATION</t>
  </si>
  <si>
    <t>1JbTSVCXvD1rsi9FQI4BLX5TvyR0UgB0EOmnMkFaZftX</t>
  </si>
  <si>
    <t>7szhAVwZa7A9bpfSi2pieJ</t>
  </si>
  <si>
    <t>4wZVGrd3Y6MNXGOUDdx8aE</t>
  </si>
  <si>
    <t>HOP 02 CONTINUOUS IMPROVEMENT PLAN</t>
  </si>
  <si>
    <t>VDK37xlSNcEUrQRExLE3o5TvyR0UgB0EOmnMkFaZftX</t>
  </si>
  <si>
    <t>1QZN9MgOjsyqVA68ggNrjJ</t>
  </si>
  <si>
    <t>1o8mD6EnK5wQwCEJoONfYj</t>
  </si>
  <si>
    <t>RIGHT OF ASSOCIATION AND REPRESENTATION</t>
  </si>
  <si>
    <t>5jzyQhmb27D4nmyslaqw295TvyR0UgB0EOmnMkFaZftX</t>
  </si>
  <si>
    <t>5MIp8lIIRxiecaRlBx45ZA</t>
  </si>
  <si>
    <t>3teX4BYt2AW8sJqpMJrRZD</t>
  </si>
  <si>
    <t>QMS 02 Management and organization</t>
  </si>
  <si>
    <t>1EgtVf0gt9faAZ208UKbhp5TvyR0UgB0EOmnMkFaZftX</t>
  </si>
  <si>
    <t>6xn2hlRu4XuFNY4EvmmhGh</t>
  </si>
  <si>
    <t>2RFsPSHa2XlX0JHYiJO2Wc</t>
  </si>
  <si>
    <t>FV 03 RESOURCE MANAGEMENT AND TRAINING</t>
  </si>
  <si>
    <t>17ftYiGJQGfvC82XpjU1HE5TvyR0UgB0EOmnMkFaZftX</t>
  </si>
  <si>
    <t>4FpGNTsK7qObG6w0IK8lJ9</t>
  </si>
  <si>
    <t>2PY4EEd6KbBqNYrQrNPBD4</t>
  </si>
  <si>
    <t>AQ 03 HYGIENE</t>
  </si>
  <si>
    <t>79NJXc4l9NQEbbeDhi7yAn5TvyR0UgB0EOmnMkFaZftX</t>
  </si>
  <si>
    <t>4CAFQJ1DissSwVgUR6FAo2</t>
  </si>
  <si>
    <t>67I6rRqQnyxgGd55PVh78h</t>
  </si>
  <si>
    <t>Sample taking</t>
  </si>
  <si>
    <t>AqZg0D6YeGl82j7kk861G5TvyR0UgB0EOmnMkFaZftX</t>
  </si>
  <si>
    <t>7rp7x9ZgHaqceXxu6OWWq7</t>
  </si>
  <si>
    <t>FO 03 PLANT PROPAGATION MATERIAL</t>
  </si>
  <si>
    <t>2mT42AzGqaTB4SqjuCAb8l5TvyR0UgB0EOmnMkFaZftX</t>
  </si>
  <si>
    <t>6w3UMFW0oHAYouIfAQsxPp</t>
  </si>
  <si>
    <t>3jlC57moeRajaaQIIaDd20</t>
  </si>
  <si>
    <t>HOP 03 RESOURCE MANAGEMENT AND TRAINING</t>
  </si>
  <si>
    <t>1STSYkQfJC6sJCHTl0LQ4B4xvzsgnTOtRkF4CQ8kI09i</t>
  </si>
  <si>
    <t>5KxdaTmagupnt1FFiWUWr</t>
  </si>
  <si>
    <t>hQNd2uxITz3h9L5NA0Esq</t>
  </si>
  <si>
    <t>GRASP WORKER REPRESENTATION</t>
  </si>
  <si>
    <t>1STSYkQfJC6sJCHTl0LQ4B5Nuj2EiEyMVydcblHaISFD</t>
  </si>
  <si>
    <t>73Lv9AVw6FCUaveBbhr4JK</t>
  </si>
  <si>
    <t>iX5cwfCbucoiOoSsaucW1</t>
  </si>
  <si>
    <t>QMS 03 Document Control</t>
  </si>
  <si>
    <t>1STSYkQfJC6sJCHTl0LQ4B1E1VhZbj9C7JN1P2MNO7PP</t>
  </si>
  <si>
    <t>6HcHJDddlXRBRfZX9ZokDO</t>
  </si>
  <si>
    <t>FO 04 SOIL, PLANT NUTRITION, AND FERTILIZERS</t>
  </si>
  <si>
    <t>1STSYkQfJC6sJCHTl0LQ4B6iax11SKEZhY8rQyeOo4x9</t>
  </si>
  <si>
    <t>1inVLFVuXUfx9WSBlTkRpE</t>
  </si>
  <si>
    <t>2jUiyLvMOWJh04zKpLzls8</t>
  </si>
  <si>
    <t>AQ 04 WORKERS’ WELL-BEING: OCCUPATIONAL HEALTH, SAFETY, AND WELFARE</t>
  </si>
  <si>
    <t>3yiKvwYoXBHDoxipYV9gbp5TvyR0UgB0EOmnMkFaZftX</t>
  </si>
  <si>
    <t>6IxE566h7r5Jvb3W7WDuj3</t>
  </si>
  <si>
    <t>1YcgCgxK4JSDX909mtyB2K</t>
  </si>
  <si>
    <t>Test results</t>
  </si>
  <si>
    <t>3ov8Ci8FQzD3sYIYu2RpnL3yzXvEhnmn5Jt2gzgNRyxG</t>
  </si>
  <si>
    <t>2ImsoVLGQdeZF6agzMqJ8A</t>
  </si>
  <si>
    <t>1kzI7hCCMY4wQOFQmIPOPD</t>
  </si>
  <si>
    <t>FV 04 OUTSOURCED ACTIVITIES (SUBCONTRACTORS)</t>
  </si>
  <si>
    <t>7tJdxC0MUJe1HSs3MotQlM5TvyR0UgB0EOmnMkFaZftX</t>
  </si>
  <si>
    <t>6PRvE2QfxASI7YKnCc3EqN</t>
  </si>
  <si>
    <t>1Lf9FHKch0eiLXJIpNhkap</t>
  </si>
  <si>
    <t>HOP 04 OUTSOURCED ACTIVITIES (SUBCONTRACTORS)</t>
  </si>
  <si>
    <t>7zYHRKozLWyZJNsLHlqmWj5TvyR0UgB0EOmnMkFaZftX</t>
  </si>
  <si>
    <t>6FGY5f8scT9uxdRY1Dm0EA</t>
  </si>
  <si>
    <t>7M8kd0W9wjpA8V5QSHHaVd</t>
  </si>
  <si>
    <t>COMPLAINT PROCESS</t>
  </si>
  <si>
    <t>1PygzsgwT1kH98NoRIqHJK5TvyR0UgB0EOmnMkFaZftX</t>
  </si>
  <si>
    <t>6GeO2cIfH8F4MS0Wrn7hu8</t>
  </si>
  <si>
    <t>1sjYNSfPgvLzeUoltfbbdl</t>
  </si>
  <si>
    <t>QMS 04 Complaint handling</t>
  </si>
  <si>
    <t>2zKr6OtZT3ieaBkkiQdRnE5TvyR0UgB0EOmnMkFaZftX</t>
  </si>
  <si>
    <t>4MADFxOdPQhN4tDSrYC3kN</t>
  </si>
  <si>
    <t>4WhD38GscILUERBIKqjZi2</t>
  </si>
  <si>
    <t>Plan of action</t>
  </si>
  <si>
    <t>38FoI2x9MvJMWYmW9A94FP1GydlnqB5f3ZYrijAhJ8a1</t>
  </si>
  <si>
    <t>2POBKEfw5bnX0otH120XN9</t>
  </si>
  <si>
    <t>6PzSKiJw1bRFye5uX49taK</t>
  </si>
  <si>
    <t>FV 05 SPECIFICATIONS, SUPPLIERS, AND STOCK MANAGEMENT</t>
  </si>
  <si>
    <t>3mzqvFtvshFUd9FG5jPpxS2G6uwghHDTAis8RUZY3FJx</t>
  </si>
  <si>
    <t>1EV9fOJFtgZHkgwnGkSJCo</t>
  </si>
  <si>
    <t>FO 05 WATER MANAGEMENT</t>
  </si>
  <si>
    <t>3mzqvFtvshFUd9FG5jPpxS3QFwSW2yUZI11qFYS6goaH</t>
  </si>
  <si>
    <t>489bZFWSQmhiPe5OysSmjy</t>
  </si>
  <si>
    <t>awxbzDqiAc5w5F9Xaavfk</t>
  </si>
  <si>
    <t>AQ 05 OUTSOURCED ACTIVITIES (SUBCONTRACTORS)</t>
  </si>
  <si>
    <t>Subcontracting is the practice of assigning, or outsourcing, part of the obligations and tasks under a contract to another party known as a subcontractor.</t>
  </si>
  <si>
    <t>3mzqvFtvshFUd9FG5jPpxS34qytRFn55Pj9v8N6jW9Nd</t>
  </si>
  <si>
    <t>2HYuayP7D4BMSo75oiaXrl</t>
  </si>
  <si>
    <t>2bWjTJm7YGHjn0xzK8lmrx</t>
  </si>
  <si>
    <t>HOP 05 SPECIFICATIONS, SUPPLIERS, AND STOCK MANAGEMENT</t>
  </si>
  <si>
    <t>WIsqyzB7hUCqXcRGmylZ63bwHSjPIiZlDqoQlQa0RcI</t>
  </si>
  <si>
    <t>1rtxDY0UV6J6nTD72lp37g</t>
  </si>
  <si>
    <t>6fz1ZcgpxCeEz3mRGrevNc</t>
  </si>
  <si>
    <t>PRODUCER’S HUMAN RIGHTS POLICIES</t>
  </si>
  <si>
    <t>WIsqyzB7hUCqXcRGmylZ65JMEtkoFWwAZfaa1yaPgBK</t>
  </si>
  <si>
    <t>68w0QanW27g7DC5iiMNgnB</t>
  </si>
  <si>
    <t>4riK5U0xPiGEWHpHRmn4Nr</t>
  </si>
  <si>
    <t>QMS 05 Internal Audits</t>
  </si>
  <si>
    <t>WIsqyzB7hUCqXcRGmylZ64AISrwQ9WCshrlYBBrxvLA</t>
  </si>
  <si>
    <t>3eE3Q3pAc6KiMjhWeHYlIc</t>
  </si>
  <si>
    <t>FO 06 INTEGRATED PEST MANAGEMENT</t>
  </si>
  <si>
    <t>WIsqyzB7hUCqXcRGmylZ6SAqaQFjpGvk0dxFTZIzwA</t>
  </si>
  <si>
    <t>yNNnfi8cIVXTWlcpFs9Ve</t>
  </si>
  <si>
    <t>6FGL7kSlHwQq5KuSIb33Ri</t>
  </si>
  <si>
    <t>Records</t>
  </si>
  <si>
    <t>5J6Wg6hIOJWcbwRBTKjslF5TvyR0UgB0EOmnMkFaZftX</t>
  </si>
  <si>
    <t>73mmIJbLFA6st0OtTEqZWp</t>
  </si>
  <si>
    <t>4ZGW9ZWBwWewpL1DYzfgyb</t>
  </si>
  <si>
    <t>FV 06 TRACEABILITY</t>
  </si>
  <si>
    <t>57pN9EDRNJdtiagduP3fZW50xAgBpMLFLITAgXsZZZlg</t>
  </si>
  <si>
    <t>2qY4MoLxFUnCA4vo1wdvyU</t>
  </si>
  <si>
    <t>3jqGVv62GBsd8KJSjIWQ7X</t>
  </si>
  <si>
    <t>AQ 06 ENVIRONMENTAL AND BIODIVERSITY MANAGEMENT</t>
  </si>
  <si>
    <t>57pN9EDRNJdtiagduP3fZW2WGH0RWY1OjvoJuoSirwHO</t>
  </si>
  <si>
    <t>5qNS7lYI1ESLWc7l6Zqgt0</t>
  </si>
  <si>
    <t>6Wkw4wWRDCURPfRLe7FPfh</t>
  </si>
  <si>
    <t>HOP 06 TRACEABILITY</t>
  </si>
  <si>
    <t>57pN9EDRNJdtiagduP3fZW2JbpD7n1ziHSr2bVcKMSYA</t>
  </si>
  <si>
    <t>yeoigpicR7Kj80FVFSVQ7</t>
  </si>
  <si>
    <t>seSMMRr8dVZQE1tIIM2oM</t>
  </si>
  <si>
    <t>ACCESS TO LABOR REGULATION INFORMATION</t>
  </si>
  <si>
    <t>57pN9EDRNJdtiagduP3fZW1dk4ytnQWjHBvg1ln8HjTF</t>
  </si>
  <si>
    <t>4OOlpygsKUozIPIQvZRS7K</t>
  </si>
  <si>
    <t>5ZsnePvk5YgFXWZV6SeLdd</t>
  </si>
  <si>
    <t>QMS 06 Product traceability and segregation</t>
  </si>
  <si>
    <t>57pN9EDRNJdtiagduP3fZW49eZzszjuUC0B6uHMRpoza</t>
  </si>
  <si>
    <t>3hK2y2UNLfHoppHPAnHM03</t>
  </si>
  <si>
    <t>FO 07 PLANT PROTECTION PRODUCTS</t>
  </si>
  <si>
    <t>57pN9EDRNJdtiagduP3fZW5XwbzZtEM8lBOyfvXXxdDp</t>
  </si>
  <si>
    <t>2LnFemyn1mQ3dMrtNShc5B</t>
  </si>
  <si>
    <t>2rOCEOZ7FKjNjNArXiLHzT</t>
  </si>
  <si>
    <t>AQ 07 CONSERVATION</t>
  </si>
  <si>
    <t>57pN9EDRNJdtiagduP3fZW4QOHCspm1xB86DGAUYDjRE</t>
  </si>
  <si>
    <t>4AUkUX1Ed6iGItHig18e1A</t>
  </si>
  <si>
    <t>4gUkP5eS8EnUG0fKZ0tMiZ</t>
  </si>
  <si>
    <t xml:space="preserve">FV 07 PARALLEL OWNERSHIP, TRACEABILITY, AND SEGREGATION </t>
  </si>
  <si>
    <t>57pN9EDRNJdtiagduP3fZW5ct5fM0HqC0lCNZYddSQSP</t>
  </si>
  <si>
    <t>5qL5D1YSZyjAfehlrFEA4J</t>
  </si>
  <si>
    <t>3hFRwOPd6tyF3XqgDpiUsI</t>
  </si>
  <si>
    <t xml:space="preserve">HOP 07 PARALLEL OWNERSHIP, TRACEABILITY, AND SEGREGATION </t>
  </si>
  <si>
    <t>57pN9EDRNJdtiagduP3fZW3ag7qg4fpn4nxKeaoiBogr</t>
  </si>
  <si>
    <t>2LfV72LvddlAa8kU9pelkw</t>
  </si>
  <si>
    <t>19R27icHjrePmOqhbMVB4F</t>
  </si>
  <si>
    <t>TERMS OF EMPLOYMENT DOCUMENTS AND FORCED LABOR INDICATORS</t>
  </si>
  <si>
    <t>Rm2o1gaBaALvlfFEiYrMu1zH3ajr9ldfV66pKaz5uSC</t>
  </si>
  <si>
    <t>5yJSOcTVR8gZAhpSpE27lE</t>
  </si>
  <si>
    <t>7ue3ZV8NziRZnY4dzUsISX</t>
  </si>
  <si>
    <t>QMS 07 Product withdrawal</t>
  </si>
  <si>
    <t>Rm2o1gaBaALvlfFEiYrMu110oWX79i6mbT4bTqOXnsF</t>
  </si>
  <si>
    <t>1TkJSLMhtf1FXiHyFrmEpa</t>
  </si>
  <si>
    <t>7HDQtIsDtzns0bD1ntR0eP</t>
  </si>
  <si>
    <t>FV 08 MASS BALANCE</t>
  </si>
  <si>
    <t>Rm2o1gaBaALvlfFEiYrMu4eKy1DGXi4so3zRzyqThnJ</t>
  </si>
  <si>
    <t>5ZmQCZZcuTzxuWKzHPecnl</t>
  </si>
  <si>
    <t>FO 08 POSTHARVEST</t>
  </si>
  <si>
    <t>Rm2o1gaBaALvlfFEiYrMu7ctYNkkwyMaJhUZotDNFjC</t>
  </si>
  <si>
    <t>5f1unFnjf9XRdMc3gNiJtp</t>
  </si>
  <si>
    <t>2B20jqk2goXcNqV2HX9qhe</t>
  </si>
  <si>
    <t>AQ 08 COMPLAINTS</t>
  </si>
  <si>
    <t>Management of complaints will lead to an overall better production system.</t>
  </si>
  <si>
    <t>Rm2o1gaBaALvlfFEiYrMu6jeCGSSXYJzTftXx8cbHUd</t>
  </si>
  <si>
    <t>6AAKJ3LgDpE7IG4YAqQOKs</t>
  </si>
  <si>
    <t>2kuhirjgnGOVNDcaDpOkYM</t>
  </si>
  <si>
    <t>HOP 08 MASS BALANCE</t>
  </si>
  <si>
    <t>Rm2o1gaBaALvlfFEiYrMu6XDlMJZ8YZa4z9YpSWG2pO</t>
  </si>
  <si>
    <t>6mCnaLW9OtV3xpBSYq1P6R</t>
  </si>
  <si>
    <t>bxrVXJ4xWVl7PtHasGENb</t>
  </si>
  <si>
    <t>PAYMENTS</t>
  </si>
  <si>
    <t>57pN9EDRNJdtiagduP3fZW4tsSAXoTqULXFfkPGQuphj</t>
  </si>
  <si>
    <t>6PGQqtXv2MC5ksCBDotJ6h</t>
  </si>
  <si>
    <t>35yeNtmczlcF0LL6aw5z15</t>
  </si>
  <si>
    <t>QMS 08 Outsourced activities</t>
  </si>
  <si>
    <t>5AYuYvAyD5dx1XUm0wkNUh5TvyR0UgB0EOmnMkFaZftX</t>
  </si>
  <si>
    <t>1dG8d76WeQtZj6ZhH7zFvX</t>
  </si>
  <si>
    <t>FO 09 WASTE MANAGEMENT</t>
  </si>
  <si>
    <t>5y6C5KZtGFA5bRC3q2nOtJ5TvyR0UgB0EOmnMkFaZftX</t>
  </si>
  <si>
    <t>3o4fB4IpD89LcJNP1PcaqR</t>
  </si>
  <si>
    <t>5ZEbtYAwaiK1X4qvVH0ye8</t>
  </si>
  <si>
    <t>FV 09 RECALL AND WITHDRAWAL</t>
  </si>
  <si>
    <t>WIsqyzB7hUCqXcRGmylZ66DLYBu74pUsP9h2Tk6aE8b</t>
  </si>
  <si>
    <t>4YFwKmf2KWSpX12tY4wUWy</t>
  </si>
  <si>
    <t>1w2d3I6CuKthFEEDJPAfK2</t>
  </si>
  <si>
    <t>AQ 09 RECALL AND WITHDRAWAL PROCEDURE</t>
  </si>
  <si>
    <t>3ov8Ci8FQzD3sYIYu2RpnL25ufr7Onk7JPdSt2laMS29</t>
  </si>
  <si>
    <t>6vNkpAgb9tyedueQqK0qUL</t>
  </si>
  <si>
    <t>6jdV20fj5kQdZCYqV2HAZj</t>
  </si>
  <si>
    <t>HOP 09 RECALL AND WITHDRAWAL</t>
  </si>
  <si>
    <t>3ov8Ci8FQzD3sYIYu2RpnL55PwbCfLEsH487m0LGfq8G</t>
  </si>
  <si>
    <t>4ooHdrCZe01RstIqSrV18y</t>
  </si>
  <si>
    <t>7w9H6anypUchjmMOZrr9fi</t>
  </si>
  <si>
    <t>WAGES</t>
  </si>
  <si>
    <t>38FoI2x9MvJMWYmW9A94FPBNyveclVEQj4HZroYIsSp</t>
  </si>
  <si>
    <t>5u8bHkfqKowCCM9WUABzET</t>
  </si>
  <si>
    <t>6ODApAejiQtNrOwOQO5Tai</t>
  </si>
  <si>
    <t>QMS 09 Registration of additional members/sites to the certificate</t>
  </si>
  <si>
    <t>Rm2o1gaBaALvlfFEiYrMu1YjodcLkPXYuUVJv2kTcFk</t>
  </si>
  <si>
    <t>6hB3MkD70WoxXFovO1Myl1</t>
  </si>
  <si>
    <t>7EkiTjscQQ9YBuIWe6RZFk</t>
  </si>
  <si>
    <t>AQ 10 FOOD DEFENSE</t>
  </si>
  <si>
    <t>WIsqyzB7hUCqXcRGmylZ631MnP6cupxhwzTJCfEX2C0</t>
  </si>
  <si>
    <t>2c0UBVv0ssw8RkT3Qltabw</t>
  </si>
  <si>
    <t>36VGW0OgI5dbYuNy8pN1X4</t>
  </si>
  <si>
    <t>FV 10 COMPLAINTS</t>
  </si>
  <si>
    <t>57pN9EDRNJdtiagduP3fZW5E9apgdIabjK9U9O52kP3v</t>
  </si>
  <si>
    <t>39wDev6h9D8oDsJBEecAWl</t>
  </si>
  <si>
    <t xml:space="preserve">FO 10 BIODIVERSITY 
</t>
  </si>
  <si>
    <t>3mzqvFtvshFUd9FG5jPpxS3it1MDZers0ZhAZZAMnlhX</t>
  </si>
  <si>
    <t>Hjdhpd4Y2LuyPWKnGTrmO</t>
  </si>
  <si>
    <t>1JbTSVCXvD1rsi9FQI4BLX</t>
  </si>
  <si>
    <t>HOP 10 COMPLAINTS</t>
  </si>
  <si>
    <t>2oNaOXs0DVeMiQZPYCn5r75TvyR0UgB0EOmnMkFaZftX</t>
  </si>
  <si>
    <t>hO2NOQ26gywBTlsxbcq9O</t>
  </si>
  <si>
    <t>3Ff44zJMwGkTtn6xQrauV0</t>
  </si>
  <si>
    <t>WORKING AGE, CHILD LABOR, AND YOUNG WORKERS</t>
  </si>
  <si>
    <t>538rGD6MQerNMNSCfcYCp75TvyR0UgB0EOmnMkFaZftX</t>
  </si>
  <si>
    <t>3V71ubGcYzgTqb49BoKEWy</t>
  </si>
  <si>
    <t>22fWhXIF7ToLyYWekldl82</t>
  </si>
  <si>
    <t>QMS 10 Logo Use</t>
  </si>
  <si>
    <t>1o8mD6EnK5wQwCEJoONfYj5TvyR0UgB0EOmnMkFaZftX</t>
  </si>
  <si>
    <t>58WTVNVDK4Ume50K5PgLp8</t>
  </si>
  <si>
    <t xml:space="preserve">FO 11 ENERGY EFFICIENCY </t>
  </si>
  <si>
    <t>hQNd2uxITz3h9L5NA0Esq5TvyR0UgB0EOmnMkFaZftX</t>
  </si>
  <si>
    <t>3xlZz6JmRE4HFuwrRO1r2S</t>
  </si>
  <si>
    <t>7DAWrJ4FEll4vr7SY3agoa</t>
  </si>
  <si>
    <t>AQ 11 GLOBALG.A.P. STATUS</t>
  </si>
  <si>
    <t>7M8kd0W9wjpA8V5QSHHaVd5TvyR0UgB0EOmnMkFaZftX</t>
  </si>
  <si>
    <t>3i65Y6w8pawwjTCuz8gb8</t>
  </si>
  <si>
    <t>1LqxqbMnYmX3O47nTDkHLF</t>
  </si>
  <si>
    <t>FV 11 NON-CONFORMING PRODUCTS</t>
  </si>
  <si>
    <t>6fz1ZcgpxCeEz3mRGrevNc5TvyR0UgB0EOmnMkFaZftX</t>
  </si>
  <si>
    <t>5ezBOW4OM7h3xswjobcn8m</t>
  </si>
  <si>
    <t>VDK37xlSNcEUrQRExLE3o</t>
  </si>
  <si>
    <t>HOP 11 NON-CONFORMING PRODUCTS</t>
  </si>
  <si>
    <t>seSMMRr8dVZQE1tIIM2oM5TvyR0UgB0EOmnMkFaZftX</t>
  </si>
  <si>
    <t>7mTvLK77vxTlPW7BXvRIOf</t>
  </si>
  <si>
    <t>LIlGAXC7dgnKPjxv0CHy9</t>
  </si>
  <si>
    <t>COMPULSORY SCHOOL AGE AND SCHOOL ACCESS</t>
  </si>
  <si>
    <t>19R27icHjrePmOqhbMVB4F5TvyR0UgB0EOmnMkFaZftX</t>
  </si>
  <si>
    <t>2pHZJgTGPA84Xwpm4WJaxJ</t>
  </si>
  <si>
    <t>6r5HimlyZ0M2nrD6K2tkEv</t>
  </si>
  <si>
    <t>QMS 11 Minimum Qualification requirements for key staff</t>
  </si>
  <si>
    <t>bxrVXJ4xWVl7PtHasGENb5TvyR0UgB0EOmnMkFaZftX</t>
  </si>
  <si>
    <t>2tePLGGbiJv3jtJZF5CIfx</t>
  </si>
  <si>
    <t>4C2gsJHZv4iinAHFdFqzqK</t>
  </si>
  <si>
    <t>QMS 12 Qualification requirements</t>
  </si>
  <si>
    <t>7w9H6anypUchjmMOZrr9fi5TvyR0UgB0EOmnMkFaZftX</t>
  </si>
  <si>
    <t>5nrqZ7t89mfk2UA6vzgGcN</t>
  </si>
  <si>
    <t>QZfIR1aSAjL2YcUqo376X</t>
  </si>
  <si>
    <t>AQ 12 LOGO USE</t>
  </si>
  <si>
    <t>3Ff44zJMwGkTtn6xQrauV05TvyR0UgB0EOmnMkFaZftX</t>
  </si>
  <si>
    <t>5t5wsyqtNc24tecbhYhTvh</t>
  </si>
  <si>
    <t>31r3O7m6YdmvyCuOWIOMh6</t>
  </si>
  <si>
    <t>FV 12 LABORATORY TESTING</t>
  </si>
  <si>
    <t>LIlGAXC7dgnKPjxv0CHy95TvyR0UgB0EOmnMkFaZftX</t>
  </si>
  <si>
    <t>5LfsN14hZxjJrC1qVhlfHB</t>
  </si>
  <si>
    <t>FO 12 WORKERS’ HEALTH AND SAFETY</t>
  </si>
  <si>
    <t>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t>
  </si>
  <si>
    <t>3J24Glrer1437lwsauUMDz5TvyR0UgB0EOmnMkFaZftX</t>
  </si>
  <si>
    <t>hcFw5wMLFaiExYWIuW3HR</t>
  </si>
  <si>
    <t>5jzyQhmb27D4nmyslaqw29</t>
  </si>
  <si>
    <t>HOP 12 LABORATORY TESTING</t>
  </si>
  <si>
    <t>3REBipJjMBilm8fOUb7AAk5TvyR0UgB0EOmnMkFaZftX</t>
  </si>
  <si>
    <t>6ove6rRf30wOh0RFzdNX5o</t>
  </si>
  <si>
    <t>3J24Glrer1437lwsauUMDz</t>
  </si>
  <si>
    <t>TIME RECORDING SYSTEMS</t>
  </si>
  <si>
    <t>5QcqRKjyugITtX9F5mWxJx5TvyR0UgB0EOmnMkFaZftX</t>
  </si>
  <si>
    <t>3Ev1KFMhyrnTFo21odXMFb</t>
  </si>
  <si>
    <t>64cWD91pr0geaTi2ASvLb</t>
  </si>
  <si>
    <t>FV 13 EQUIPMENT AND DEVICES</t>
  </si>
  <si>
    <t>1NXB83vWchkgtYCMUnCsww4vucxRo0LZSSTw9GJs9K5C</t>
  </si>
  <si>
    <t>2r0PKamibVjT154Mt6ZyZr</t>
  </si>
  <si>
    <t>FO 13 WORKERS’ WELFARE</t>
  </si>
  <si>
    <t>1NXB83vWchkgtYCMUnCsww3xDgKt7CA6fhZm7YTtTFG0</t>
  </si>
  <si>
    <t>5FrsC2nPPjN1tPrqF38xnE</t>
  </si>
  <si>
    <t>3WOTX6z9yCADtqy7fUTDJn</t>
  </si>
  <si>
    <t>AQ 13 PARALLEL OWNERSHIP</t>
  </si>
  <si>
    <t>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t>
  </si>
  <si>
    <t>1NXB83vWchkgtYCMUnCswwppb9y4rPwbUUBCj5QAkxS</t>
  </si>
  <si>
    <t>59FpkfZMxeZJmF6taxFjwS</t>
  </si>
  <si>
    <t>1EgtVf0gt9faAZ208UKbhp</t>
  </si>
  <si>
    <t>HOP 13 EQUIPMENT AND DEVICES</t>
  </si>
  <si>
    <t>1NXB83vWchkgtYCMUnCsww67jQXmb714JA7JO68yT9WJ</t>
  </si>
  <si>
    <t>4X9BF4KV3KpGvjFEy9t02S</t>
  </si>
  <si>
    <t>3REBipJjMBilm8fOUb7AAk</t>
  </si>
  <si>
    <t>WORKING HOURS</t>
  </si>
  <si>
    <t>1NXB83vWchkgtYCMUnCsww6vMdfJ8gSRxB94Qur9PIUJ</t>
  </si>
  <si>
    <t>2aIuef5OdB7kGvevIlVid9</t>
  </si>
  <si>
    <t>Ttg0N6A2FwKCNo4IteaLK</t>
  </si>
  <si>
    <t>AQ 14 FARM MASS BALANCE</t>
  </si>
  <si>
    <t>1NXB83vWchkgtYCMUnCsww65YhqSh0effwCLgSU5PKWi</t>
  </si>
  <si>
    <t>qZvs4TjomzUExYXBkpMKW</t>
  </si>
  <si>
    <t>7bt3lOtOqh5dlKm5Rqrjx4</t>
  </si>
  <si>
    <t>FV 14 FOOD SAFETY POLICY DECLARATION</t>
  </si>
  <si>
    <t>3teX4BYt2AW8sJqpMJrRZD5TvyR0UgB0EOmnMkFaZftX</t>
  </si>
  <si>
    <t>5T3UvZaLT1LryLjS4jgcrV</t>
  </si>
  <si>
    <t>17ftYiGJQGfvC82XpjU1HE</t>
  </si>
  <si>
    <t>HOP 14 FOOD SAFETY POLICY DECLARATION</t>
  </si>
  <si>
    <t>3teX4BYt2AW8sJqpMJrRZD6gNXFot9bj2qIYf6UMlESC</t>
  </si>
  <si>
    <t>67Rg4LUUS8mYWayFKFeccw</t>
  </si>
  <si>
    <t>5QcqRKjyugITtX9F5mWxJx</t>
  </si>
  <si>
    <t>DISCIPLINARY PROCEDURES</t>
  </si>
  <si>
    <t>3teX4BYt2AW8sJqpMJrRZD1BZRMD4dae6RuHe1e220IE</t>
  </si>
  <si>
    <t>6LU9T2x3GUeO9PkWkr9LvE</t>
  </si>
  <si>
    <t>MyNM2sLtxWP06FudRhDir</t>
  </si>
  <si>
    <t>AQ 15 FOOD SAFETY POLICY DECLARATION</t>
  </si>
  <si>
    <t>iX5cwfCbucoiOoSsaucW15TvyR0UgB0EOmnMkFaZftX</t>
  </si>
  <si>
    <t>40IDuslcek7Wi4kOcQqOH5</t>
  </si>
  <si>
    <t>48EClxc2uJIvBOW8IlSEPt</t>
  </si>
  <si>
    <t>FV 15 FOOD DEFENSE</t>
  </si>
  <si>
    <t>iX5cwfCbucoiOoSsaucW14cLbnSmkp5Cb5himLWnflc</t>
  </si>
  <si>
    <t>3HiLPY3tc1HNXh1gmlfFbz</t>
  </si>
  <si>
    <t>79NJXc4l9NQEbbeDhi7yAn</t>
  </si>
  <si>
    <t>HOP 15 FOOD DEFENSE</t>
  </si>
  <si>
    <t>iX5cwfCbucoiOoSsaucW16cqHYchodcu4mfags7nEfI</t>
  </si>
  <si>
    <t>vn5z8mrMlS4ioHBCD4AeP</t>
  </si>
  <si>
    <t>ndILr7BDGoGn3oFrbuSXm</t>
  </si>
  <si>
    <t>QMS</t>
  </si>
  <si>
    <t>1sjYNSfPgvLzeUoltfbbdl5TvyR0UgB0EOmnMkFaZftX</t>
  </si>
  <si>
    <t>40x6bn3DPLMkitJJ1rHzLG</t>
  </si>
  <si>
    <t>78lhTFJm2kvuowgAOftnD0</t>
  </si>
  <si>
    <t xml:space="preserve">AQ 16 FOOD FRAUD MITIGATION </t>
  </si>
  <si>
    <t>4riK5U0xPiGEWHpHRmn4Nr5TvyR0UgB0EOmnMkFaZftX</t>
  </si>
  <si>
    <t>2o53cxprZfNYjtrRLARqPe</t>
  </si>
  <si>
    <t>2o0PHrjwVpc8TxdOBpkPzy</t>
  </si>
  <si>
    <t>FV 16 FOOD FRAUD</t>
  </si>
  <si>
    <t>4riK5U0xPiGEWHpHRmn4Nr3DacSTY4JYjnci5zdyhJco</t>
  </si>
  <si>
    <t>6D7XlpsfOTAtAS415druSY</t>
  </si>
  <si>
    <t>AqZg0D6YeGl82j7kk861G</t>
  </si>
  <si>
    <t>HOP 16 FOOD FRAUD</t>
  </si>
  <si>
    <t>4riK5U0xPiGEWHpHRmn4Nr5H57GE3E0oeJiTQUwzLR4e</t>
  </si>
  <si>
    <t>78vweBqIAPgNjyuDvL5tQW</t>
  </si>
  <si>
    <t>56UycwhshuG3OMlSB7ahAa</t>
  </si>
  <si>
    <t>FV 17 LOGO USE</t>
  </si>
  <si>
    <t>4riK5U0xPiGEWHpHRmn4NrTNECOkMrplT0VST5e7LlI</t>
  </si>
  <si>
    <t>6axYXAy7Yu1eJic25oc7jd</t>
  </si>
  <si>
    <t>5HjMxha5zh3JmCKzoQNaGT</t>
  </si>
  <si>
    <t>AQ 17 SPECIFICATIONS, NON-CONFORMING PRODUCTS, AND PRODUCT RELEASE AT THE FARM</t>
  </si>
  <si>
    <t>5ZsnePvk5YgFXWZV6SeLdd5TvyR0UgB0EOmnMkFaZftX</t>
  </si>
  <si>
    <t>5Q3aemgYbztipmapDUzbAq</t>
  </si>
  <si>
    <t>2mT42AzGqaTB4SqjuCAb8l</t>
  </si>
  <si>
    <t>HOP 17 LOGO USE</t>
  </si>
  <si>
    <t>7ue3ZV8NziRZnY4dzUsISX5TvyR0UgB0EOmnMkFaZftX</t>
  </si>
  <si>
    <t>5mIblZRyfNdC1gOQNXaVhW</t>
  </si>
  <si>
    <t>5OZ3Oy0MVM5jXao9ZvAlrA</t>
  </si>
  <si>
    <t>FV 18 GLOBALG.A.P. STATUS</t>
  </si>
  <si>
    <t>35yeNtmczlcF0LL6aw5z155TvyR0UgB0EOmnMkFaZftX</t>
  </si>
  <si>
    <t>2I3a6saOrNcDjLiwnbyc1J</t>
  </si>
  <si>
    <t>6cVkk3FsKVyXw3Axz1X0EJ</t>
  </si>
  <si>
    <t>AQ 18 REPRODUCTION – This section provides the additional principles and criteria specifically to hatcheries, when covered under the certificate.</t>
  </si>
  <si>
    <t>6ODApAejiQtNrOwOQO5Tai5TvyR0UgB0EOmnMkFaZftX</t>
  </si>
  <si>
    <t>65eMYjfTV3cmvpL1heqaBJ</t>
  </si>
  <si>
    <t>5AYuYvAyD5dx1XUm0wkNUh</t>
  </si>
  <si>
    <t>HOP 18 GLOBALG.A.P. STATUS</t>
  </si>
  <si>
    <t>22fWhXIF7ToLyYWekldl825TvyR0UgB0EOmnMkFaZftX</t>
  </si>
  <si>
    <t>7KTNT5W2dnohnL5waZkYY2</t>
  </si>
  <si>
    <t>1gpvHRL3jcuK0YTVBxeDJK</t>
  </si>
  <si>
    <t>FV 19 HYGIENE</t>
  </si>
  <si>
    <t>6r5HimlyZ0M2nrD6K2tkEv2rWrYhbbVlHZkKXd3fJaOG</t>
  </si>
  <si>
    <t>Oe1ablyCFkYTPh0hD5hws</t>
  </si>
  <si>
    <t>4G6L5rXAv5opyJXaaJSspR</t>
  </si>
  <si>
    <t xml:space="preserve">AQ 19 CHEMICAL COMPOUNDS
</t>
  </si>
  <si>
    <t>Refer to the introduction, section “Chemical compounds”.</t>
  </si>
  <si>
    <t>6r5HimlyZ0M2nrD6K2tkEv4LkoX8uL7IKysZNtMA9ACA</t>
  </si>
  <si>
    <t>6l8T1OwYI1xOmNZdJ6Oe4e</t>
  </si>
  <si>
    <t>5y6C5KZtGFA5bRC3q2nOtJ</t>
  </si>
  <si>
    <t>HOP 19 HYGIENE</t>
  </si>
  <si>
    <t>6r5HimlyZ0M2nrD6K2tkEv68QqPVS7uQ4h17EehtW3dB</t>
  </si>
  <si>
    <t>D1P1Goj92jYoNU4WguRQW</t>
  </si>
  <si>
    <t>4pvzWZLf4r0AsvpuWuoYAC</t>
  </si>
  <si>
    <t>AQ 20 FARMED AQUATIC SPECIES WELFARE, MANAGEMENT, AND HUSBANDRY (at all points of the production chain)</t>
  </si>
  <si>
    <t>Any farmed aquatic species welfare problems seen during the self-assessment/internal audit performed by the producer shall be dealt appropriately and without delay.</t>
  </si>
  <si>
    <t>4C2gsJHZv4iinAHFdFqzqK1VqzFhqArY3cojASXB90xU</t>
  </si>
  <si>
    <t>3AUALHBmd06oM88tMS9jZe</t>
  </si>
  <si>
    <t>2apQYV4sVGueZxb722p882</t>
  </si>
  <si>
    <t>FV 20 WORKERS’ HEALTH, SAFETY, AND WELFARE</t>
  </si>
  <si>
    <t>4C2gsJHZv4iinAHFdFqzqK5YUhVcJlBJEi7I8LspLadi</t>
  </si>
  <si>
    <t>5EvAdfrPlA0NW2KYET1Ogy</t>
  </si>
  <si>
    <t>1STSYkQfJC6sJCHTl0LQ4B</t>
  </si>
  <si>
    <t>HOP 20 WORKERS’ HEALTH, SAFETY, AND WELFARE</t>
  </si>
  <si>
    <t>4C2gsJHZv4iinAHFdFqzqK6tORAFbgXTHTA03U5KBq2e</t>
  </si>
  <si>
    <t>794ci54zUVeeTyCkKxaIDB</t>
  </si>
  <si>
    <t>3BmiRfV14Y9UArHysfO3zs</t>
  </si>
  <si>
    <t>FV 21 SITE MANAGEMENT</t>
  </si>
  <si>
    <t>4C2gsJHZv4iinAHFdFqzqK4hGEPqL5l7s3DOLYKtvmbC</t>
  </si>
  <si>
    <t>1q2hGGDrL7xPbQ1LvXpV26</t>
  </si>
  <si>
    <t>4Igs0TcvRtcZaLqERpBzyw</t>
  </si>
  <si>
    <t>AQ 21 SAMPLING AND TESTING OF FARMED AQUATIC SPECIES</t>
  </si>
  <si>
    <t>4C2gsJHZv4iinAHFdFqzqK3wx6HUisx5HDpRwFvCTwWN</t>
  </si>
  <si>
    <t>3T9Lafr1Dn5eaj06Z1a1Bn</t>
  </si>
  <si>
    <t>3yiKvwYoXBHDoxipYV9gbp</t>
  </si>
  <si>
    <t>HOP 21 SITE MANAGEMENT</t>
  </si>
  <si>
    <t>4C2gsJHZv4iinAHFdFqzqK3uom9p3qca6ax7AaTTK2QT</t>
  </si>
  <si>
    <t>qp2SWgp44Toj1oTs4KmKI</t>
  </si>
  <si>
    <t>6vDiuqvJNOSRl5wyT01Pym</t>
  </si>
  <si>
    <t>FV 22 BIODIVERSITY AND HABITATS</t>
  </si>
  <si>
    <t>4C2gsJHZv4iinAHFdFqzqK1wFLkLpapYX6o9clnCsMpf</t>
  </si>
  <si>
    <t>79dQtq6ga2pL5svjyI9vwJ</t>
  </si>
  <si>
    <t>6inH5pgUJeX8hyB3EYnjvL</t>
  </si>
  <si>
    <t xml:space="preserve">AQ 22 FEED MANAGEMENT </t>
  </si>
  <si>
    <t>While the aquaculture industry is expected to grow in the future, reliance on forage fish use in feed should not. Sustainable sourcing, efficient use of marine ingredients, and the use of alternatives to forage fish are fundamental steps to reducing and eliminating detrimental effects in the marine ecosystem. Refer to the GLOBALG.A.P. Compound Feed Manufacturing standard.</t>
  </si>
  <si>
    <t>4C2gsJHZv4iinAHFdFqzqK5aNPbKKRWAA60MBjo0xV4c</t>
  </si>
  <si>
    <t>sRjWGUiOhcqw76XsR8gAI</t>
  </si>
  <si>
    <t>3ov8Ci8FQzD3sYIYu2RpnL</t>
  </si>
  <si>
    <t>HOP 22 BIODIVERSITY AND HABITATS</t>
  </si>
  <si>
    <t>4C2gsJHZv4iinAHFdFqzqK2Uopg36JNeaciZYcYszEzl</t>
  </si>
  <si>
    <t>01tN17HCTCOfRqB0HpKw6Y</t>
  </si>
  <si>
    <t>2lCsmz9pLx7NagHecV9mpX</t>
  </si>
  <si>
    <t>FV 23 ENERGY EFFICIENCY</t>
  </si>
  <si>
    <t>6wlTC8ogftkq4iCmKwM5w91QBze7NaIYiHw7VdVlbt4H</t>
  </si>
  <si>
    <t>1KTkWDhfrJeGjNaGLlu9N0</t>
  </si>
  <si>
    <t>6NkzRvY2LtIEq9u93VYbsg</t>
  </si>
  <si>
    <t>AQ 23 PEST CONTROL</t>
  </si>
  <si>
    <t>6wlTC8ogftkq4iCmKwM5w962pcFPkt77OZum9a77v4Bc</t>
  </si>
  <si>
    <t>5xEVaZMRr4rPr0X5emTIed</t>
  </si>
  <si>
    <t>7tJdxC0MUJe1HSs3MotQlM</t>
  </si>
  <si>
    <t>HOP 23 ENERGY EFFICIENCY</t>
  </si>
  <si>
    <t>6wlTC8ogftkq4iCmKwM5w95WJHGPTTWb7MtMDRBmMa6c</t>
  </si>
  <si>
    <t>37fXovEh91vOo3rWoXQeeB</t>
  </si>
  <si>
    <t>2qQW5LAimcgbwLksFTh6tg</t>
  </si>
  <si>
    <t>FV 24 GREENHOUSE GASES AND CLIMATE CHANGE</t>
  </si>
  <si>
    <t>6wlTC8ogftkq4iCmKwM5w9198tyEsFhpRSGa7ciBtswI</t>
  </si>
  <si>
    <t>2hLNcKAKs5NIk2b92G5cU2</t>
  </si>
  <si>
    <t>7zYHRKozLWyZJNsLHlqmWj</t>
  </si>
  <si>
    <t>HOP 24 GREENHOUSE GASES AND CLIMATE CHANGE</t>
  </si>
  <si>
    <t>6wlTC8ogftkq4iCmKwM5w9zq9mC4X4axaBhi2FBiFDN</t>
  </si>
  <si>
    <t>5KtGpFDOZJqtfY2fIRqZm8</t>
  </si>
  <si>
    <t>1YbYgCwF5emApZVepFq1X1</t>
  </si>
  <si>
    <t>AQ 24 HARVESTING AND POSTHARVESTING OPERATIONS</t>
  </si>
  <si>
    <t>6wlTC8ogftkq4iCmKwM5w910c0y7GWMTWtoirCquzgD2</t>
  </si>
  <si>
    <t>SEQt0LTaINvR7ShWuB8sk</t>
  </si>
  <si>
    <t>4UI39RIn6YI8gQZpGRKexG</t>
  </si>
  <si>
    <t>FV 25 WASTE MANAGEMENT</t>
  </si>
  <si>
    <t>awxbzDqiAc5w5F9Xaavfk5TvyR0UgB0EOmnMkFaZftX</t>
  </si>
  <si>
    <t>6ppjGKAbGM5VIqSujIYrHY</t>
  </si>
  <si>
    <t>61TDaidZRAGqCBPGs8ha8G</t>
  </si>
  <si>
    <t>AQ 25 HOLDING AND CROWDING FACILITIES</t>
  </si>
  <si>
    <t>7DAWrJ4FEll4vr7SY3agoa5TvyR0UgB0EOmnMkFaZftX</t>
  </si>
  <si>
    <t>23ZO57D7EyypjkkiWSWNQk</t>
  </si>
  <si>
    <t>2oNaOXs0DVeMiQZPYCn5r7</t>
  </si>
  <si>
    <t>HOP 25 WASTE MANAGEMENT</t>
  </si>
  <si>
    <t>Ttg0N6A2FwKCNo4IteaLK5TvyR0UgB0EOmnMkFaZftX</t>
  </si>
  <si>
    <t>4DXJBMYXEpyZXy4TyT4YQR</t>
  </si>
  <si>
    <t>3Xuqd2nxrHRHWBMMAl2PDV</t>
  </si>
  <si>
    <t>FV 26 PLANT PROPAGATION MATERIAL</t>
  </si>
  <si>
    <t>1w2d3I6CuKthFEEDJPAfK25TvyR0UgB0EOmnMkFaZftX</t>
  </si>
  <si>
    <t>4QXLZknWQnGgnf1s2Squ4p</t>
  </si>
  <si>
    <t>12V2s4FpWw8zBFdb1VY42A</t>
  </si>
  <si>
    <t>AQ 26 SLAUGHTER ACTIVITIES</t>
  </si>
  <si>
    <t>2B20jqk2goXcNqV2HX9qhe5TvyR0UgB0EOmnMkFaZftX</t>
  </si>
  <si>
    <t>4IFbSwjHov4J6TAVK47Q5l</t>
  </si>
  <si>
    <t>1PygzsgwT1kH98NoRIqHJK</t>
  </si>
  <si>
    <t>HOP 26 PLANT PROPAGATION MATERIAL</t>
  </si>
  <si>
    <t>MyNM2sLtxWP06FudRhDir5TvyR0UgB0EOmnMkFaZftX</t>
  </si>
  <si>
    <t>3TZ8Abr9rBhG4b2REuJghw</t>
  </si>
  <si>
    <t>30jEVEr91nZpdd9cxyULwz</t>
  </si>
  <si>
    <t>FV 27 GENETICALLY MODIFIED ORGANISMS</t>
  </si>
  <si>
    <t>7EkiTjscQQ9YBuIWe6RZFk5TvyR0UgB0EOmnMkFaZftX</t>
  </si>
  <si>
    <t>6Zw0pPyeSgJ417YfAqafgC</t>
  </si>
  <si>
    <t>fpZn5YAfrwOfpIHt5wBr7</t>
  </si>
  <si>
    <t>AQ 27 DEPURATION</t>
  </si>
  <si>
    <t>78lhTFJm2kvuowgAOftnD05TvyR0UgB0EOmnMkFaZftX</t>
  </si>
  <si>
    <t>3HkHCaJAY8U3Pyyr510VNm</t>
  </si>
  <si>
    <t>2zKr6OtZT3ieaBkkiQdRnE</t>
  </si>
  <si>
    <t>HOP 27 GENETICALLY MODIFIED ORGANISMS</t>
  </si>
  <si>
    <t>6NkzRvY2LtIEq9u93VYbsg5TvyR0UgB0EOmnMkFaZftX</t>
  </si>
  <si>
    <t>5uCJ7ub4A2ZDh3r7ebhDDD</t>
  </si>
  <si>
    <t>19FqK7ekLK0m3iLHchTn8h</t>
  </si>
  <si>
    <t>FV 28 SOIL AND SUBSTRATE MANAGEMENT</t>
  </si>
  <si>
    <t>4G6L5rXAv5opyJXaaJSspR2VMR7eFBhsXQA1k8IjqWQx</t>
  </si>
  <si>
    <t>3dbFdi5Qo6RlC4NEidRfe2</t>
  </si>
  <si>
    <t>6wlTC8ogftkq4iCmKwM5w9</t>
  </si>
  <si>
    <t>AQ 28 POSTHARVEST – MASS BALANCE AND TRACEABILITY</t>
  </si>
  <si>
    <t>"Legal entities that perform farming and postharvest handling of farmed aquatic species shall demonstrate compliance with the mass balance and traceability criteria at the postharvest units.
For the sake of simplicity, this section will use the terms “certified products,” “certified producers,” and “certified sources.” However, products, producers, and companies themselves are not certified. “Certified product” refers instead to a product originating from an Integrated Farm Assurance (IFA) certified production process. “Certified producer” and “certified sources” refer to a producer/source whose production processes have been certified."</t>
  </si>
  <si>
    <t>2jUiyLvMOWJh04zKpLzls87mYXogZyldja1l4zH5Wvh4</t>
  </si>
  <si>
    <t>4tcqaKxItd2UudJKkhirlw</t>
  </si>
  <si>
    <t>38FoI2x9MvJMWYmW9A94FP</t>
  </si>
  <si>
    <t>HOP 28 SOIL AND SUBSTRATE MANAGEMENT</t>
  </si>
  <si>
    <t>2jUiyLvMOWJh04zKpLzls84JDwCyBH1ImTjbVhIZvTq3</t>
  </si>
  <si>
    <t>f1ADyJdTgZckMF873LBtG</t>
  </si>
  <si>
    <t>4DY3EifbqbuiHigOcSYX3F</t>
  </si>
  <si>
    <t>HOP 28 SOIL MANAGEMENT</t>
  </si>
  <si>
    <t>4G6L5rXAv5opyJXaaJSspR24wmFn53ZJndoxOd1EgcHe</t>
  </si>
  <si>
    <t>7d1h0m9pz35YRdo6SUeCBJ</t>
  </si>
  <si>
    <t>5nPf6FvRIaYhUohxiK6Z4C</t>
  </si>
  <si>
    <t>FV 29 FERTILIZERS AND BIOSTIMULANTS</t>
  </si>
  <si>
    <t>2rOCEOZ7FKjNjNArXiLHzT5S5Axhf3c7R5yra1GF3lz</t>
  </si>
  <si>
    <t>6HdXV2n4nPxqhZZHqKk1IB</t>
  </si>
  <si>
    <t>3mzqvFtvshFUd9FG5jPpxS</t>
  </si>
  <si>
    <t>HOP 29 FERTILIZERS AND BIOSTIMULANTS</t>
  </si>
  <si>
    <t>2rOCEOZ7FKjNjNArXiLHzT2nHnjQBzxk2jzqTlOcVbMi</t>
  </si>
  <si>
    <t>1GylsZuzswRyx3gGY1kRVP</t>
  </si>
  <si>
    <t>696jSQYmLVDJoD3UnofwTY</t>
  </si>
  <si>
    <t>FV 30 WATER MANAGEMENT</t>
  </si>
  <si>
    <t>3htAhHdPv9OtsLHNNhtZxHKwyucNsg6nzI6rjENLt3d</t>
  </si>
  <si>
    <t>4fZ94v0D7Q3k5nMpXDQ1gU</t>
  </si>
  <si>
    <t>WIsqyzB7hUCqXcRGmylZ6</t>
  </si>
  <si>
    <t>HOP 30 WATER MANAGEMENT</t>
  </si>
  <si>
    <t>6GF3xiweshSSrjhesMZt6f5TvyR0UgB0EOmnMkFaZftX</t>
  </si>
  <si>
    <t>5cdB0Hk0HWWPoe36r10cTG</t>
  </si>
  <si>
    <t>5QTGwGTKitdKuEwjmkCJSy</t>
  </si>
  <si>
    <t>FV 31 INTEGRATED PEST MANAGEMENT</t>
  </si>
  <si>
    <t>2PY4EEd6KbBqNYrQrNPBD45TvyR0UgB0EOmnMkFaZftX</t>
  </si>
  <si>
    <t>39Hes98vGzeLAvKkKTawVO</t>
  </si>
  <si>
    <t>5J6Wg6hIOJWcbwRBTKjslF</t>
  </si>
  <si>
    <t>HOP 31 INTEGRATED PEST MANAGEMENT</t>
  </si>
  <si>
    <t>2jUiyLvMOWJh04zKpLzls84owgIkC6nXLa7lsm0MrLOO</t>
  </si>
  <si>
    <t>2nIFvbGDtVjetX4bSd1ieY</t>
  </si>
  <si>
    <t>6mrYpZ2GcLZ7AP1RVVry5G</t>
  </si>
  <si>
    <t>FV 32 PLANT PROTECTION PRODUCTS</t>
  </si>
  <si>
    <t>2jUiyLvMOWJh04zKpLzls857CpNqy9lJZPIEGl3cpn84</t>
  </si>
  <si>
    <t>3C1zcoZhmW10RikKo66Omx</t>
  </si>
  <si>
    <t>57pN9EDRNJdtiagduP3fZW</t>
  </si>
  <si>
    <t>HOP 32 PLANT PROTECTION PRODUCTS</t>
  </si>
  <si>
    <t>2jUiyLvMOWJh04zKpLzls823vkcq3eLNCd3go9Rkaald</t>
  </si>
  <si>
    <t>1iv5WR7BCTAyGuWtCRpan4</t>
  </si>
  <si>
    <t>6SSbkfthK0LYaxbv5b14GB</t>
  </si>
  <si>
    <t>FV 33 POSTHARVEST HANDLING</t>
  </si>
  <si>
    <t>3jqGVv62GBsd8KJSjIWQ7X55ckAD4CZWQhWLcwQj76KJ</t>
  </si>
  <si>
    <t>7t9IyYzQxOwCX1utYaZDrZ</t>
  </si>
  <si>
    <t>Rm2o1gaBaALvlfFEiYrMu</t>
  </si>
  <si>
    <t>HOP 33 POSTHARVEST HANDLING</t>
  </si>
  <si>
    <t>3jqGVv62GBsd8KJSjIWQ7X5SgdbGCqfnJhgVdCZaO52C</t>
  </si>
  <si>
    <t>5zXPfhwhAd1IOsIeHeU5CM</t>
  </si>
  <si>
    <t>FO 01.01 Site history</t>
  </si>
  <si>
    <t>2rOCEOZ7FKjNjNArXiLHzT2GgfGeHb0isCXFe3cDafB8</t>
  </si>
  <si>
    <t>3XeWo0HK2q2LIAWuiLq81E</t>
  </si>
  <si>
    <t>7BbYPU8D5VjuX50wR037bc</t>
  </si>
  <si>
    <t>AQ 01.01 Site history</t>
  </si>
  <si>
    <t>2rOCEOZ7FKjNjNArXiLHzT2z9eo0DDlV0YPSYz2O8J7r</t>
  </si>
  <si>
    <t>5DRnU7mjS8VCI7Ap2v73CO</t>
  </si>
  <si>
    <t>FO 01.02 Outsourced activities</t>
  </si>
  <si>
    <t>2rOCEOZ7FKjNjNArXiLHzT3Zzd9zsLAfuVfEUUYQV7Pd</t>
  </si>
  <si>
    <t>GPN1iO2ZupplHeWuJnm7J</t>
  </si>
  <si>
    <t>6udigXdkpe8Lswjod4NBOa</t>
  </si>
  <si>
    <t>AQ 01.02 Site management</t>
  </si>
  <si>
    <t>2rOCEOZ7FKjNjNArXiLHzT11ZC60E3YAtAUx5wNuuXwj</t>
  </si>
  <si>
    <t>6boq5twCHOdIrNojlxuFjG</t>
  </si>
  <si>
    <t>FO 01.03 Internal documentation</t>
  </si>
  <si>
    <t>3WOTX6z9yCADtqy7fUTDJn5TvyR0UgB0EOmnMkFaZftX</t>
  </si>
  <si>
    <t>VoonZx94STGuLmJNzGHQX</t>
  </si>
  <si>
    <t>KwyucNsg6nzI6rjENLt3d</t>
  </si>
  <si>
    <t>AQ 01.03 Legislative framework</t>
  </si>
  <si>
    <t>5HjMxha5zh3JmCKzoQNaGT5TvyR0UgB0EOmnMkFaZftX</t>
  </si>
  <si>
    <t>4rPb6aRnjT1RlOidzZW8NT</t>
  </si>
  <si>
    <t>FO 01.04 Training and assigning responsibilities</t>
  </si>
  <si>
    <t>6cVkk3FsKVyXw3Axz1X0EJKWseLrLUhPeorCfNWn5jf</t>
  </si>
  <si>
    <t>1Gmj3oSGRRz2wF43jglNiZ</t>
  </si>
  <si>
    <t>FO 01.05 Customer requirements</t>
  </si>
  <si>
    <t>6cVkk3FsKVyXw3Axz1X0EJ55afRttVG4dVUXKLoNoQoe</t>
  </si>
  <si>
    <t>3U9ZVLZyebAQYRVksg1MLP</t>
  </si>
  <si>
    <t>FO 01.06 Complaints</t>
  </si>
  <si>
    <t>6cVkk3FsKVyXw3Axz1X0EJ6tiYYI8mKlvSXw5jfqgMdE</t>
  </si>
  <si>
    <t>6DK33hs49O0mVODM44PumI</t>
  </si>
  <si>
    <t>FO 01.07 Non-conforming products</t>
  </si>
  <si>
    <t>4G6L5rXAv5opyJXaaJSspR5mdYYXLIFyNI492xPC4Wrk</t>
  </si>
  <si>
    <t>MfbZ6xSbvl0LIQHCG3HAH</t>
  </si>
  <si>
    <t>FO 01.08 Recall and withdrawal</t>
  </si>
  <si>
    <t>4pvzWZLf4r0AsvpuWuoYAC6eaxQshM5yuY2WLlQ8amUS</t>
  </si>
  <si>
    <t>2D3gR7aaHx6tnYQQuF1lXz</t>
  </si>
  <si>
    <t>FO 02.01 Traceability</t>
  </si>
  <si>
    <t>4pvzWZLf4r0AsvpuWuoYAC6moTS0uCjB77ymqMRrEaKu</t>
  </si>
  <si>
    <t>476rC4cdc9j8oss1h3sXXS</t>
  </si>
  <si>
    <t>FO 02.02 Parallel ownership</t>
  </si>
  <si>
    <t xml:space="preserve">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t>
  </si>
  <si>
    <t>4pvzWZLf4r0AsvpuWuoYAC1V7OJsLngbMIMF5cpB2lgv</t>
  </si>
  <si>
    <t>3dK0wdZnclzgLIOpYhYOUM</t>
  </si>
  <si>
    <t>FO 02.03 Mass balance</t>
  </si>
  <si>
    <t>4pvzWZLf4r0AsvpuWuoYAC69tkf9xTq4aAYbrRMthWNF</t>
  </si>
  <si>
    <t>304WayBeH0VzrDds0V9TK0</t>
  </si>
  <si>
    <t>FO 02.04 GLOBALG.A.P. status</t>
  </si>
  <si>
    <t>4pvzWZLf4r0AsvpuWuoYAC32bnxD3iuIFgJa6SxSTZZE</t>
  </si>
  <si>
    <t>60YTqCQn7FH9usxqAQOiqL</t>
  </si>
  <si>
    <t>FO 02.05 Logo use</t>
  </si>
  <si>
    <t>4pvzWZLf4r0AsvpuWuoYAC65SiBmR9xE6MmZIJH2OMh8</t>
  </si>
  <si>
    <t>3voJYmeY4m9jVUrQOPEIep</t>
  </si>
  <si>
    <t>FO 03.01 Propagation material</t>
  </si>
  <si>
    <t>4pvzWZLf4r0AsvpuWuoYAC4Zl4dLXiCmXFVqnsslPb0x</t>
  </si>
  <si>
    <t>vjS57MJ5nsSkYmlRxSwbF</t>
  </si>
  <si>
    <t>FO 03.02 Chemical treatments and dressings</t>
  </si>
  <si>
    <t>4pvzWZLf4r0AsvpuWuoYAC12xtoMmsI7QQenkWEVMZAu</t>
  </si>
  <si>
    <t>6Nj4cfV6ylPpCa0EI9BKKW</t>
  </si>
  <si>
    <t>FO 03.03 Genetically modified organisms</t>
  </si>
  <si>
    <t>4pvzWZLf4r0AsvpuWuoYAC3bnauhR2XKWnnmjxnrNJeQ</t>
  </si>
  <si>
    <t>1JbLaD4cXHUBhzd0XaNL3n</t>
  </si>
  <si>
    <t xml:space="preserve">FO 03.04 Transition period </t>
  </si>
  <si>
    <t>4Igs0TcvRtcZaLqERpBzyw5TvyR0UgB0EOmnMkFaZftX</t>
  </si>
  <si>
    <t>59QewLUkUiVzPdGlfgu21o</t>
  </si>
  <si>
    <t xml:space="preserve">FO 04.01 Soil conservation
</t>
  </si>
  <si>
    <t>Good soil husbandry ensures the long-term fertility of the soil, aids yield, and contributes to profitability. Not applicable in the case of crops that are not grown directly in soil (hydroponic or potted plants).</t>
  </si>
  <si>
    <t>6inH5pgUJeX8hyB3EYnjvL3vLjIvLzmFDnyHGwp4sKjy</t>
  </si>
  <si>
    <t>2IpBpucJX7pJDK7yar4Pdz</t>
  </si>
  <si>
    <t>4owgIkC6nXLa7lsm0MrLOO</t>
  </si>
  <si>
    <t>AQ 04.01 Workers’ occupational health and safety</t>
  </si>
  <si>
    <t>6inH5pgUJeX8hyB3EYnjvL2lcjWDd2pC4Mxvjx89tTP3</t>
  </si>
  <si>
    <t>4b75QxZajdtzw35yuJYzax</t>
  </si>
  <si>
    <t>FO 04.02 Soil fumigation</t>
  </si>
  <si>
    <t>6inH5pgUJeX8hyB3EYnjvL4WvVgaj0DmqytcECbsfj85</t>
  </si>
  <si>
    <t>LBOB0pVTmEHC3zp2yT9uB</t>
  </si>
  <si>
    <t>57CpNqy9lJZPIEGl3cpn84</t>
  </si>
  <si>
    <t>AQ 04.02 Training and assigned responsibilities</t>
  </si>
  <si>
    <t>1YbYgCwF5emApZVepFq1X175ZhDFwSi67hTEERmDGpdT</t>
  </si>
  <si>
    <t>2fxuNtMikwq4pGJPm9UHmp</t>
  </si>
  <si>
    <t>FO 04.03 Substrates</t>
  </si>
  <si>
    <t>1YbYgCwF5emApZVepFq1X12fdp0291AK18VPCACdP0xw</t>
  </si>
  <si>
    <t>2jMIlVn1YjTp2J7QpgwC0e</t>
  </si>
  <si>
    <t>7mYXogZyldja1l4zH5Wvh4</t>
  </si>
  <si>
    <t>AQ 04.03 Workers’ hazards and first aid</t>
  </si>
  <si>
    <t>61TDaidZRAGqCBPGs8ha8G5TX5THcQM5Np1uQ5ItrWLM</t>
  </si>
  <si>
    <t>iRZqmNFK3RvDpleWESvWD</t>
  </si>
  <si>
    <t>FO 04.04 Nutritional needs</t>
  </si>
  <si>
    <t>61TDaidZRAGqCBPGs8ha8G1aV0zFwSp9AmvxxfeGq2eA</t>
  </si>
  <si>
    <t>ULRbRAkZftwkpBniFH1e3</t>
  </si>
  <si>
    <t>4JDwCyBH1ImTjbVhIZvTq3</t>
  </si>
  <si>
    <t>AQ 04.04 Personal protective equipment</t>
  </si>
  <si>
    <t>61TDaidZRAGqCBPGs8ha8G6gb3L0lEZN6wO8WjVRr7lV</t>
  </si>
  <si>
    <t>2Oh375nnYEbnQDw1A6DTeg</t>
  </si>
  <si>
    <t>FO 04.05 Nutrient content</t>
  </si>
  <si>
    <t>12V2s4FpWw8zBFdb1VY42AxbaIyuRHw74GoMT8PbnKx</t>
  </si>
  <si>
    <t>3oVFuQiVBK4m7nEKjxabKy</t>
  </si>
  <si>
    <t>23vkcq3eLNCd3go9Rkaald</t>
  </si>
  <si>
    <t>AQ 04.05 Workers’ welfare</t>
  </si>
  <si>
    <t>12V2s4FpWw8zBFdb1VY42A1oGNflTpAerQDWPIkzL1jE</t>
  </si>
  <si>
    <t>3R09p8j9SBPrd2ZkAKqqPy</t>
  </si>
  <si>
    <t>FO 04.06 Application records</t>
  </si>
  <si>
    <t>fpZn5YAfrwOfpIHt5wBr75TvyR0UgB0EOmnMkFaZftX</t>
  </si>
  <si>
    <t>WVkyFPGsvsPsC7Lz3bNRP</t>
  </si>
  <si>
    <t>FO 04.07 Fertilizer and biostimulant storage</t>
  </si>
  <si>
    <t>QZfIR1aSAjL2YcUqo376X5TvyR0UgB0EOmnMkFaZftX</t>
  </si>
  <si>
    <t>fICsjkYrHVr87NAeTjI92</t>
  </si>
  <si>
    <t xml:space="preserve">FO 05.01 Water sources
</t>
  </si>
  <si>
    <t>3htAhHdPv9OtsLHNNhtZxH7BbYPU8D5VjuX50wR037bc</t>
  </si>
  <si>
    <t>3wjtllhf2EZ05k7ry5E364</t>
  </si>
  <si>
    <t>FO 05.02 Predicting irrigation requirements</t>
  </si>
  <si>
    <t>3htAhHdPv9OtsLHNNhtZxH6udigXdkpe8Lswjod4NBOa</t>
  </si>
  <si>
    <t>2lIJrvbtPcVuY8RZkfCGAZ</t>
  </si>
  <si>
    <t>FO 05.03 Record keeping</t>
  </si>
  <si>
    <t>3jqGVv62GBsd8KJSjIWQ7Xmo9Uog2nl7PhTPO5LbeWt</t>
  </si>
  <si>
    <t>54b9jNn5l6JshlbKMcZkvo</t>
  </si>
  <si>
    <t>FO 05.04 Water quality</t>
  </si>
  <si>
    <t>3jqGVv62GBsd8KJSjIWQ7X2DBDLKNCCHjgeVp2fH2kz4</t>
  </si>
  <si>
    <t>3CUgz7Cjbz3lVegK48kdwN</t>
  </si>
  <si>
    <t>mo9Uog2nl7PhTPO5LbeWt</t>
  </si>
  <si>
    <t>AQ 06.01 Identification of waste and pollutants</t>
  </si>
  <si>
    <t>1kzI7hCCMY4wQOFQmIPOPD5TvyR0UgB0EOmnMkFaZftX</t>
  </si>
  <si>
    <t>101TCDdkyoiKx59uYCCXGd</t>
  </si>
  <si>
    <t>2DBDLKNCCHjgeVp2fH2kz4</t>
  </si>
  <si>
    <t>AQ 06.02 Waste and pollution action plan</t>
  </si>
  <si>
    <t>5OZ3Oy0MVM5jXao9ZvAlrA5TvyR0UgB0EOmnMkFaZftX</t>
  </si>
  <si>
    <t>vmjGfCIFJSM7cQD7NFV80</t>
  </si>
  <si>
    <t>55ckAD4CZWQhWLcwQj76KJ</t>
  </si>
  <si>
    <t>AQ 06.03 Environmental impact and management</t>
  </si>
  <si>
    <t>4ZGW9ZWBwWewpL1DYzfgyb5TvyR0UgB0EOmnMkFaZftX</t>
  </si>
  <si>
    <t>4CJaPlJ48CsnwJPpOBaOcW</t>
  </si>
  <si>
    <t>5SgdbGCqfnJhgVdCZaO52C</t>
  </si>
  <si>
    <t xml:space="preserve">AQ 06.04 Water usage and disposal 
</t>
  </si>
  <si>
    <t>Cross-reference with AQ 06.03.02.</t>
  </si>
  <si>
    <t>4gUkP5eS8EnUG0fKZ0tMiZ5TvyR0UgB0EOmnMkFaZftX</t>
  </si>
  <si>
    <t>4amaTwSSW3aZdfZj8YONNc</t>
  </si>
  <si>
    <t>FO 07.01 Choice of plant protection products</t>
  </si>
  <si>
    <t>7HDQtIsDtzns0bD1ntR0eP5TvyR0UgB0EOmnMkFaZftX</t>
  </si>
  <si>
    <t>1iBxbUx6cezVlgCvMmOwI9</t>
  </si>
  <si>
    <t>2GgfGeHb0isCXFe3cDafB8</t>
  </si>
  <si>
    <t>AQ 07.01 Impact of farming on the environment and biodiversity</t>
  </si>
  <si>
    <t>5ZEbtYAwaiK1X4qvVH0ye85TvyR0UgB0EOmnMkFaZftX</t>
  </si>
  <si>
    <t>1nW8TTNH1fusUklcAyzJ3O</t>
  </si>
  <si>
    <t xml:space="preserve">FO 07.02 Application records </t>
  </si>
  <si>
    <t>36VGW0OgI5dbYuNy8pN1X45TvyR0UgB0EOmnMkFaZftX</t>
  </si>
  <si>
    <t>4dqTp7fkABPCSIwP6BJ67E</t>
  </si>
  <si>
    <t>2z9eo0DDlV0YPSYz2O8J7r</t>
  </si>
  <si>
    <t>AQ 07.02 Predator exclusion plan</t>
  </si>
  <si>
    <t>1LqxqbMnYmX3O47nTDkHLF5TvyR0UgB0EOmnMkFaZftX</t>
  </si>
  <si>
    <t>6CSFbUgkhrbJU87vlKmRUq</t>
  </si>
  <si>
    <t>FO 07.03 Disposal of surplus application mix</t>
  </si>
  <si>
    <t>76Up1Jlz2ogKdKXUH1J3L5TvyR0UgB0EOmnMkFaZftX</t>
  </si>
  <si>
    <t>7KbSmeRQQ9vMW32RA3fvgt</t>
  </si>
  <si>
    <t>3Zzd9zsLAfuVfEUUYQV7Pd</t>
  </si>
  <si>
    <t xml:space="preserve">AQ 07.03 Escapes </t>
  </si>
  <si>
    <t>6l21qjBupUIUO8XLCiUEef5TvyR0UgB0EOmnMkFaZftX</t>
  </si>
  <si>
    <t>5z698mI9SK13uqc3qKoGYH</t>
  </si>
  <si>
    <t>FO 07.04 Plant protection product and postharvest treatment product storage</t>
  </si>
  <si>
    <t>31r3O7m6YdmvyCuOWIOMh65TvyR0UgB0EOmnMkFaZftX</t>
  </si>
  <si>
    <t>2gbDib5iDBqNNbrpbd3LT0</t>
  </si>
  <si>
    <t>11ZC60E3YAtAUx5wNuuXwj</t>
  </si>
  <si>
    <t>AQ 07.04 High conservation value areas</t>
  </si>
  <si>
    <t>7bt3lOtOqh5dlKm5Rqrjx45TvyR0UgB0EOmnMkFaZftX</t>
  </si>
  <si>
    <t>SAeb09u4BIJU5hywl5ZTk</t>
  </si>
  <si>
    <t>FO 07.05 Plant protection product handling</t>
  </si>
  <si>
    <t>2RFsPSHa2XlX0JHYiJO2Wc5TvyR0UgB0EOmnMkFaZftX</t>
  </si>
  <si>
    <t>OkwgpiefJyhKOx86JFmLs</t>
  </si>
  <si>
    <t>5S5Axhf3c7R5yra1GF3lz</t>
  </si>
  <si>
    <t>AQ 07.05 Ecological upgrading of unproductive sites</t>
  </si>
  <si>
    <t>6PzSKiJw1bRFye5uX49taK5TvyR0UgB0EOmnMkFaZftX</t>
  </si>
  <si>
    <t>Oa7r1b8qY2CRF4UuPKcN3</t>
  </si>
  <si>
    <t>FO 07.06 Empty plant protection product containers</t>
  </si>
  <si>
    <t>48EClxc2uJIvBOW8IlSEPt5TvyR0UgB0EOmnMkFaZftX</t>
  </si>
  <si>
    <t>3L2zyFJ2zu5HQQgkTRwa7p</t>
  </si>
  <si>
    <t>2nHnjQBzxk2jzqTlOcVbMi</t>
  </si>
  <si>
    <t>AQ 07.06 Energy efficiency</t>
  </si>
  <si>
    <t>Farming equipment shall be selected and maintained for optimum energy efficiency. The use of renewable energy sources should be encouraged.</t>
  </si>
  <si>
    <t>2o0PHrjwVpc8TxdOBpkPzy5TvyR0UgB0EOmnMkFaZftX</t>
  </si>
  <si>
    <t>5RQ8IqiLnmA7DEtNqhNVls</t>
  </si>
  <si>
    <t xml:space="preserve">FO 07.07 Obsolete plant protection products </t>
  </si>
  <si>
    <t>696jSQYmLVDJoD3UnofwTY253gbk0kdnSSFyQX6iFKWy</t>
  </si>
  <si>
    <t>4V5PDUBdj9Q0i7fbGfInQk</t>
  </si>
  <si>
    <t xml:space="preserve">FO 07.08 Application of other substances </t>
  </si>
  <si>
    <t>696jSQYmLVDJoD3UnofwTYuzn8UMxTkF1w7M3FTD0sW</t>
  </si>
  <si>
    <t>21mCH63CMsUTKkluKw6dN9</t>
  </si>
  <si>
    <t>FO 07.09 Equipment</t>
  </si>
  <si>
    <t>696jSQYmLVDJoD3UnofwTY6aZY7458MgGAXucrp2rDfj</t>
  </si>
  <si>
    <t>tDOe2o0zWYqYm0KNgqj9x</t>
  </si>
  <si>
    <t>FO 08.01 Quality of postharvest water</t>
  </si>
  <si>
    <t>696jSQYmLVDJoD3UnofwTY5U9xxekFJ28sU2NwdkP9u8</t>
  </si>
  <si>
    <t>3gLKlk7CEmbkXjaBvbTvGh</t>
  </si>
  <si>
    <t>FO 08.02 Postharvest treatments</t>
  </si>
  <si>
    <t>696jSQYmLVDJoD3UnofwTY7GSUGbBCg0zqqdO3nIYknt</t>
  </si>
  <si>
    <t>5k6Z1qS7vCZ6NXbWiaUJu9</t>
  </si>
  <si>
    <t>FO 12.01 Workers’ health and safety</t>
  </si>
  <si>
    <t>696jSQYmLVDJoD3UnofwTY4YYEAFlKQL7dZttPmpxB2F</t>
  </si>
  <si>
    <t>3snGfVLt7Wxd5FZGpG4j8y</t>
  </si>
  <si>
    <t>FO 12.02 Hazards and first aid</t>
  </si>
  <si>
    <t>1gpvHRL3jcuK0YTVBxeDJK5TvyR0UgB0EOmnMkFaZftX</t>
  </si>
  <si>
    <t>4zSkvUbTdlSMEjoMX9r149</t>
  </si>
  <si>
    <t>FO 12.03 Personal protective equipment</t>
  </si>
  <si>
    <t>6SSbkfthK0LYaxbv5b14GBCewd3FqcwBMtVtTDK4h9s</t>
  </si>
  <si>
    <t>3LyKIn2zocb3lDNExH1RfM</t>
  </si>
  <si>
    <t>KWseLrLUhPeorCfNWn5jf</t>
  </si>
  <si>
    <t>AQ 18.01 Brood stock and seedlings</t>
  </si>
  <si>
    <t>Depending on species: Ova, smolt, fry, fingerling, larvae, alevin, spat, nauplii and post-larvae, others</t>
  </si>
  <si>
    <t>6SSbkfthK0LYaxbv5b14GB7h4leQtnNFBbHHWbgN8lXM</t>
  </si>
  <si>
    <t>7eAOPa3QKXk7fUsXuWAZQT</t>
  </si>
  <si>
    <t>55afRttVG4dVUXKLoNoQoe</t>
  </si>
  <si>
    <t>AQ 18.02 Hatchery management</t>
  </si>
  <si>
    <t>6SSbkfthK0LYaxbv5b14GB5RnRCz8ee4Zl9QUgeRKTHd</t>
  </si>
  <si>
    <t>1o2yFFL4vOygH47fNAZmGV</t>
  </si>
  <si>
    <t>6tiYYI8mKlvSXw5jfqgMdE</t>
  </si>
  <si>
    <t>AQ 18.03 Brood fish stripping</t>
  </si>
  <si>
    <t xml:space="preserve">If brood fish are stripped, this shall be done with consideration for the animals’ welfare.
</t>
  </si>
  <si>
    <t>6SSbkfthK0LYaxbv5b14GB1vk62VlZg3Zq6bcgLfSxGJ</t>
  </si>
  <si>
    <t>31PFCSQaqCuB8q57zJg6RP</t>
  </si>
  <si>
    <t>5mdYYXLIFyNI492xPC4Wrk</t>
  </si>
  <si>
    <t>AQ 19.01 Chemical compound storage</t>
  </si>
  <si>
    <t>6SSbkfthK0LYaxbv5b14GB5TLexd3GI3AjZkCglPj3h5</t>
  </si>
  <si>
    <t>5jtdahGRPyTbM5paWcRuKM</t>
  </si>
  <si>
    <t>2VMR7eFBhsXQA1k8IjqWQx</t>
  </si>
  <si>
    <t>AQ 19.02 Empty containers and unused chemicals</t>
  </si>
  <si>
    <t>6SSbkfthK0LYaxbv5b14GB1OZTzJWvKeCm4lQLj2de5o</t>
  </si>
  <si>
    <t>1P5WF4AhiUVjKU0eMjYNP3</t>
  </si>
  <si>
    <t>24wmFn53ZJndoxOd1EgcHe</t>
  </si>
  <si>
    <t>AQ 19.03 Transport of chemical compounds</t>
  </si>
  <si>
    <t>6SSbkfthK0LYaxbv5b14GB6v0SS1OCIEL11DaUsdV8qY</t>
  </si>
  <si>
    <t>6akCg1bzbz31hRuysr8H2o</t>
  </si>
  <si>
    <t>2IPCUnYuMhRLMitDdZuBV6</t>
  </si>
  <si>
    <t>FV 20.01 Risk assessment and training</t>
  </si>
  <si>
    <t>3Xuqd2nxrHRHWBMMAl2PDV5TvyR0UgB0EOmnMkFaZftX</t>
  </si>
  <si>
    <t>4Hbavnq82IxeTzp86PTwLH</t>
  </si>
  <si>
    <t>6eaxQshM5yuY2WLlQ8amUS</t>
  </si>
  <si>
    <t>AQ 20.01 Traceability and stock origin</t>
  </si>
  <si>
    <t>5nPf6FvRIaYhUohxiK6Z4C4e9U8QqFWhkb5syMftPkjz</t>
  </si>
  <si>
    <t>3lmOYo1HEXN9WTJSOmoeqn</t>
  </si>
  <si>
    <t>4xvzsgnTOtRkF4CQ8kI09i</t>
  </si>
  <si>
    <t>HOP 20.01 Risk assessment and training</t>
  </si>
  <si>
    <t>5nPf6FvRIaYhUohxiK6Z4C5wu9vqrUGRlCKkbHt3ECf0</t>
  </si>
  <si>
    <t>76gj5wqMrhjC9IwB6fPD1O</t>
  </si>
  <si>
    <t>6rCsdcQbJnfwmnsw2F9C4z</t>
  </si>
  <si>
    <t>FV 20.02 Hazards and first aid</t>
  </si>
  <si>
    <t>5nPf6FvRIaYhUohxiK6Z4C7tkt1sKqqlLnUrh71qam9K</t>
  </si>
  <si>
    <t>7bibspXJGGbnFX0bW7wkAp</t>
  </si>
  <si>
    <t>6moTS0uCjB77ymqMRrEaKu</t>
  </si>
  <si>
    <t>AQ 20.02 Farmed aquatic species health and welfare</t>
  </si>
  <si>
    <t>6mrYpZ2GcLZ7AP1RVVry5G7te0V5sEO4j2gdaCHhqwRe</t>
  </si>
  <si>
    <t>3G6XCS3kXxaiT6An6fyXYY</t>
  </si>
  <si>
    <t>5Nuj2EiEyMVydcblHaISFD</t>
  </si>
  <si>
    <t>HOP 20.02 Hazards and first aid</t>
  </si>
  <si>
    <t>6mrYpZ2GcLZ7AP1RVVry5GaeLabNl3CjngCaQDiZCnP</t>
  </si>
  <si>
    <t>64tLhqUpveB3E8yVXVsubo</t>
  </si>
  <si>
    <t>22v7nnkQpO82gWNsHA3e6i</t>
  </si>
  <si>
    <t>FV 20.03 Personal protective equipment</t>
  </si>
  <si>
    <t>6mrYpZ2GcLZ7AP1RVVry5G6ZlIRqNokp14rd0OrJYpUs</t>
  </si>
  <si>
    <t>1Jsd4Po9zEonkNa6KicOXv</t>
  </si>
  <si>
    <t>1V7OJsLngbMIMF5cpB2lgv</t>
  </si>
  <si>
    <t>AQ 20.03 Treatments</t>
  </si>
  <si>
    <t>6mrYpZ2GcLZ7AP1RVVry5G6Rr7lWkdEx4UFV3lspdV2c</t>
  </si>
  <si>
    <t>1A6ymTFpce17AFVUfpWjBA</t>
  </si>
  <si>
    <t>1E1VhZbj9C7JN1P2MNO7PP</t>
  </si>
  <si>
    <t>HOP 20.03 Personal protective equipment</t>
  </si>
  <si>
    <t>6mrYpZ2GcLZ7AP1RVVry5G7FzFPUI62I8icT9zFiqYBn</t>
  </si>
  <si>
    <t>7qLHXfgMF1BvtNhEoTrOl1</t>
  </si>
  <si>
    <t>5az4vdaXEuQgs5B9UaOjzb</t>
  </si>
  <si>
    <t>FV 20.04 Workers’ welfare</t>
  </si>
  <si>
    <t>6mrYpZ2GcLZ7AP1RVVry5G2sC7LUqXHhrGUVy4ZkqKu8</t>
  </si>
  <si>
    <t>2GyriZTFrdoiLg6YAzlPPH</t>
  </si>
  <si>
    <t>69tkf9xTq4aAYbrRMthWNF</t>
  </si>
  <si>
    <t>AQ 20.04 Treatment records</t>
  </si>
  <si>
    <t>6mrYpZ2GcLZ7AP1RVVry5G3ZsSeRvZNIo9inIvGSDPi7</t>
  </si>
  <si>
    <t>6LT3SsPHecSghrKBDqqFdh</t>
  </si>
  <si>
    <t>6iax11SKEZhY8rQyeOo4x9</t>
  </si>
  <si>
    <t>HOP 20.04 Workers’ welfare</t>
  </si>
  <si>
    <t>6mrYpZ2GcLZ7AP1RVVry5GwRT3XcKfUaVoLQYa4XeJC</t>
  </si>
  <si>
    <t>h8R5jJkb29tHZV3B118Di</t>
  </si>
  <si>
    <t>32bnxD3iuIFgJa6SxSTZZE</t>
  </si>
  <si>
    <t>AQ 20.05 Mortality</t>
  </si>
  <si>
    <t>6mrYpZ2GcLZ7AP1RVVry5G5OPZTbS8UKCdo5sAfvtHwp</t>
  </si>
  <si>
    <t>3ENhTBiDiLIby2zwwYZ4II</t>
  </si>
  <si>
    <t>65SiBmR9xE6MmZIJH2OMh8</t>
  </si>
  <si>
    <t>AQ 20.06 All pens in bodies of water</t>
  </si>
  <si>
    <t>64cWD91pr0geaTi2ASvLb5TvyR0UgB0EOmnMkFaZftX</t>
  </si>
  <si>
    <t>2I5R4B5uqBuxo2ybSCGbHu</t>
  </si>
  <si>
    <t>4Zl4dLXiCmXFVqnsslPb0x</t>
  </si>
  <si>
    <t>AQ 20.07 Ponds</t>
  </si>
  <si>
    <t>6AvKQ3DXzy69suGAzqeAmu5TvyR0UgB0EOmnMkFaZftX</t>
  </si>
  <si>
    <t>1CjsvntGscU8PNU0sD5ccV</t>
  </si>
  <si>
    <t>12xtoMmsI7QQenkWEVMZAu</t>
  </si>
  <si>
    <t xml:space="preserve">AQ 20.08 Biosecurity 
</t>
  </si>
  <si>
    <t>In addition to food defense requirements; refer to AQ 10.</t>
  </si>
  <si>
    <t>2apQYV4sVGueZxb722p8822IPCUnYuMhRLMitDdZuBV6</t>
  </si>
  <si>
    <t>3IUiXuwp5nc4lJpNyIt6Gm</t>
  </si>
  <si>
    <t>3bnauhR2XKWnnmjxnrNJeQ</t>
  </si>
  <si>
    <t>AQ 20.09 Machinery and equipment</t>
  </si>
  <si>
    <t>2apQYV4sVGueZxb722p8826rCsdcQbJnfwmnsw2F9C4z</t>
  </si>
  <si>
    <t>21iP5X956IMsI7DJvW88jr</t>
  </si>
  <si>
    <t>7zXnm2lgE6Oh3K9yFP7Gdf</t>
  </si>
  <si>
    <t>FV 22.01 Management of biodiversity and habitats</t>
  </si>
  <si>
    <t>2apQYV4sVGueZxb722p88222v7nnkQpO82gWNsHA3e6i</t>
  </si>
  <si>
    <t>7cF7TZI0Gd9xPsfARGQ9l9</t>
  </si>
  <si>
    <t>3vLjIvLzmFDnyHGwp4sKjy</t>
  </si>
  <si>
    <t>AQ 22.01 General</t>
  </si>
  <si>
    <t>6mrYpZ2GcLZ7AP1RVVry5G3WBrxkh802qoM6WUHlCwcx</t>
  </si>
  <si>
    <t>466hVwkhlu8tOtAvU7MH3t</t>
  </si>
  <si>
    <t>25ufr7Onk7JPdSt2laMS29</t>
  </si>
  <si>
    <t>HOP 22.01 Management of biodiversity and habitats</t>
  </si>
  <si>
    <t>2apQYV4sVGueZxb722p8825az4vdaXEuQgs5B9UaOjzb</t>
  </si>
  <si>
    <t>2uILNFLSUSNvYMiLxTWG1l</t>
  </si>
  <si>
    <t>glN2WuTeRW3b5FgXbh8Ta</t>
  </si>
  <si>
    <t>FV 22.02 Ecological upgrading of unproductive sites</t>
  </si>
  <si>
    <t>6vDiuqvJNOSRl5wyT01Pym7zXnm2lgE6Oh3K9yFP7Gdf</t>
  </si>
  <si>
    <t>1RPVuNcKGhKGNDUNMmqJad</t>
  </si>
  <si>
    <t>2lcjWDd2pC4Mxvjx89tTP3</t>
  </si>
  <si>
    <t>AQ 22.02 Feed records</t>
  </si>
  <si>
    <t>6vDiuqvJNOSRl5wyT01PymglN2WuTeRW3b5FgXbh8Ta</t>
  </si>
  <si>
    <t>6uoQDWLk4J8jAguIJy4ZW5</t>
  </si>
  <si>
    <t>3yzXvEhnmn5Jt2gzgNRyxG</t>
  </si>
  <si>
    <t>HOP 22.02 Ecological upgrading of unproductive sites</t>
  </si>
  <si>
    <t>6vDiuqvJNOSRl5wyT01PymegxrRxt1wvmpDaKwSbu23</t>
  </si>
  <si>
    <t>5c3dR1YVmA5sXHhsKmupYd</t>
  </si>
  <si>
    <t>egxrRxt1wvmpDaKwSbu23</t>
  </si>
  <si>
    <t>FV 22.03 Natural ecosystems and habitats are not converted into agricultural areas</t>
  </si>
  <si>
    <t>2lCsmz9pLx7NagHecV9mpX5TvyR0UgB0EOmnMkFaZftX</t>
  </si>
  <si>
    <t>2LfyMFMW36CamjuZ0YnMrr</t>
  </si>
  <si>
    <t>4WvVgaj0DmqytcECbsfj85</t>
  </si>
  <si>
    <t>AQ 22.03 Storage of aquaculture feeds</t>
  </si>
  <si>
    <t>2qQW5LAimcgbwLksFTh6tg5TvyR0UgB0EOmnMkFaZftX</t>
  </si>
  <si>
    <t>7iWJXTXYCupkFTEfuzkuQg</t>
  </si>
  <si>
    <t>55PwbCfLEsH487m0LGfq8G</t>
  </si>
  <si>
    <t>HOP 22.03 Natural ecosystems and habitats are not converted into agricultural areas</t>
  </si>
  <si>
    <t>19FqK7ekLK0m3iLHchTn8h2g5JReDfSpzAHl16771ew5</t>
  </si>
  <si>
    <t>6NNCdhTMTpFbSgoGpb63cp</t>
  </si>
  <si>
    <t>75ZhDFwSi67hTEERmDGpdT</t>
  </si>
  <si>
    <t>AQ 24.01 Harvesting – Method of harvest/dispatch</t>
  </si>
  <si>
    <t>19FqK7ekLK0m3iLHchTn8h14lJpH5qVsP8C976yuQrDU</t>
  </si>
  <si>
    <t>13bKix0KDGNudEM0QXmk1y</t>
  </si>
  <si>
    <t>2fdp0291AK18VPCACdP0xw</t>
  </si>
  <si>
    <t>AQ 24.02 Traceability of harvested farmed aquatic species</t>
  </si>
  <si>
    <t>30jEVEr91nZpdd9cxyULwz5TvyR0UgB0EOmnMkFaZftX</t>
  </si>
  <si>
    <t>1PuOePk9uZL3G34wE5JQsg</t>
  </si>
  <si>
    <t>5TX5THcQM5Np1uQ5ItrWLM</t>
  </si>
  <si>
    <t>AQ 25.01 Farmed aquatic species welfare in holding and crowding facilities, including live well boat transfer, and/or prior to slaughter</t>
  </si>
  <si>
    <t>Minimizing stress of the farmed aquatic species immediately prior to slaughter is necessary to prevent welfare problems.</t>
  </si>
  <si>
    <t>5QTGwGTKitdKuEwjmkCJSy5TvyR0UgB0EOmnMkFaZftX</t>
  </si>
  <si>
    <t>2hnZEMTaQG5nB4cObQrjJa</t>
  </si>
  <si>
    <t>1aV0zFwSp9AmvxxfeGq2eA</t>
  </si>
  <si>
    <t>AQ 25.02 Mortalities in holding facilities, including well boats, and/or prior to slaughter</t>
  </si>
  <si>
    <t>56UycwhshuG3OMlSB7ahAa5TvyR0UgB0EOmnMkFaZftX</t>
  </si>
  <si>
    <t>2MaWcCOjrnzTUZYLyLI2po</t>
  </si>
  <si>
    <t>6gb3L0lEZN6wO8WjVRr7lV</t>
  </si>
  <si>
    <t>AQ 25.03 Escapes and indigenous species</t>
  </si>
  <si>
    <t>3BmiRfV14Y9UArHysfO3zs5TvyR0UgB0EOmnMkFaZftX</t>
  </si>
  <si>
    <t>2KVEEE9taT1qBKZw1pM15e</t>
  </si>
  <si>
    <t>xbaIyuRHw74GoMT8PbnKx</t>
  </si>
  <si>
    <t>AQ 26.01 Stunning and bleeding</t>
  </si>
  <si>
    <t>4UI39RIn6YI8gQZpGRKexG5TvyR0UgB0EOmnMkFaZftX</t>
  </si>
  <si>
    <t>2p77rPdFZt9MG3aWryompi</t>
  </si>
  <si>
    <t>1oGNflTpAerQDWPIkzL1jE</t>
  </si>
  <si>
    <t>AQ 26.02 Blood waters</t>
  </si>
  <si>
    <t>6vK5KBcIFJbIyxl3B3ekIp2pCca0Upzl3Nn66JUNHXeF</t>
  </si>
  <si>
    <t>3G2o2VZD4Vhj1j8NCZvH4W</t>
  </si>
  <si>
    <t>1QBze7NaIYiHw7VdVlbt4H</t>
  </si>
  <si>
    <t>AQ 28.01 Management Structure</t>
  </si>
  <si>
    <t>3YIgWsy9P8ND3BJPQGnD0j2pCca0Upzl3Nn66JUNHXeF</t>
  </si>
  <si>
    <t>6vy7qzuZGnKVxG0fDPIPXR</t>
  </si>
  <si>
    <t>7mjSidGuWy0Ls8TvSUsTPI</t>
  </si>
  <si>
    <t>FV 28.01 Soil management and conservation</t>
  </si>
  <si>
    <t>3YIgWsy9P8ND3BJPQGnD0j1qvPg1ym8f6SRe66rOl40x</t>
  </si>
  <si>
    <t>3sySSWL5oAIx28hSoUBFMA</t>
  </si>
  <si>
    <t>1GydlnqB5f3ZYrijAhJ8a1</t>
  </si>
  <si>
    <t>HOP 28.01 Soil management and conservation</t>
  </si>
  <si>
    <t>3labXsBTDnp2nMlbS2V5AI412fDoNkTQzvavcR1yffoS</t>
  </si>
  <si>
    <t>3Y6whE7A4GTOmBM0cLfCgo</t>
  </si>
  <si>
    <t>62pcFPkt77OZum9a77v4Bc</t>
  </si>
  <si>
    <t>AQ 28.02 Input and output verification</t>
  </si>
  <si>
    <t>This section does not apply if the producer processes only their own farmed products and is not registered in the GLOBALG.A.P. IT systems for parallel ownership.</t>
  </si>
  <si>
    <t>3labXsBTDnp2nMlbS2V5AI2PabgCVl2axbE6gvoMhnNb</t>
  </si>
  <si>
    <t>6Qbmg6JuoN770dfkE0ogCG</t>
  </si>
  <si>
    <t>2g5JReDfSpzAHl16771ew5</t>
  </si>
  <si>
    <t>FV 28.02 Soil fumigation</t>
  </si>
  <si>
    <t>3labXsBTDnp2nMlbS2V5AI1WLl5crwUtAKu9uhWYEzsL</t>
  </si>
  <si>
    <t>3dOYyVrZuqiaWn8aIvCMMR</t>
  </si>
  <si>
    <t>BNyveclVEQj4HZroYIsSp</t>
  </si>
  <si>
    <t>HOP 28.02 Soil fumigation</t>
  </si>
  <si>
    <t>3labXsBTDnp2nMlbS2V5AI3bNRfY2TpP6vkYKG0u4wwr</t>
  </si>
  <si>
    <t>2zscEBuE0OwqbPZjKZeBLF</t>
  </si>
  <si>
    <t>5WJHGPTTWb7MtMDRBmMa6c</t>
  </si>
  <si>
    <t>AQ 28.03 Traceability</t>
  </si>
  <si>
    <t>3YIgWsy9P8ND3BJPQGnD0j743VeTmtrKzh2yBlulWP21</t>
  </si>
  <si>
    <t>6g3NqdQl5NHN5tSVsxrY1N</t>
  </si>
  <si>
    <t>14lJpH5qVsP8C976yuQrDU</t>
  </si>
  <si>
    <t>FV 28.03 Substrates</t>
  </si>
  <si>
    <t>3YIgWsy9P8ND3BJPQGnD0j11FBMuieNmnZtyeFBlepcF</t>
  </si>
  <si>
    <t>5bhPN4DzYGiQBGzqjmqwDA</t>
  </si>
  <si>
    <t>198tyEsFhpRSGa7ciBtswI</t>
  </si>
  <si>
    <t>AQ 28.04 Identification of output with certified status (originating from certified production processes)</t>
  </si>
  <si>
    <t>3YIgWsy9P8ND3BJPQGnD0jCSohyDpAegE66esWvDgT5</t>
  </si>
  <si>
    <t>3RXNryEkb5RsCci4ZuSpu4</t>
  </si>
  <si>
    <t>zq9mC4X4axaBhi2FBiFDN</t>
  </si>
  <si>
    <t>AQ 28.05 Products with the GGN Label visual elements</t>
  </si>
  <si>
    <t>Applicable only to products with the GGN label visual elements
Licensed companies are entitled to use and label their products with the GGN label visual elements in addition to the GLOBALG.A.P. Number. For the requirements and guidelines on using the GGN label visual elements, see the GGN label user manual for product packaging. The GGN label visual elements are linked to a public online portal that enables direct verification of GLOBALG.A.P. Numbers (GGNs) and Chain of Custody (CoC) Numbers.</t>
  </si>
  <si>
    <t>3YIgWsy9P8ND3BJPQGnD0j6OqbxahSFlVeKhLRgYFytR</t>
  </si>
  <si>
    <t>56LbVxj8q6LfC4kf1x4GeA</t>
  </si>
  <si>
    <t>10c0y7GWMTWtoirCquzgD2</t>
  </si>
  <si>
    <t>AQ 28.06 Food safety system</t>
  </si>
  <si>
    <t>wyDCB5gmC64vDLZ45LmyF5l2rJiYbFtvFuXNhk6Xt0S</t>
  </si>
  <si>
    <t>5HpjunyxjPFZ8ERnK8tq7N</t>
  </si>
  <si>
    <t>5wu9vqrUGRlCKkbHt3ECf0</t>
  </si>
  <si>
    <t>FV 29.01 Application records</t>
  </si>
  <si>
    <t>3YIgWsy9P8ND3BJPQGnD0j79pV2c30dTskerAeol8ohZ</t>
  </si>
  <si>
    <t>5XO2ouVK6UjXiuayI3pjaw</t>
  </si>
  <si>
    <t>2G6uwghHDTAis8RUZY3FJx</t>
  </si>
  <si>
    <t>HOP 29.01 Application records</t>
  </si>
  <si>
    <t>1TyGiQcuRVxqRPsWm6pYn75GJnBn0XaHPkzo9hXhVvqW</t>
  </si>
  <si>
    <t>5bVj9VFVZ6tCA1nWKx8e7w</t>
  </si>
  <si>
    <t>7tkt1sKqqlLnUrh71qam9K</t>
  </si>
  <si>
    <t>FV 29.02 Storage</t>
  </si>
  <si>
    <t>1TyGiQcuRVxqRPsWm6pYn725itD9t3AKPNN1d0JIB5bx</t>
  </si>
  <si>
    <t>2xx2r9xm1ZFKgkOLcMZqVd</t>
  </si>
  <si>
    <t>3QFwSW2yUZI11qFYS6goaH</t>
  </si>
  <si>
    <t>HOP 29.02 Storage</t>
  </si>
  <si>
    <t>1TyGiQcuRVxqRPsWm6pYn73yEQbyyk01GoZYBCkYA4FP</t>
  </si>
  <si>
    <t>3JyHEnouIJTlEpv89BLJNJ</t>
  </si>
  <si>
    <t>4e9U8QqFWhkb5syMftPkjz</t>
  </si>
  <si>
    <t>FV 29.03 Organic fertilizers</t>
  </si>
  <si>
    <t>1TyGiQcuRVxqRPsWm6pYn73bxp0a7dcsX1zRhf8lSDgg</t>
  </si>
  <si>
    <t>65q3YF3Fh2kdDGMu1rvFCM</t>
  </si>
  <si>
    <t>34qytRFn55Pj9v8N6jW9Nd</t>
  </si>
  <si>
    <t>HOP 29.03 Organic fertilizers</t>
  </si>
  <si>
    <t>5JIgB3UDpDaQaRmTmuUpoo2RNwE7jatfe6w5x0Tu6eV4</t>
  </si>
  <si>
    <t>32C8htEWfNkaxTSAw1lMmH</t>
  </si>
  <si>
    <t>1DSOMfBwEJ7NMTIzs3yO1i</t>
  </si>
  <si>
    <t>FV 29.04 Nutrient content</t>
  </si>
  <si>
    <t>5JIgB3UDpDaQaRmTmuUpoo5l2rJiYbFtvFuXNhk6Xt0S</t>
  </si>
  <si>
    <t>24BgKpKEedoO1JiqqsJ9K0</t>
  </si>
  <si>
    <t>3it1MDZers0ZhAZZAMnlhX</t>
  </si>
  <si>
    <t>HOP 29.04 Nutrient content</t>
  </si>
  <si>
    <t>5g1godsQJRqbjZxI603Etm2ea1rhckQVrSaK28J1Se0f</t>
  </si>
  <si>
    <t>6Y28XxkqaGhdKkUwmmVWZU</t>
  </si>
  <si>
    <t>4YYEAFlKQL7dZttPmpxB2F</t>
  </si>
  <si>
    <t>FV 30.01 Water use risk assessments and management plan</t>
  </si>
  <si>
    <t>5g1godsQJRqbjZxI603EtmAsizSx9djd7Hn9BlLrbya</t>
  </si>
  <si>
    <t>52qkXF3M0StAXkDQXFCSgS</t>
  </si>
  <si>
    <t>31MnP6cupxhwzTJCfEX2C0</t>
  </si>
  <si>
    <t>HOP 30.01 Water use risk assessments and management plan</t>
  </si>
  <si>
    <t>5g1godsQJRqbjZxI603Etm4CTLgpMoXEpcE8tXLndCGp</t>
  </si>
  <si>
    <t>1hr60kCaVVYZ0GddKH3itk</t>
  </si>
  <si>
    <t>5U9xxekFJ28sU2NwdkP9u8</t>
  </si>
  <si>
    <t>FV 30.02 Water sources</t>
  </si>
  <si>
    <t>IKtB5yVMmBF7k4LaDgUZw4Lhlvkx1w9JtxEbAhlutRi</t>
  </si>
  <si>
    <t>57NpCUzFpLeJMc4iXNsju7</t>
  </si>
  <si>
    <t>3bwHSjPIiZlDqoQlQa0RcI</t>
  </si>
  <si>
    <t>HOP 30.02 Water sources</t>
  </si>
  <si>
    <t>IKtB5yVMmBF7k4LaDgUZw4lUZQXD5tjtX2glVe4lraA</t>
  </si>
  <si>
    <t>2Ic89h7XDhn3EnfuxricmS</t>
  </si>
  <si>
    <t>uzn8UMxTkF1w7M3FTD0sW</t>
  </si>
  <si>
    <t>FV 30.03 Efficient water use on farm</t>
  </si>
  <si>
    <t>2BGuoLOuGR86Am1Hf7hCiG1WOpilQQJvvs3HIzyLlTD7</t>
  </si>
  <si>
    <t>3KLSVauiw2LpCRLz6sh0Gl</t>
  </si>
  <si>
    <t>5JMEtkoFWwAZfaa1yaPgBK</t>
  </si>
  <si>
    <t>HOP 30.03 Efficient water use on farm</t>
  </si>
  <si>
    <t>2BGuoLOuGR86Am1Hf7hCiGCnld8x4oHlmExTFHGeLjj</t>
  </si>
  <si>
    <t>HZVFRQ0lPsAYqgtzVDmvQ</t>
  </si>
  <si>
    <t>7GSUGbBCg0zqqdO3nIYknt</t>
  </si>
  <si>
    <t>FV 30.04 Water storage</t>
  </si>
  <si>
    <t>2BGuoLOuGR86Am1Hf7hCiG3JTeuQtOc1OKqfRNulIqvM</t>
  </si>
  <si>
    <t>3FzF1LEqvaqcVg1sPXpO4T</t>
  </si>
  <si>
    <t>4AISrwQ9WCshrlYBBrxvLA</t>
  </si>
  <si>
    <t>HOP 30.04 Water storage</t>
  </si>
  <si>
    <t>2BGuoLOuGR86Am1Hf7hCiG5VavlH2MeUS17rVAik4joc</t>
  </si>
  <si>
    <t>7a2Y6DzH7j1VVkaHdI2yOG</t>
  </si>
  <si>
    <t>253gbk0kdnSSFyQX6iFKWy</t>
  </si>
  <si>
    <t>FV 30.05 Water quality</t>
  </si>
  <si>
    <t>2BGuoLOuGR86Am1Hf7hCiGaJyo4GEfHW26SGyqyk8my</t>
  </si>
  <si>
    <t>1hKXJ13N5lXYEXEOcZHmyy</t>
  </si>
  <si>
    <t>6DLYBu74pUsP9h2Tk6aE8b</t>
  </si>
  <si>
    <t>HOP 30.05 Water quality</t>
  </si>
  <si>
    <t>2BGuoLOuGR86Am1Hf7hCiGr4Wl5viNqALmYQehnJigP</t>
  </si>
  <si>
    <t>32JIKIaeDGwGaAEbTSj6y5</t>
  </si>
  <si>
    <t>6aZY7458MgGAXucrp2rDfj</t>
  </si>
  <si>
    <t>FV 30.06 Irrigation predictions and record keeping</t>
  </si>
  <si>
    <t>5JIgB3UDpDaQaRmTmuUpoo64wGe3MdQzgQigsw2nGTdA</t>
  </si>
  <si>
    <t>3xYy6mL2hiBM97rB69PVPI</t>
  </si>
  <si>
    <t>SAqaQFjpGvk0dxFTZIzwA</t>
  </si>
  <si>
    <t>HOP 30.06 Predicting irrigation requirements</t>
  </si>
  <si>
    <t>IKtB5yVMmBF7k4LaDgUZw3yiRDwLwt1Ow5dQeFJqM2k</t>
  </si>
  <si>
    <t>5vY6xYFjJeJDGdSD1bFJDR</t>
  </si>
  <si>
    <t>aeLabNl3CjngCaQDiZCnP</t>
  </si>
  <si>
    <t>FV 32.01 Plant protection product management</t>
  </si>
  <si>
    <t>5EpvIGahtoNQBPGjgtOnbO1zDGYHavQ1Y1HUI9R90OOZ</t>
  </si>
  <si>
    <t>3in4vF0L0QH4cz3j8qyG9c</t>
  </si>
  <si>
    <t>50xAgBpMLFLITAgXsZZZlg</t>
  </si>
  <si>
    <t>HOP 32.01 Plant protection product management</t>
  </si>
  <si>
    <t>4a4Qd6ndeeA7u3kN8ZP1We4sgOMeAcsKM18hKZSWSDgu</t>
  </si>
  <si>
    <t>5biAiXHSgSk4gPg4kzNSvu</t>
  </si>
  <si>
    <t>7te0V5sEO4j2gdaCHhqwRe</t>
  </si>
  <si>
    <t>FV 32.02 Application records</t>
  </si>
  <si>
    <t>4a4Qd6ndeeA7u3kN8ZP1We7e2OTmZvHrA9xmbHveLBmp</t>
  </si>
  <si>
    <t>4zamBXrzVP3v8KPVS98bid</t>
  </si>
  <si>
    <t>4tsSAXoTqULXFfkPGQuphj</t>
  </si>
  <si>
    <t>HOP 32.02 Application records</t>
  </si>
  <si>
    <t>4a4Qd6ndeeA7u3kN8ZP1We1j8KzCREQQlaHRiz9wuo0z</t>
  </si>
  <si>
    <t>3S4q9BwkV19jVjVj3Fiy75</t>
  </si>
  <si>
    <t>6Rr7lWkdEx4UFV3lspdV2c</t>
  </si>
  <si>
    <t>FV 32.03 Plant protection product preharvest intervals</t>
  </si>
  <si>
    <t>4a4Qd6ndeeA7u3kN8ZP1We7iGeybgBH8laSvemDG6yKU</t>
  </si>
  <si>
    <t>1ZiMa81KOMVFgXiEoigZEc</t>
  </si>
  <si>
    <t>2WGH0RWY1OjvoJuoSirwHO</t>
  </si>
  <si>
    <t>HOP 32.03 Plant protection product preharvest intervals</t>
  </si>
  <si>
    <t>4a4Qd6ndeeA7u3kN8ZP1We1ERzCDuPHpofETFZxfdFUx</t>
  </si>
  <si>
    <t>6mL7rNUJjE6ZUJ2ctQLqD1</t>
  </si>
  <si>
    <t>2sC7LUqXHhrGUVy4ZkqKu8</t>
  </si>
  <si>
    <t>FV 32.04 Empty containers</t>
  </si>
  <si>
    <t>2BGuoLOuGR86Am1Hf7hCiG3W7dGcEqSrkGPLpK2FPpjb</t>
  </si>
  <si>
    <t>77iD9G4XGr5vhbqQwrOfqv</t>
  </si>
  <si>
    <t>2JbpD7n1ziHSr2bVcKMSYA</t>
  </si>
  <si>
    <t>HOP 32.04 Empty containers</t>
  </si>
  <si>
    <t>2BGuoLOuGR86Am1Hf7hCiG6OVfMLlOhjDUtTGVH4d1tI</t>
  </si>
  <si>
    <t>EjvcDaWgn3ttR1SL0MtIP</t>
  </si>
  <si>
    <t>3ZsSeRvZNIo9inIvGSDPi7</t>
  </si>
  <si>
    <t>FV 32.05 Obsolete plant protection products</t>
  </si>
  <si>
    <t>48aQAsWhk4FCpRyiTfbQDc5TvyR0UgB0EOmnMkFaZftX</t>
  </si>
  <si>
    <t>3HkNWk3E3qX8G4lyxNXhn</t>
  </si>
  <si>
    <t>1dk4ytnQWjHBvg1ln8HjTF</t>
  </si>
  <si>
    <t>HOP 32.05 Obsolete plant protection products</t>
  </si>
  <si>
    <t>5ZjwAiDPYbGvURtwoHF4gM5TvyR0UgB0EOmnMkFaZftX</t>
  </si>
  <si>
    <t>5pmfsUbg8aoTCasOYIPEmO</t>
  </si>
  <si>
    <t>wRT3XcKfUaVoLQYa4XeJC</t>
  </si>
  <si>
    <t>FV 32.06 Disposal of surplus application mix</t>
  </si>
  <si>
    <t>4d9ucNGdAsunr2tbELZ2oO5TvyR0UgB0EOmnMkFaZftX</t>
  </si>
  <si>
    <t>wfEosTNsh5ZbZfpJsxQgA</t>
  </si>
  <si>
    <t>49eZzszjuUC0B6uHMRpoza</t>
  </si>
  <si>
    <t>HOP 32.06 Disposal of surplus application mix</t>
  </si>
  <si>
    <t>IKtB5yVMmBF7k4LaDgUZw3R84nmeK4iATbuwZ2gsDsb</t>
  </si>
  <si>
    <t>stHgm7kk2SPG9w5vMdz4p</t>
  </si>
  <si>
    <t>78fF8J8n8uDPsOxFl12Alc</t>
  </si>
  <si>
    <t>FV 32.07 Residue analysis</t>
  </si>
  <si>
    <t>IKtB5yVMmBF7k4LaDgUZw7o4R1VJX1KXn6Y2mK3KBnX</t>
  </si>
  <si>
    <t>2d7YWQS3FpE89EMmToIXl7</t>
  </si>
  <si>
    <t>5E9apgdIabjK9U9O52kP3v</t>
  </si>
  <si>
    <t>HOP 32.07 Residue analysis</t>
  </si>
  <si>
    <t>IKtB5yVMmBF7k4LaDgUZw6GGR163KNx1sTit3j0ivMP</t>
  </si>
  <si>
    <t>1E2oM3pY57AB2HYh2FrLwa</t>
  </si>
  <si>
    <t>6ZlIRqNokp14rd0OrJYpUs</t>
  </si>
  <si>
    <t>FV 32.08 Application of other substances</t>
  </si>
  <si>
    <t>IKtB5yVMmBF7k4LaDgUZw6twC7WvSzvTac9PtqXVar6</t>
  </si>
  <si>
    <t>2KsBqme4dzqwFgisXFOayx</t>
  </si>
  <si>
    <t>5XwbzZtEM8lBOyfvXXxdDp</t>
  </si>
  <si>
    <t>HOP 32.08 Application of other substances</t>
  </si>
  <si>
    <t>IKtB5yVMmBF7k4LaDgUZwJfokfy0DypbRD7D7zEF8h</t>
  </si>
  <si>
    <t>7oyHtBXE4RjANn4ggmq6Y3</t>
  </si>
  <si>
    <t>7FzFPUI62I8icT9zFiqYBn</t>
  </si>
  <si>
    <t>FV 32.09 Plant protection product and postharvest treatment product storage</t>
  </si>
  <si>
    <t>5g1godsQJRqbjZxI603Etm1MAAg94AQdklTBAzABM4wS</t>
  </si>
  <si>
    <t>3NggK2eyAFMnxgLmy5ZHwl</t>
  </si>
  <si>
    <t>4QOHCspm1xB86DGAUYDjRE</t>
  </si>
  <si>
    <t>HOP 32.09 Plant protection product and postharvest treatment product storage</t>
  </si>
  <si>
    <t>6sAnZuzrLy7KwfabltbVL25TvyR0UgB0EOmnMkFaZftX</t>
  </si>
  <si>
    <t>4g6GmkM7SVOjxzDG7bEynl</t>
  </si>
  <si>
    <t>3WBrxkh802qoM6WUHlCwcx</t>
  </si>
  <si>
    <t>FV 32.10 Mixing and handling</t>
  </si>
  <si>
    <t>3labXsBTDnp2nMlbS2V5AI3IMlwAGWtNQ8ZjIBrbKwsL</t>
  </si>
  <si>
    <t>1oZBiTuiw7JnneP37eRowe</t>
  </si>
  <si>
    <t>5ct5fM0HqC0lCNZYddSQSP</t>
  </si>
  <si>
    <t>HOP 32.10 Mixing and handling</t>
  </si>
  <si>
    <t>3YIgWsy9P8ND3BJPQGnD0j3Fg5RTdQ7a6O2THEvpVWrG</t>
  </si>
  <si>
    <t>5ADUfpuBbLBbLbTKgfXnbi</t>
  </si>
  <si>
    <t>5OPZTbS8UKCdo5sAfvtHwp</t>
  </si>
  <si>
    <t>FV 32.11 Invoices and procurement documentation</t>
  </si>
  <si>
    <t>3YIgWsy9P8ND3BJPQGnD0j3wasRW0o0BjnW1Yy5QAtYp</t>
  </si>
  <si>
    <t>2UdnbG1EfwovfGYLIAS3BC</t>
  </si>
  <si>
    <t>3ag7qg4fpn4nxKeaoiBogr</t>
  </si>
  <si>
    <t>HOP 32.11 Invoices and procurement documentation</t>
  </si>
  <si>
    <t>6MLbOSTUhL6svPsQwb6NH65TvyR0UgB0EOmnMkFaZftX</t>
  </si>
  <si>
    <t>4eaXpRnh8mnwfzKcWJnmsL</t>
  </si>
  <si>
    <t>Cewd3FqcwBMtVtTDK4h9s</t>
  </si>
  <si>
    <t>FV 33.01 Packing (in-field or facility) and storage areas</t>
  </si>
  <si>
    <t>1zH3ajr9ldfV66pKaz5uSC</t>
  </si>
  <si>
    <t>HOP 33.01 Harvest and handling areas</t>
  </si>
  <si>
    <t>7h4leQtnNFBbHHWbgN8lXM</t>
  </si>
  <si>
    <t>FV 33.02 Foreign bodies</t>
  </si>
  <si>
    <t>110oWX79i6mbT4bTqOXnsF</t>
  </si>
  <si>
    <t>HOP 33.02 Foreign materials</t>
  </si>
  <si>
    <t>5RnRCz8ee4Zl9QUgeRKTHd</t>
  </si>
  <si>
    <t>FV 33.03 Temperature and humidity control</t>
  </si>
  <si>
    <t>4eKy1DGXi4so3zRzyqThnJ</t>
  </si>
  <si>
    <t>HOP 33.03 Temperature and humidity control</t>
  </si>
  <si>
    <t>1OZTzJWvKeCm4lQLj2de5o</t>
  </si>
  <si>
    <t>FV 33.04 Pest control</t>
  </si>
  <si>
    <t>1YjodcLkPXYuUVJv2kTcFk</t>
  </si>
  <si>
    <t>HOP 33.04 Pest control</t>
  </si>
  <si>
    <t>6v0SS1OCIEL11DaUsdV8qY</t>
  </si>
  <si>
    <t>FV 33.05 Product labeling</t>
  </si>
  <si>
    <t>7ctYNkkwyMaJhUZotDNFjC</t>
  </si>
  <si>
    <t>HOP 33.05 Finished products</t>
  </si>
  <si>
    <t>1vk62VlZg3Zq6bcgLfSxGJ</t>
  </si>
  <si>
    <t>FV 33.06 Environmental monitoring program</t>
  </si>
  <si>
    <t>6jeCGSSXYJzTftXx8cbHUd</t>
  </si>
  <si>
    <t>HOP 33.06 Transport</t>
  </si>
  <si>
    <t>5TLexd3GI3AjZkCglPj3h5</t>
  </si>
  <si>
    <t xml:space="preserve">FV 33.07 Air and compressed gases </t>
  </si>
  <si>
    <t>6XDlMJZ8YZa4z9YpSWG2pO</t>
  </si>
  <si>
    <t>HOP 33.07 Harvest and handling area safety</t>
  </si>
  <si>
    <t>4vucxRo0LZSSTw9GJs9K5C</t>
  </si>
  <si>
    <t xml:space="preserve">QMS 01.01   Legality </t>
  </si>
  <si>
    <t>3xDgKt7CA6fhZm7YTtTFG0</t>
  </si>
  <si>
    <t xml:space="preserve">QMS 01.01.01  Legality - Producer group members of producer groups </t>
  </si>
  <si>
    <t>ppb9y4rPwbUUBCj5QAkxS</t>
  </si>
  <si>
    <t xml:space="preserve">QMS 01.01.02  Legality - Production sites of multisite producers with QMS  </t>
  </si>
  <si>
    <t>67jQXmb714JA7JO68yT9WJ</t>
  </si>
  <si>
    <t xml:space="preserve">QMS 01.02  Internal register </t>
  </si>
  <si>
    <t>6vMdfJ8gSRxB94Qur9PIUJ</t>
  </si>
  <si>
    <t>QMS 01.02.01 Internal register - Multisite producers with QMS</t>
  </si>
  <si>
    <t>65YhqSh0effwCLgSU5PKWi</t>
  </si>
  <si>
    <t>QMS 01.02.02 Internal register - Producer Groups</t>
  </si>
  <si>
    <t>6gNXFot9bj2qIYf6UMlESC</t>
  </si>
  <si>
    <t>QMS 02.01 Structure</t>
  </si>
  <si>
    <t>1BZRMD4dae6RuHe1e220IE</t>
  </si>
  <si>
    <t>QMS 02.02 Competency and training of staff</t>
  </si>
  <si>
    <t>4cLbnSmkp5Cb5himLWnflc</t>
  </si>
  <si>
    <t>QMS 03.01 Document control requirements</t>
  </si>
  <si>
    <t>6cqHYchodcu4mfags7nEfI</t>
  </si>
  <si>
    <t>QMS 03.02 Records</t>
  </si>
  <si>
    <t>3DacSTY4JYjnci5zdyhJco</t>
  </si>
  <si>
    <t>QMS 05.01 Internal QMS audits</t>
  </si>
  <si>
    <t>5H57GE3E0oeJiTQUwzLR4e</t>
  </si>
  <si>
    <t>QMS 05.02 Internal members/sites audits</t>
  </si>
  <si>
    <t>TNECOkMrplT0VST5e7LlI</t>
  </si>
  <si>
    <t>QMS 05.03 Non-compliances, corrective actions, and sanctions</t>
  </si>
  <si>
    <t>2rWrYhbbVlHZkKXd3fJaOG</t>
  </si>
  <si>
    <t>QMS 11.1 Key tasks - QMS manager</t>
  </si>
  <si>
    <t>4LkoX8uL7IKysZNtMA9ACA</t>
  </si>
  <si>
    <t>QMS 11.2 Key Tasks - Internal QMS auditors</t>
  </si>
  <si>
    <t>68QqPVS7uQ4h17EehtW3dB</t>
  </si>
  <si>
    <t>QMS 11.3 Key Tasks -Internal farm auditors</t>
  </si>
  <si>
    <t>1VqzFhqArY3cojASXB90xU</t>
  </si>
  <si>
    <t>QMS 12.1 Formal qualifications for internal QMS auditors</t>
  </si>
  <si>
    <t>5YUhVcJlBJEi7I8LspLadi</t>
  </si>
  <si>
    <t xml:space="preserve">QMS 12.2 Formal qualifications for internal  farm auditors </t>
  </si>
  <si>
    <t>6tORAFbgXTHTA03U5KBq2e</t>
  </si>
  <si>
    <t>QMS 12.3.1 Technical skills and qualifications - QMS manager</t>
  </si>
  <si>
    <t>4hGEPqL5l7s3DOLYKtvmbC</t>
  </si>
  <si>
    <t>QMS 12.3.2 Technical skills and qualifications - Internal QMS auditor</t>
  </si>
  <si>
    <t>3wx6HUisx5HDpRwFvCTwWN</t>
  </si>
  <si>
    <t>QMS 12.3.3  Technical skills and qualifications - Internal farm auditor</t>
  </si>
  <si>
    <t>Sign-off of internal farm auditors shall only occur as a result of:</t>
  </si>
  <si>
    <t>1wFLkLpapYX6o9clnCsMpf</t>
  </si>
  <si>
    <t>QMS 12.3.4 Technical skills and qualifications - Training in food safety and good agricultural practices for internal QMS and farm auditors</t>
  </si>
  <si>
    <t>3uom9p3qca6ax7AaTTK2QT</t>
  </si>
  <si>
    <t>5aNPbKKRWAA60MBjo0xV4c</t>
  </si>
  <si>
    <t>QMS 12.4  Communication skills</t>
  </si>
  <si>
    <t>2Uopg36JNeaciZYcYszEzl</t>
  </si>
  <si>
    <t>QMS 12.5  Independence and confidentiality</t>
  </si>
  <si>
    <t>NOTE: The qualification of internal auditors shall be evaluated annually by the CBs.</t>
  </si>
  <si>
    <t>PIGUID</t>
  </si>
  <si>
    <t>PQGUID</t>
  </si>
  <si>
    <t>N:N ID</t>
  </si>
  <si>
    <t>PIGUID &amp; "NO"</t>
  </si>
  <si>
    <t>4R9L9YGGN56lLGRoI3945q</t>
  </si>
  <si>
    <t>7t4qfGXrdadx66xrfTpE0d</t>
  </si>
  <si>
    <t>78wVA7YnBFnvaegzh1b0Ty</t>
  </si>
  <si>
    <t>3gt3fIhN46QsU1qNjvnmb2</t>
  </si>
  <si>
    <t>5tEJuAZKG5KWmgCRdpscul</t>
  </si>
  <si>
    <t>6WUvJ8mCZ5jZz6OMmg6bGM</t>
  </si>
  <si>
    <t>4pStMx8J9zdTA08NPOZK8J</t>
  </si>
  <si>
    <t>4Zdmgt25UbXfgJxrggzCIy</t>
  </si>
  <si>
    <t>2da4xRvctaGroBQaFMVdXV</t>
  </si>
  <si>
    <t>7o0xBDTKxcKpHsZRwunVdc</t>
  </si>
  <si>
    <t>1DMh4nsjnxwoMXI3CEg6sF</t>
  </si>
  <si>
    <t>1DKo9zqfflOcZsDUt4F8bK</t>
  </si>
  <si>
    <t>4C7ap9WXrPsgE102XE9985</t>
  </si>
  <si>
    <t>2X5jIQrwwam5QenXltA03n</t>
  </si>
  <si>
    <t>Level</t>
  </si>
  <si>
    <t>3WqH0sbUd41S1QgzsshLUw</t>
  </si>
  <si>
    <t>Major Must</t>
  </si>
  <si>
    <t>Recom.</t>
  </si>
  <si>
    <t>Minor Must</t>
  </si>
  <si>
    <t>INTEGRATED FARM ASSURANCE SMART
FLOWERS AND ORNAMENTALS</t>
  </si>
  <si>
    <t>AUDIT AND JUSTIFICATION GUIDELINE</t>
  </si>
  <si>
    <t>ENGLISH VERSION 6.0_DEC22
VALID FROM: 15 DECEMBER  2022
OBLIGATORY FROM: 1 JANUARY 2024</t>
  </si>
  <si>
    <t>Copyright</t>
  </si>
  <si>
    <t>© Copyright: GLOBALG.A.P. c/o FoodPLUS GmbH, Spichernstr. 55, 50672 Cologne, Germany. Copying and distribution permitted only in unaltered form.</t>
  </si>
  <si>
    <t>The aim of this guideline is to define the audit method and minimum requirements for comments (justifications) to be recorded by the certification body (CB) auditors and internal farm auditors to create an audit trail (i.e., to make it possible to comprehend what was observed during the audit). Furthermore, it aims to establish consistent reporting among all CBs around the world.</t>
  </si>
  <si>
    <t>This guideline is mandatory for CB auditors and internal farm auditors and takes precedence over the GLOBALG.A.P. general regulations. This guideline shall also be used for the internal farm audits of Option 2 producer groups and/or Option 1 multisite producers with a quality management system (QMS) and may also be used for self-assessments conducted by Option 1 producers without a QMS. As required by the GLOBALG.A.P. general regulations – rules for CBs, all Major Must and all non-compliant and not applicable Minor Must principles and criteria (P&amp;Cs) shall have comments recorded in the checklist by the CB auditor or the internal farm auditor if no specific guideline specifies otherwise. Recommendations do not require comments. In this guideline, GLOBALG.A.P. provides the list of P&amp;Cs that require comments and examples of those comments that – at a minimum – shall be recorded regardless of the above (all Major Must and non-compliant or not applicable Minor Must P&amp;Cs).</t>
  </si>
  <si>
    <t>The minimum comments requested of the CB auditors can be recorded in two different locations:</t>
  </si>
  <si>
    <t>• 	Justification guidelines (visible to producers)</t>
  </si>
  <si>
    <t>• Justification guidelines (visible only to the CB and the GLOBALG.A.P. Secretariat)</t>
  </si>
  <si>
    <t xml:space="preserve">Comments entered in the first location are visible to everyone because no sensitive information (e.g., names) is recorded in them.
Comments in the second location include more specific information (e.g., names of workers, commercially sensitive information) that will only be available to the respective CB and the GLOBALG.A.P. Secretariat.
Comments do not need to be repeated in both locations.
Major Must P&amp;Cs without any description under the "Inspection method explanation" column do not require comments in case of compliance (“YES”).
</t>
  </si>
  <si>
    <t>Comments are also required for some Minor Must P&amp;Cs, even if the answer is “YES.” It is not mandatory to record comments for all the other Minor Must P&amp;Cs if the answer is “YES” or to use the examples exactly as they are given, as long as the audit trail can be followed, and it has been clearly demonstrated that all production sites for all registered products included in the scope of certification have been audited.</t>
  </si>
  <si>
    <t>For all P&amp;Cs that permit evidence to be recorded per crop grouping, the audit shall still be conducted for all registered products to verify compliance with the applicable requirements, as stated in the GLOBALG.A.P. general regulations.</t>
  </si>
  <si>
    <t>The “Method” column highlights the main aspects to be checked for each P&amp;C and a symbol describes how to check them:</t>
  </si>
  <si>
    <t>V – visual assessment</t>
  </si>
  <si>
    <t>I – interview personnel</t>
  </si>
  <si>
    <t>D – records or document review</t>
  </si>
  <si>
    <t>X – cross-checking data and information, verifying data, linking records with each other and confirming their accuracy</t>
  </si>
  <si>
    <t>C – challenging the content and plausibility of the information (e.g., when checking the risk assessments)</t>
  </si>
  <si>
    <t xml:space="preserve">The CB farm auditor/internal farm auditor shall not be restricted to the described methods and may use other methods. Evidence (justifications) may be collected by taking pictures of the records, premises, documents, etc. When taking pictures as evidence, the CB shall keep evidence of signed approval from the auditees and the pictures shall be linked to the applicable P&amp;Cs. </t>
  </si>
  <si>
    <t>x</t>
  </si>
  <si>
    <t>ifna</t>
  </si>
  <si>
    <t>RelatedPQ</t>
  </si>
  <si>
    <t>PIGUID&amp;NO</t>
  </si>
  <si>
    <t>Section</t>
  </si>
  <si>
    <t>Description/Principle</t>
  </si>
  <si>
    <t>Criteria</t>
  </si>
  <si>
    <t>Yes</t>
  </si>
  <si>
    <t>No</t>
  </si>
  <si>
    <t>N/A</t>
  </si>
  <si>
    <t>Method</t>
  </si>
  <si>
    <t>Audit method explanation</t>
  </si>
  <si>
    <t>Justification guideline (visible to producers)</t>
  </si>
  <si>
    <t>Justification guideline (visible only to CB and GLOBALG.A.P. Secretariat)</t>
  </si>
  <si>
    <t>V, D, X</t>
  </si>
  <si>
    <t xml:space="preserve">Cross-check consistency of reference system with application records (fertilizer, PPPs, etc.).
</t>
  </si>
  <si>
    <t>Map or physical signs?</t>
  </si>
  <si>
    <t>Cross-check consistency of reference system with production records.</t>
  </si>
  <si>
    <t>Describe the recording system.</t>
  </si>
  <si>
    <t>D, X</t>
  </si>
  <si>
    <t>Verify this P&amp;C after the site audit and record check.
Check whether records are kept up-to-date and how long they are retained. 
The availability of two years’ record keeping is not applicable in the first two years after initial certification.</t>
  </si>
  <si>
    <t>D</t>
  </si>
  <si>
    <t xml:space="preserve">Three situations are possible: 
1) The subcontractor has a GLOBALG.A.P. certificate for a standard, add-on, or an equivalent benchmarked scheme. A list of equivalent benchmarked schemes is available on the GLOBALG.A.P. website. Check each certificate for validity and scope. 
2) The subcontractor does not have a GLOBALG.A.P. certificate for a standard, add-on, or equivalent benchmarked scheme, but a GLOBALG.A.P. approved CB has already checked the P&amp;Cs that apply to the activity performed by the subcontractor. Check the CB audit report regarding compliance with these applicable P&amp;Cs. 
3) The subcontractor does not have a GLOBALG.A.P. certificate for a standard, add-on, or equivalent benchmarked scheme, nor have they already been audited by a GLOBALG.A.P. approved CB. Check whether the producer has conducted an assessment against the applicable P&amp;Cs, and check its results. 
During the audit, evidence of the subcontractor’s compliance is available on the farm. 
</t>
  </si>
  <si>
    <t>Subcontractor(s) and activities checked:
Identify which of the three situations applies.</t>
  </si>
  <si>
    <t>Name of the subcontractor:</t>
  </si>
  <si>
    <t>If the producer uses their own internal checklist, compare it with the official IFA checklist.  One page with the numbers of P&amp;Cs only is not acceptable. At least the P&amp;Cs, answers, and requested comments are required.
Check whether comments/justifications have been recorded:
- For all non-applicable and non-compliant P&amp;Cs in the case of self-assessments
- According to this guideline in the case of internal audits 
The internal audits shall cover all subcontractor(s) used. In the case of subcontractors, the applicable P&amp;Cs shall be identified and comments shall include information regarding evaluated seasons and tasks (see also FO 01.02.01).</t>
  </si>
  <si>
    <t xml:space="preserve">Date of self-assessment or internal farm audit:
</t>
  </si>
  <si>
    <t>Name of person performing the self-assessment (in the case of Option 1) or internal farm audit (in the case of Option 2 producer group members):</t>
  </si>
  <si>
    <t xml:space="preserve">Check how the non-compliances detected during the self-assessment/internal producer group audit were closed.
</t>
  </si>
  <si>
    <t>Number of non-compliances detected (Major Must/Minor Must/Recommendation):
Number of non-compliances still open:</t>
  </si>
  <si>
    <t xml:space="preserve">Review documents.
</t>
  </si>
  <si>
    <t>Record specific example:</t>
  </si>
  <si>
    <t xml:space="preserve">Cross-check with FO 01.03.03.
</t>
  </si>
  <si>
    <t xml:space="preserve">Check this point while checking the training records required in other P&amp;Cs (FO 07.04.01 on PPP storage; FO 05.01.02 on workers responsible for tasks in water management plan; FO 12.01.03 on all staff in relation to health and safety risk assessment). Evidence of attendance can be a signature, a finger print, or a photo of the training where attendees can be clearly identified. </t>
  </si>
  <si>
    <t>Topic of training (e.g., health and safety) 
Number of workers:
Training date:</t>
  </si>
  <si>
    <t>Name of the trainer(s):</t>
  </si>
  <si>
    <t xml:space="preserve">Review documents. Check the evidence for the qualifications.
Where the responsible person is external, check evidence of training and technical competence.
</t>
  </si>
  <si>
    <t xml:space="preserve">Names of technical adviser(s), designated worker(s), or technically responsible person(s) (if not the producer themself) for: 
Fertilizer applications:  
PPP applications:  </t>
  </si>
  <si>
    <t>D, I</t>
  </si>
  <si>
    <t xml:space="preserve">Review documents and conduct interview(s).
Verify the existence of and compliance with quality specifications supplied by customers. If there are no customer quality specifications, the production unit shall have its own specifications.
The above applies to any customer quality specifications regarding PPPs. Cross-check with records of PPP use on the products bought by the client. </t>
  </si>
  <si>
    <t>Review documents.
In Option 2 producer groups and Option 1 multisite producers with QMS the complaint procedure may be checked at QMS level. If applicable, check the producer’s role/task in the complaint procedure at producer group member/production site level.
Have there been complaints?</t>
  </si>
  <si>
    <t xml:space="preserve"> Document identification (name/code, date/edition, etc.):</t>
  </si>
  <si>
    <t xml:space="preserve">During the site visit, check the procedure and its implementation. Conduct interview(s).
</t>
  </si>
  <si>
    <r>
      <rPr>
        <rFont val="Arial"/>
        <color theme="1"/>
        <sz val="8.0"/>
      </rPr>
      <t xml:space="preserve">Document identification (name/code, date/edition, etc.):
</t>
    </r>
    <r>
      <rPr>
        <rFont val="Arial"/>
        <color rgb="FFFF0000"/>
        <sz val="8.0"/>
      </rPr>
      <t xml:space="preserve">
</t>
    </r>
    <r>
      <rPr>
        <rFont val="Arial"/>
        <color theme="1"/>
        <sz val="8.0"/>
      </rPr>
      <t>Give a short description of the procedure:</t>
    </r>
  </si>
  <si>
    <t xml:space="preserve">During the site visit, check the procedure and its implementation. 
Note that for flowers and ornamentals, there are no food safety-related risks.  There, the focus should be more on quality or phytosanitary issues. </t>
  </si>
  <si>
    <t>Document identification (name/code, date/edition, etc.):</t>
  </si>
  <si>
    <t>D,C, X</t>
  </si>
  <si>
    <t xml:space="preserve">Note that for flowers and ornamentals, this is applicable at a much lighter level, given that risks do not relate to food safety but to quality.   
Check the procedure contents only.
</t>
  </si>
  <si>
    <t xml:space="preserve">Document identification (name/code, date/edition, etc.):
</t>
  </si>
  <si>
    <t xml:space="preserve">D, C, X
</t>
  </si>
  <si>
    <t xml:space="preserve">Review documents. Identify whether products are being handled for other producers. Challenge and test whether the system is working. 
Cross-check traceability information with harvest records.
</t>
  </si>
  <si>
    <t xml:space="preserve">Name of product, batch and date checked, or short description of the traceability system:
</t>
  </si>
  <si>
    <t xml:space="preserve">D, X, V </t>
  </si>
  <si>
    <t xml:space="preserve">Verify the segregation and product identification on the site during operations and following the product flow. </t>
  </si>
  <si>
    <t>Give a short description of the segregation system.</t>
  </si>
  <si>
    <t xml:space="preserve">Perform a visual identification of the final product and a records check. On the site, select a sample of final product labeled with a GGN and trace it back to its origin to confirm the certification status. 
</t>
  </si>
  <si>
    <t>Name of product, batch/date checked:
If Option 2 (producer group member/certificate holder/both), GGN used for identification:</t>
  </si>
  <si>
    <t xml:space="preserve">Interview person responsible for final check.
Check whether the procedure as defined by the producer is in place. 
</t>
  </si>
  <si>
    <t>Documented procedure identification (name/code and date/edition, etc.):</t>
  </si>
  <si>
    <t xml:space="preserve">Perform a visual check whether all incoming and stored products are identified as detailed in the procedure. 
Select a sample of incoming product (sample to be selected by CB auditor) and check whether the origin is a certified production process. 
For purchased product, check the actual delivery records/supplier sales documents, which shall indicate the GLOBALG.A.P. certification status and the current online certificate.
</t>
  </si>
  <si>
    <t>Documented procedure identification (name/code and date/edition, etc.):
Name of product, batch/date checked:</t>
  </si>
  <si>
    <t xml:space="preserve">Cross-check records. 
Individual producers/Producer group members shall keep sales records (delivery notes, documented evidence) for all outgoing products (including those sold for local markets, to industry, as by-products, etc.). All these sales shall be registered in the individual mass balance calculations.
Select a sample of sales records for each product and check whether its origin is a certified production process.
Sample the square root of the number of registered products.
</t>
  </si>
  <si>
    <t>Name of product, batch/date checked:</t>
  </si>
  <si>
    <t>D, X, C</t>
  </si>
  <si>
    <r>
      <rPr>
        <rFont val="Arial"/>
        <color theme="1"/>
        <sz val="7.0"/>
      </rPr>
      <t xml:space="preserve">Cross-check records. 
Check whether the mass balance calculation frequency defined by the producer for each registered crop is appropriate to the scale of the operation.
</t>
    </r>
    <r>
      <rPr>
        <rFont val="Arial"/>
        <b/>
        <color theme="1"/>
        <sz val="7.0"/>
      </rPr>
      <t>Check whether mass balance done by the producer covers all products originating from certified as well as noncertified production processes (if applicable)</t>
    </r>
    <r>
      <rPr>
        <rFont val="Arial"/>
        <color theme="1"/>
        <sz val="7.0"/>
      </rPr>
      <t>. The mass balance shall contain ‘’owned’’ products only and is still required for producers without product handling. 
Select a period and check the mass balance for each product. 
Verify that the producer’s mass balance calculation (certification status and quantities) is consistent with the producer’s records (sales documents, documentation of incoming quantities, etc.). The mass balance calculations at producer level shall reconcile the amount of product sold (sales documents/delivery notes) with incoming product (harvest records and product from certified production processes bought, if applicable) and stored product. Challenge the production/harvest records with the production area/volume/number to check whether the yield is realistic. Check the conversion factor to see whether it is realistic (compare with the normal conversion factors for that product in the region for the current year). Are there quality control records?  
In the first year (initial certification), conduct only a system/document check and not an actual record check (producer can show records of quantities harvested by the time of the audit).   If harvest is excluded, mass balance calculations are not applicable for this product.  If harvested crops are sold directly from the field (off-field delivery), the input/output shall be justified and the P&amp;C can be considered N/A.
In the case of producer group members, check whether the harvested/delivered quantities (based on harvest records, delivery notes, etc.) are equal to the received/processed quantities of the producer group (invoices, product handling records, etc.). 
Check whether the product quantity delivered to the producer group is in line with the quantities registered for certification and with the yield of the production site.</t>
    </r>
  </si>
  <si>
    <t xml:space="preserve">Frequency of the mass balance calculation:                                                                                                    Record for at least one product per producer group (crop grouping), prioritizing main products and/or products under parallel ownership.                                                    Name of product:
Check the mass-balance of a given period:
Quantity of input, output, loss, and storage of products originating from certified and noncertified production processes (if applicable) for the chosen period:
</t>
  </si>
  <si>
    <t>Check records.
Check the conversion factor to see whether it is realistic (compare with the normal conversion factors for that product in the region for the current year). Are there quality control records?   
If there is no product handling (or sales take place directly from the field), the mass balance is still applicable.
If harvested crops are sold from the field (off-field delivery), the input equals the output and therefore this point is not applicable.  In this case, answer “Yes” and justify it with “off-field delivery.”</t>
  </si>
  <si>
    <t>Describe the conversion ratio over a particular period.  The information can come from records or from estimations done by the producer based on their production processes.</t>
  </si>
  <si>
    <t>Check sales records (invoices, delivery notes, etc.).
Cross-check with traceability records to confirm the certification status of the sold product.
In the case of an initial (first) audit, sales records will not include a reference to the GLOBALG.A.P. certification status. Instead, check whether procedures are in place to implement this process after certification is achieved.</t>
  </si>
  <si>
    <t xml:space="preserve">Indicate the GLOBALG.A.P. certification status and GGN used, how it is used, the type of transaction record checked, the reference number, and the date.
In the case of an initial audit, write: “N/A. Initial audit.” 
</t>
  </si>
  <si>
    <t>V</t>
  </si>
  <si>
    <t xml:space="preserve">Perform a visual assessment. Check where the GLOBALG.A.P. trademarks/logos are used. In the case of a CB transfer, the producer shall comply with the P&amp;Cs, since the audit is considered subsequent. </t>
  </si>
  <si>
    <t>Check records. Consider retained seed packaging and/or plant passports. GLOBALG.A.P. IFA certificate for plant propagation material is accepted.</t>
  </si>
  <si>
    <t>Review licenses and permits/contracts, if applicable.</t>
  </si>
  <si>
    <t>Describe the plant propagation material documentation.</t>
  </si>
  <si>
    <t>Check records. Assess evidence that visual signs of pests and diseases are monitored at fixed intervals.</t>
  </si>
  <si>
    <t>Check records.</t>
  </si>
  <si>
    <t xml:space="preserve">Check records. </t>
  </si>
  <si>
    <t>Record at least one example per crop and include the justifications:
- Location
- Date
- Product trade name and active ingredient
- Name of applicator
- Justification for application
- Quantity
- Machinery used</t>
  </si>
  <si>
    <t xml:space="preserve">Review documents and check records.             Comment only if GMOs are used. 
</t>
  </si>
  <si>
    <t xml:space="preserve">Reference the legal requirements, where such exist.
</t>
  </si>
  <si>
    <t>Check records, cross-check with planting dates and production records.</t>
  </si>
  <si>
    <t>Review documents.</t>
  </si>
  <si>
    <t>Comment only if GMOs are used. Reference to communication evidence:</t>
  </si>
  <si>
    <t>D, V</t>
  </si>
  <si>
    <t>Review documents and perform a visual assessment.</t>
  </si>
  <si>
    <t xml:space="preserve">Perform a visual assessment. </t>
  </si>
  <si>
    <t>Describe the segregation system.
N/A if the producer does not handle GM crops</t>
  </si>
  <si>
    <t xml:space="preserve">Check records. Conduct interview(s) and find out whether the producer sources plant material that leaves the company in a short period of time. This is not limited to flowering bulbs.
The main purpose of this P&amp;C is integrity: Crops sold as originating from GLOBALG.A.P. certified production processes have been part of those processes for a minimum period of time as per the standard . 
</t>
  </si>
  <si>
    <t xml:space="preserve">Note the duration (number of days) of the growing cycle of the crops under the ownership of the producer as well as the total duration of the growing cycle. </t>
  </si>
  <si>
    <t>V, I</t>
  </si>
  <si>
    <t>Perform a visual assessment and conduct interview(s).</t>
  </si>
  <si>
    <t>I, D</t>
  </si>
  <si>
    <t xml:space="preserve">Check records and conduct interview(s). Methyl bromide shall not be used even if local legislation allows it.
Note that methyl bromide is prohibited not only for product/soil fumigation, but also for any other use, e.g., warehouse fumigation. </t>
  </si>
  <si>
    <t>If soil fumigation is/was used, describe it: date, active ingredient, name or initials of person that gave the authorization.</t>
  </si>
  <si>
    <t>Check records, cross-check with planting dates.</t>
  </si>
  <si>
    <t>Check records and conduct interview(s).</t>
  </si>
  <si>
    <t>If chemicals are used to sterilize substrates, record an example. 
- Dates of sterilization (day/month/year)
- Name and active ingredient used 
- Machinery used (e.g., 1,000l tank etc.)
- Method used (e.g., drenching, fogging)
- Operator’s name (person who actually applied the chemicals and performed the sterilization)
- Preplanting interval</t>
  </si>
  <si>
    <t>Review documents. A document/declaration given by the supplying company may be enough to demonstrate that the substrate does not come from designated conservation areas.</t>
  </si>
  <si>
    <t xml:space="preserve">Cross-check records of purchases, perform a visual assessment, check the documented plan, conduct interview(s). </t>
  </si>
  <si>
    <t xml:space="preserve">Establish the percentage currently used at the farm. </t>
  </si>
  <si>
    <t>Compare the fertilization application program with the nutritional needs of the crop. 
Conduct interview(s). Check records. Perform a visual assessment. 
Note that for flowers and ornamentals, the aim is to ensure that all nutrient contributions are considered, with the purpose of reducing use, optimizing resources, and avoiding leakage and nutrient pollution. 
This P&amp;C specifically highlights additional inputs such as: 
- Analysis of water sources, including consideration of nutrient contribution (NPK)
- Analysis of amendments</t>
  </si>
  <si>
    <t xml:space="preserve">Review documents and cross-check implementation with FO 04.05.03 and FO 04.06.01.
Ask whether standard values for nutrients (nitrogen, phosphorus, potassium) are used for laboratory analysis.  
</t>
  </si>
  <si>
    <t xml:space="preserve">Review documents. </t>
  </si>
  <si>
    <t>I, V</t>
  </si>
  <si>
    <t>Comment only if human sewage sludge is used.</t>
  </si>
  <si>
    <t>Describe one example of fertilizer application including all information requested.</t>
  </si>
  <si>
    <t>Check records. Cross-check with FO 04.06.01.
Note that potassium is not listed in this P&amp;C.  Focus is placed on nitrogen and phosphorus for their potential to cause eutrophication (nutrient pollution). 
This P&amp;C is a Recommendation only.  The purpose is to allow producers to keep historical records, observe trends, and correlate amounts of fertilizer used with amounts of harvested product and the quality of products.</t>
  </si>
  <si>
    <t>Perform a visual assessment.</t>
  </si>
  <si>
    <t xml:space="preserve">Perform a visual assessment. 
Fertilizers, if stored near water bodies or in high water table conditions, should be stored in such way that no washings or leakage from these may reach water.   </t>
  </si>
  <si>
    <t>D,X,V</t>
  </si>
  <si>
    <t xml:space="preserve">Check records.                                                                                                                                                    Among others, cross-check with application records and fertilizers seen in the storage.                                                                                                  
Compare with results of checks of the actual content of the storage.                                               </t>
  </si>
  <si>
    <t>Date of last check of the actual content of the fertilizer storage:</t>
  </si>
  <si>
    <t>D, C</t>
  </si>
  <si>
    <t xml:space="preserve">Review the risk assessment for water management.
Pay special attention to inclusion of all water sources and risks.
Awareness of water sources considered critical in public knowledge refers to the producer’s being aware of and capable of explaining to the auditor which of the sources they use may have been under public scrutiny.  </t>
  </si>
  <si>
    <t>D, V, X, I</t>
  </si>
  <si>
    <t xml:space="preserve">Review action plan. Cross-check with FO 05.01.01.
Verify implementation. 
</t>
  </si>
  <si>
    <t>V, I, D</t>
  </si>
  <si>
    <t xml:space="preserve">Perform a visual assessment and conduct interview(s). 
What kind of tools are used for the calculation?
How often are they checked?
</t>
  </si>
  <si>
    <t xml:space="preserve">Review permits/licenses. 
Confirm that all water sources are included in the risk assessment.
Check local legislation to understand which water sources require a permit. 
In the absence of permits, the producer shall have documentation showing a) application and b) efforts to obtain the permit.
Confirm that all sources used are listed in the water management plan and that the need of permits has been checked for all water sources.  </t>
  </si>
  <si>
    <t xml:space="preserve">Document identification (name/code, date/edition, etc.):
Note the validity dates of the permits.
Note the amount of water allowed in the permit. </t>
  </si>
  <si>
    <t xml:space="preserve">Review permits/licenses.
Cross-check permits/licenses with water use/discharge records.
</t>
  </si>
  <si>
    <t>Record specific restrictions checked and complied with.</t>
  </si>
  <si>
    <t>V, D</t>
  </si>
  <si>
    <t xml:space="preserve">Review documents and perform a visual assessment.
A justification for not collecting water can be based on a documented calculation of the potential amount of water to be captured. Cross-check with rainfall and estimated square meters of covered crop, plus estimated size of water storage facility to store the collected volumes of water. 
The producer has documented the costs of investments in required infrastructure, e.g., canalization, water storage facility. 
Include in the cost-benefit analysis the cost of abstracting water. </t>
  </si>
  <si>
    <t>Describe the infrastructure for collection, management, storage, and use of rainwater.
In cases where it is not technically or economically feasible to take advantage of rainwater, a justification shall be documented.</t>
  </si>
  <si>
    <t xml:space="preserve">Perform a visual assessment.
Cross-check with FO 05.02.04.  </t>
  </si>
  <si>
    <t xml:space="preserve">Check records of volumes of water abstracted from each water source. 
Cross-check with permits for water sources (FO 05.02.02 and FO 05.02.03). 
Volumes can be estimated or measured. If estimated, check the methodology and challenge its accuracy.  Estimation is okay, but challenging it can help the producer to be more accurate/precise.  If measured, check that measuring devices are working and records are reliable. 
Cross-check with volumes of water used in irrigation (FO 05.03.02). Are abstracted volumes higher than those used in irrigation? This could be the case if, e.g., pumps are not turned off once required amounts are abstracted.  Are abstracted volumes lower than those used in irrigation? This could be an indication that water is being recycled or rainwater collected. </t>
  </si>
  <si>
    <t>Note the amounts, indicating whether these are estimated or measured:  If estimated, outline the methodology used:</t>
  </si>
  <si>
    <t xml:space="preserve">Check records.
Check whether volumes are estimated or measured. Check the estimation methodology to determine how reliable it is. Check the measuring devices and whether they are functional. 
Check the water circuit to understand how irrigation volumes are being estimated/measured and whether there is a possibility that some of the water is not being counted. </t>
  </si>
  <si>
    <t>Check whether the report specifies that all or part of the data is estimated or measured.</t>
  </si>
  <si>
    <t xml:space="preserve">Cross-check with volumes of water used in irrigation (FO 05.03.02) and volumes abstracted from water sources (FO 05.03.01).
Besides irrigation, which other uses of water imply significant volumes (e.g., postharvest, domestic use)? 
Volumes can be estimated or measured. If estimated, check the methodology and challenge its accuracy. Estimation is okay, but challenging it can help the producer to be more accurate/precise.  If measured, check that measuring devices are working and records are reliable. 
How do total estimated/measured volumes compare against irrigation volumes and abstracted ones? </t>
  </si>
  <si>
    <t>Perform a visual assessment and check water analysis reports.</t>
  </si>
  <si>
    <t xml:space="preserve">If treated sewage water is used, or in cases of doubts about water quality, comments shall contain at least: 
Water source:
Water analysis report (date/laboratory/ref. no.):   
Describe doubts/risks: 
If no doubts, comments shall contain at least: 
Water sources:
</t>
  </si>
  <si>
    <t xml:space="preserve">Review the documented risk assessment for completeness and challenge it during the on-site audit. All water sources shall be identified in the risk assessment. The risk assessment shall also consider any change in the condition of the water source (e.g., drought period, flood period).
Examples of risks:
- Substances that may cause damage to the irrigation system: sediments, iron, salts
- Excess nitrogen or phosphorus in water
- Any risks mentioned in guidance provided from PPP preparation instructions (cross-check) 
</t>
  </si>
  <si>
    <t xml:space="preserve">Document identification (name/code, date/edition, etc.):
Describe risk, where identified:
</t>
  </si>
  <si>
    <t>Review the corrective actions, if applicable. Cross-check with FO 05.04.02.</t>
  </si>
  <si>
    <t xml:space="preserve">Name of technical adviser or designated worker (if not the producer themself):                            </t>
  </si>
  <si>
    <t xml:space="preserve">Conduct interview(s) and perform a visual assessment.  Note that no documentation is required. </t>
  </si>
  <si>
    <t>D, I, X</t>
  </si>
  <si>
    <t>Review documents and conduct interview(s).
The IPM plan can be as simple as a short description of the measures to be used for each pest, disease, or weed. It can also highlight compatibilities between measures. 
Cross-check with knowledge of pests, diseases, and weeds (FO 06.02) as well as with prevention measures, monitoring measures, interventions, and anti-resistance measures (FO 06.05–FO 06.08).</t>
  </si>
  <si>
    <t>I</t>
  </si>
  <si>
    <t>Conduct interview(s) with the people responsible.</t>
  </si>
  <si>
    <t>D, V, I</t>
  </si>
  <si>
    <t>Perform a visual assessment and/or check records. Check at least two activities per registered crop.</t>
  </si>
  <si>
    <t>Record two activities of prevention.</t>
  </si>
  <si>
    <t>D, V ,I</t>
  </si>
  <si>
    <t>Record two activities of observation and monitoring.</t>
  </si>
  <si>
    <t>D, V,I</t>
  </si>
  <si>
    <t>Perform a visual assessment and/or check records. Check at least two activities per registered crop.
A risk-based choice of chemical PPPs can be tangibly justified/demonstrated with, for example, the following: 
-	Risk to the IPM system: e.g., IPM compatibility lists provided by IPM consultants
-	Risk to the health and safety of workers: information on the acute toxicity of each PPP (as indicated by the colored markings) and the selection of the proper personal protection equipment
-	Risk of generating unwanted resistance in pests: records of intervention activities; if possible, nonchemical approaches</t>
  </si>
  <si>
    <t/>
  </si>
  <si>
    <t>Check records. Cross-check application records (FO 07.02.01) with PPP label instructions and/or industry recommendations.</t>
  </si>
  <si>
    <t xml:space="preserve">Check effectiveness of IPM activities (prevention, observation, monitoring intervention) in relation to previous growing cycles.  </t>
  </si>
  <si>
    <t xml:space="preserve">For all registered products, cross-check the PPP application records (FO 07.02.01) with invoices (FO 07.01.03), stock inventory (FO 07.04.05), the list of approved PPPs, and cross-check all with the PPPs in storage. 
In the list of PPPs bought, stored, and used, the producer shall highlight those which are listed by the WHO as Class Ia. </t>
  </si>
  <si>
    <t xml:space="preserve">Record at least one example of a PPP (product trade name) and compare it with the list of approved PPPs. </t>
  </si>
  <si>
    <t xml:space="preserve">Review documents and cross-check PPP application records with PPP label instructions.
Sample PPPs from application records and check the label to verify whether the PPP is appropriate for the target.
In the case of flowers and ornamentals, availability of PPPs approved for a specific target is scarce.
In some cases, PPPs are approved in generic form. The added new wording aims to create awareness that these products are also allowed.
In the EU, PPPs are registered for crops.  
In the USA, the EPA registers PPPs for the use site (e.g., Greenhouse Nonfood). Therefore, any PPP allowed for this use site may also be used in ornamentals (https://www.epa.gov/pesticide-registration/pesticide-use-sites-and-major-use-patterns). </t>
  </si>
  <si>
    <t>Check records. Cross-check with the stock inventory (FO 07.04.05), and the records of postharvest PPP applications (FO 08.02.06).</t>
  </si>
  <si>
    <t>Provide an example (PPP/date).</t>
  </si>
  <si>
    <t xml:space="preserve">Check records. Check whether there is a sufficient number of records to ensure that no unregistered PPPs are used, that correct quantities are applied, etc. 
Record at least one example per crop in the CB audit report.  
Note that in the case of flowers and ornamentals, there are no preharvest intervals and no MRLs. 
Consider, e.g., correct quantities applied 
</t>
  </si>
  <si>
    <t xml:space="preserve">Record at least one example for one crop
- Field or greenhouse: 
- Area of application (in m² or ha):
- Date (day/month/year) and end time of application:
- Justification (i.e., name of the pest(s) treated): 
- Complete product trade name of the PPP (including formulation):
- Name of active ingredient(s) and concentration in commercial product (g/kg or g/l):
- PPP quantity applied (i.e., quantity of commercial concentrated product): amount to be expressed in weight or volume, or the total quantity of water (or other carrier medium)  
- Total spray volume applied (quantity of water or other carrier medium)
</t>
  </si>
  <si>
    <t xml:space="preserve">Check records. Check whether there is a sufficient number of records to ensure that no unregistered PPPs are used, that correct dosages are applied, etc. Record at least one example per crop in the CB audit report.
</t>
  </si>
  <si>
    <t xml:space="preserve">Record at least one example per crop grouping (crop groupings are based on similarities in PPP applications), covering the justifications:
- Type of machinery or application equipment/method used 
- Weather conditions at time of application: </t>
  </si>
  <si>
    <t xml:space="preserve">Name of applicator or application team members:
Name of the technically responsible person making the decision on the use and doses of PPP(s): </t>
  </si>
  <si>
    <t>Conduct interview(s) with PPP operator(s). 
Perform a visual assessment of potential risks (e.g., little distance between crops, lack of barriers or hedges).</t>
  </si>
  <si>
    <t>Check records. Cross-check with FO 07.02.01 and FO 07.02.02.
This P&amp;C is a Recommendation only.  The purpose is to allow producers to keep historical records, observe trends, and correlate amounts of fertilizer used with amounts of harvested product and the quality of products.</t>
  </si>
  <si>
    <t>D, I, V</t>
  </si>
  <si>
    <t xml:space="preserve">Conduct interview(s) with workers and ask them about the method of disposal; inspect the disposal location.  </t>
  </si>
  <si>
    <t xml:space="preserve">Perform a visual assessment. Check compliance with the local regulations, if any.
Check records of verification for containers and scales.
Perform a visual assessment, cross-check results with PPP application records(FO 07.02.01), postharvest application records (FO 08.02.06), and records of all other substances (FO 07.08.01).
</t>
  </si>
  <si>
    <t xml:space="preserve">Note whether a permit is needed:
</t>
  </si>
  <si>
    <t xml:space="preserve">Check records.                                                                                                                                                    Among others, cross-check with application records and fertilizers seen in the storage.
Compare with results of checks of the actual content of the storage.                                              </t>
  </si>
  <si>
    <t>Date of last check of the actual content of the PPP storage:</t>
  </si>
  <si>
    <t>Review records and conduct interview(s).
Medical reports may not be available as they are generally confidential. 
There shall be evidence that the producer provides the workers the option of voluntary health checks.</t>
  </si>
  <si>
    <t>I, V, X, D</t>
  </si>
  <si>
    <t>Interview workers working in the field to see whether they are familiar with the procedure for reentry times. Cross-check their statements with the written procedure.
Perform a visual assessment of signs available/in use on-field or in the greenhouse.
Cross-check defined reentry times with information on PPP labels.</t>
  </si>
  <si>
    <t>Give a short description of the procedure in use:</t>
  </si>
  <si>
    <t>Conduct interview(s) and perform a visual assessment.</t>
  </si>
  <si>
    <t>I, V, X</t>
  </si>
  <si>
    <t xml:space="preserve">Conduct interview(s) with workers responsible for mixing PPPs. 
Check whether the filling and mixing area(s) is/are suitable.
Cross-check whether the correct equipment for mixing is being used according to the PPP label. 
Cross-check personal protective equipment (FO 12.03.01), equipment to retain and manage spillage (FO 07.04.04), visible emergency procedures (FO 12.01.05), and first aid kit along with eyewash amenities and clean water (FO 12.02.02 and FO 07.04.07).
Pay special attention to compliance with the above-mentioned P&amp;Cs if filling/mixing is done in the field.
</t>
  </si>
  <si>
    <t>Interview workers and perform a visual assessment regarding written instructions about pressure rinsing equipment and contents of empty containers.</t>
  </si>
  <si>
    <t>Record the use of equipment or instructions.</t>
  </si>
  <si>
    <t>V, X</t>
  </si>
  <si>
    <t>Perform a visual assessment. Cross-check with records of disposal, if applicable.</t>
  </si>
  <si>
    <t>Perform a visual assessment of empty container storage according to the requirements of the official collection and disposal system.
Cross-check with FO 07.06.04 on safe disposal to mitigate risks to humans and the environment.
Check records of disposal.</t>
  </si>
  <si>
    <t>Name/Description of the collection system:
Date of last record of disposal and amount of empty containers disposed:</t>
  </si>
  <si>
    <t>Review documents, conduct interview(s), and perform a visual assessment.</t>
  </si>
  <si>
    <t>If local regulations exist, briefly explain the process they require.</t>
  </si>
  <si>
    <t>Perform a visual assessment of the PPP storage and other places on the production site where PPP containers may be stored.
Cross-check with PPP invoices (FO 07.01.03), stock inventory (FO 07.04.05), and the list of approved PPPs (FO 07.01.01, FO 08.02.03).</t>
  </si>
  <si>
    <t>Interview workers on possible use of other substances. 
Check application records.
Cross-check with FO 07.01.01 (current list of plant protection products (PPPs) that are authorized in the country of production for use on the crops being grown).
Where the substances do not require registration for use in the country of production, review evidence that the substances do not compromise workers’ health or the environment.</t>
  </si>
  <si>
    <t>If other substances are used, record at least one example per crop and include the justifications:
- Crop name and/or variety
- Name of the active substance or ingredient (e.g., plant from which it is derived)
- Product trade name (if purchased) 
- Field and date of application</t>
  </si>
  <si>
    <t>Perform a visual assessment of equipment available on the production site, its identification, and its status of maintenance.                                                                                                               Cross-check with FO 07.02.02 and FO 04.03.02 on records of application machinery used.                                                                                   Check the calibration/verification of all PPP application equipment.                                                                                            Check other equipment, such as irrigation systems, and whether records of maintenance are available.</t>
  </si>
  <si>
    <r>
      <rPr>
        <rFont val="Arial"/>
        <color theme="1"/>
        <sz val="8.0"/>
      </rPr>
      <t xml:space="preserve">For equipment available on the production site, in use, and covered by this P&amp;C, record:
One example of </t>
    </r>
    <r>
      <rPr>
        <rFont val="Arial"/>
        <color theme="1"/>
        <sz val="8.0"/>
        <u/>
      </rPr>
      <t>PPP application equipment</t>
    </r>
    <r>
      <rPr>
        <rFont val="Arial"/>
        <color theme="1"/>
        <sz val="8.0"/>
      </rPr>
      <t>/identification:
Date of internal verification/external calibration:
Type/Identification of other equipment:
Date of maintenance:</t>
    </r>
  </si>
  <si>
    <t xml:space="preserve">Review documents. 
Check water quality results and cross-check with any quality parameters the producer may have for postharvest water. 
</t>
  </si>
  <si>
    <t xml:space="preserve">Document identification (name/code, date/edition, etc.) and frequency of analysis: </t>
  </si>
  <si>
    <t>Review documents.
Laboratories do not need to be accredited according to ISO/IEC 17025. 
Food safety is not relevant for flowers and ornamentals.</t>
  </si>
  <si>
    <t xml:space="preserve">Review documents.
Cross-check with FO 08.01.01: Actions are based on identified risks and results of water analysis. </t>
  </si>
  <si>
    <t>Give a description of the corrective actions taken:</t>
  </si>
  <si>
    <t>D,I</t>
  </si>
  <si>
    <t xml:space="preserve">Conduct interview(s).
Review documents.   </t>
  </si>
  <si>
    <t>Conduct interview(s) and perform a visual assessment of the written instructions on the PPP label(s).</t>
  </si>
  <si>
    <t xml:space="preserve">For all registered products, cross-check the PPP application records (FO 08.02.06) with invoices (FO 07.01.03), stock inventory (FO 07.04.05), the list of approved PPPs, and cross-check all with the PPPs in storage. </t>
  </si>
  <si>
    <t xml:space="preserve">For all registered products, cross-check the PPP application records (FO 08.02.06), with invoices (FO 07.01.03), stock inventory (FO 07.04.05), and cross-check all with the PPPs in storage. </t>
  </si>
  <si>
    <t>Record at least one example of a PPP (product trade name) checked in the list for one crop. In this case, the crop grouping should be based on similarities in PPP applications:</t>
  </si>
  <si>
    <t xml:space="preserve">Record at least one example per crop grouping, including:
- The lot or batch of harvested crop treated
- The name or reference of the farm or product handling unit (PHU) where the harvested crop was treated
- The exact dates (day/month/year) of the applications
- The type of treatment used for PPP application 
- The justification for PPP application 
- The full trade name and active ingredient (including formulation) or beneficial organism with scientific name
- The amount of PPP applied 
</t>
  </si>
  <si>
    <t xml:space="preserve">Name of applicator or application team members:
</t>
  </si>
  <si>
    <t>Assess the available cleaning schedule.
Perform a visual assessment of materials.</t>
  </si>
  <si>
    <t>Type of materials in use:
Cleaning (and/or disinfection) frequency:</t>
  </si>
  <si>
    <t xml:space="preserve">Review documents or perform a visual assessment.
Describe types of plastics used and disposal methods. </t>
  </si>
  <si>
    <t>Give a short description of the main waste products:</t>
  </si>
  <si>
    <t xml:space="preserve">Perform a visual assessment. Cross-check with all the wastes identified in FO 09.01.
No documented waste management plan is required. 
Other possible documentation that producers can use to support their system may include invoices of recycling or disposal services, if applicable.
Conversations with workers or managers may provide evidence of knowledge of types of plastics and awareness of avoiding release into the environment. </t>
  </si>
  <si>
    <t>Give a short description of the system:</t>
  </si>
  <si>
    <t xml:space="preserve">Perform a visual assessment. 
</t>
  </si>
  <si>
    <t xml:space="preserve">Perform a visual assessment. Consider local regulations and permits.
An environmentally sensitive area refers to an area located near wetlands, water bodies, but also where the water table is near the ground surface. </t>
  </si>
  <si>
    <t xml:space="preserve">D, V </t>
  </si>
  <si>
    <t xml:space="preserve">Check whether organic waste is managed on the site or sent to external management.
If organic waste is recycled in another location, evidence may include documents showing how and where the organic material is dealt with (e.g., photographs, short description of process and destination of final material). </t>
  </si>
  <si>
    <t>Describe the composting method used or whether the waste material is recycled in another location.</t>
  </si>
  <si>
    <t xml:space="preserve">Perform a visual assessment and interview workers.
Note that this includes all types of wastewater: from washings, postharvest, preharvest, domestic water treatments, etc. </t>
  </si>
  <si>
    <t>Conduct interview(s). Test producer’s awareness of connections between watersheds/water sources used and other users of those sources.  Test producer’s awareness of the ecosystem in surrounding areas and how it interacts with living fences of production areas.</t>
  </si>
  <si>
    <t>D, V, X</t>
  </si>
  <si>
    <t xml:space="preserve">Conduct interview(s). Perform a visual assessment. 
Observe which of the listed options are present on the farm.  Note that for flowers and ornamentals, no documented plan is required. 
</t>
  </si>
  <si>
    <t>Describe which practices have been implemented by the producer.</t>
  </si>
  <si>
    <t xml:space="preserve">Perform a visual assessment. Interview the producer to identify unproductive sites that can be used to enhance biodiversity. 
Note that if the producer does not identify any unproductive sites on the farm, this P&amp;C is not applicable. </t>
  </si>
  <si>
    <t>Check whether the producer implements any practices to enhance biodiversity.</t>
  </si>
  <si>
    <t xml:space="preserve">Check whether the farm is located near areas with legally recognized conservation value that can affect compliance with the P&amp;Cs.
If the farm contains no areas with legally recognized conservation value (or areas effectively protected by other means), this P&amp;C is fulfilled. 
                                                                           </t>
  </si>
  <si>
    <t>Document identification (name/code, date/edition, etc.):
Give a description of documented evidence seen:
Satellite images, maps, legal documents issued by a local or national authority, etc.:</t>
  </si>
  <si>
    <t>Evidence documented shall include maps, aerial photos, documents issued by local or national authorities, historical remote sensing imagery, etc. This evidence shall demonstrate that restoration has been completed, is ongoing, or is in planning for binding implementation.</t>
  </si>
  <si>
    <t xml:space="preserve">Review documents.  
The producer is familiar with legislation on invasive list of species in the country of production, where such legislation exists.
Conduct interview(s) with the producer: Countries of destination are identified and the producer is aware of whether there is a list of invasive alien species in the legislation of these countries. </t>
  </si>
  <si>
    <t xml:space="preserve">Review documents.  Perform a visual assessment. 
If the country of production has a list of invasive alien species, the producer takes actions where applicable. </t>
  </si>
  <si>
    <t>Check records/documents.</t>
  </si>
  <si>
    <t xml:space="preserve">Check records. Cross-check with FO 11.01 on records of on-farm energy use. 
 </t>
  </si>
  <si>
    <t>Check records/documents. 
Activities that may generate significant GHG emissions have been identified, and practices to reduce the emissions are in place.</t>
  </si>
  <si>
    <t xml:space="preserve">Check whether the risk assessment covers risks seen during the site visit and is appropriate to the product/process seen. </t>
  </si>
  <si>
    <t xml:space="preserve"> Document identification (name/code, date/edition, etc.): Record an example of a health and safety risk.</t>
  </si>
  <si>
    <t>D, X, V, I</t>
  </si>
  <si>
    <t xml:space="preserve">Cross-check health and safety procedures with the result of the risk assessment.
Conduct interviews and perform a visual assessment to check implementation of the health and safety procedures. </t>
  </si>
  <si>
    <t xml:space="preserve">Give a short description of health and safety procedure implemented to deal with the risk identified above:
</t>
  </si>
  <si>
    <t xml:space="preserve">Gather visual evidence and conduct an interview.
</t>
  </si>
  <si>
    <t xml:space="preserve"> Name of person(s) interviewed:</t>
  </si>
  <si>
    <t xml:space="preserve">During the site visit, collect names of relevant workers and cross-check with records. Check training records for these workers and activities. 
Check each person (including subcontractors) involved in the application or handling of PPPs. For the rest of the people handling and/or administering chemicals, disinfectants, biocides, and/or other hazardous substances, and for all workers operating dangerous or complex equipment, a sample is sufficient.
If the producer or the interviewee does not allow recording the full name of the worker, use the worker(s)’s initials only.
</t>
  </si>
  <si>
    <t xml:space="preserve">Type of training and training date: 
and/or 
Type of training certificate:
Validity:
</t>
  </si>
  <si>
    <t>Names or initials of workers checked:</t>
  </si>
  <si>
    <t>Describe where the emergency procedures are displayed.</t>
  </si>
  <si>
    <t>Examples of where warning signs are displayed:</t>
  </si>
  <si>
    <t>Check whether information is available for all hazardous substances.</t>
  </si>
  <si>
    <t>Perform a visual assessment. Open the first aid kit, check completeness and expiry dates.</t>
  </si>
  <si>
    <t>First aid kit location(s):</t>
  </si>
  <si>
    <r>
      <rPr>
        <rFont val="Arial"/>
        <color theme="1"/>
        <sz val="8.0"/>
      </rPr>
      <t xml:space="preserve">Check how many trained first aid providers are available in relation to the number of people working on the farm. 
Check the dates of first aid trainings and/or certificates.
Are the trained first aid providers located on the farm during production activities?
</t>
    </r>
    <r>
      <rPr>
        <rFont val="Arial"/>
        <i/>
        <color theme="1"/>
        <sz val="8.0"/>
      </rPr>
      <t>Note: If there are workers qualified as medical staff (e.g., nurse or doctor), this qualification is sufficient for that person. No additional first aid training is required for that person.</t>
    </r>
    <r>
      <rPr>
        <rFont val="Arial"/>
        <color theme="1"/>
        <sz val="8.0"/>
      </rPr>
      <t xml:space="preserve">
</t>
    </r>
  </si>
  <si>
    <t>Name(s) of persons checked:</t>
  </si>
  <si>
    <t>Perform a visual assessment. Check whether PPE meets label requirements and/or that PPE specification are suitable for the specific use. Interview workers to verify proper use of equipment. Check whether there is enough equipment for all relevant workers. Equipment replacements shall be available on the farm or able to be quickly obtained to ensure protection of workers at all times.</t>
  </si>
  <si>
    <t>Provide an example of PPE used and the activity:</t>
  </si>
  <si>
    <t xml:space="preserve">Perform a visual assessment of equipment cleanliness, storage, and disposal.
</t>
  </si>
  <si>
    <t>Perform a visual assessment of changing facilities.</t>
  </si>
  <si>
    <t>Document of the nomination of a member of management.
Interview workers.</t>
  </si>
  <si>
    <t>Identify the form of communication. Interview workers.</t>
  </si>
  <si>
    <t>Perform a visual assessment and conduct interview(s). Check whether drinking water is potable.</t>
  </si>
  <si>
    <t xml:space="preserve">Perform a visual assessment and check whether the results are compliant with local regulations. Cross-check the maximum number of workers living on the farm and the number of housing facilities.
</t>
  </si>
  <si>
    <t>If applicable, list the number of workers living on the farm.</t>
  </si>
  <si>
    <t>Perform a visual assessment. Check driving licenses of the drivers.
Check compliance with local regulations, if any.</t>
  </si>
  <si>
    <t xml:space="preserve">Perform a visual assessment of available toilets and handwashing facilities.
Interview workers.
Consider national legislation, if applicable. </t>
  </si>
  <si>
    <t>Description of toilets and handwashing facilities and where they are available:</t>
  </si>
</sst>
</file>

<file path=xl/styles.xml><?xml version="1.0" encoding="utf-8"?>
<styleSheet xmlns="http://schemas.openxmlformats.org/spreadsheetml/2006/main" xmlns:x14ac="http://schemas.microsoft.com/office/spreadsheetml/2009/9/ac" xmlns:mc="http://schemas.openxmlformats.org/markup-compatibility/2006">
  <fonts count="20">
    <font>
      <sz val="11.0"/>
      <color theme="1"/>
      <name val="Calibri"/>
      <scheme val="minor"/>
    </font>
    <font>
      <color theme="1"/>
      <name val="Calibri"/>
      <scheme val="minor"/>
    </font>
    <font>
      <sz val="11.0"/>
      <color theme="1"/>
      <name val="Calibri"/>
    </font>
    <font>
      <sz val="11.0"/>
      <color rgb="FF444444"/>
      <name val="Calibri"/>
    </font>
    <font>
      <b/>
      <sz val="11.0"/>
      <color rgb="FFFFFFFF"/>
      <name val="Calibri"/>
    </font>
    <font>
      <sz val="11.0"/>
      <color rgb="FF000000"/>
      <name val="Calibri"/>
    </font>
    <font>
      <sz val="70.0"/>
      <color rgb="FF00A513"/>
      <name val="Arial Black"/>
    </font>
    <font>
      <b/>
      <sz val="22.0"/>
      <color rgb="FF3F3F3F"/>
      <name val="Arial"/>
    </font>
    <font>
      <b/>
      <sz val="14.0"/>
      <color rgb="FF3F3F3F"/>
      <name val="Arial"/>
    </font>
    <font>
      <sz val="10.0"/>
      <color theme="1"/>
      <name val="Calibri"/>
    </font>
    <font>
      <sz val="14.0"/>
      <color rgb="FF3F3F3F"/>
      <name val="Arial"/>
    </font>
    <font>
      <b/>
      <u/>
      <sz val="11.0"/>
      <color rgb="FF000000"/>
      <name val="Arial"/>
    </font>
    <font>
      <sz val="9.0"/>
      <color rgb="FF000000"/>
      <name val="Arial"/>
    </font>
    <font>
      <sz val="9.0"/>
      <color rgb="FF000000"/>
      <name val="Calibri"/>
    </font>
    <font>
      <b/>
      <sz val="8.0"/>
      <color theme="1"/>
      <name val="Arial"/>
    </font>
    <font>
      <sz val="8.0"/>
      <color theme="1"/>
      <name val="Arial"/>
    </font>
    <font>
      <sz val="8.0"/>
      <color rgb="FFFF0000"/>
      <name val="Arial"/>
    </font>
    <font>
      <sz val="7.0"/>
      <color theme="1"/>
      <name val="Arial"/>
    </font>
    <font>
      <sz val="8.0"/>
      <color rgb="FF0C0C0C"/>
      <name val="Arial"/>
    </font>
    <font>
      <sz val="8.0"/>
      <color rgb="FF000000"/>
      <name val="Arial"/>
    </font>
  </fonts>
  <fills count="8">
    <fill>
      <patternFill patternType="none"/>
    </fill>
    <fill>
      <patternFill patternType="lightGray"/>
    </fill>
    <fill>
      <patternFill patternType="solid">
        <fgColor rgb="FF4472C4"/>
        <bgColor rgb="FF4472C4"/>
      </patternFill>
    </fill>
    <fill>
      <patternFill patternType="solid">
        <fgColor rgb="FFD9E2F3"/>
        <bgColor rgb="FFD9E2F3"/>
      </patternFill>
    </fill>
    <fill>
      <patternFill patternType="solid">
        <fgColor rgb="FFD9E1F2"/>
        <bgColor rgb="FFD9E1F2"/>
      </patternFill>
    </fill>
    <fill>
      <patternFill patternType="solid">
        <fgColor rgb="FFF2F2F2"/>
        <bgColor rgb="FFF2F2F2"/>
      </patternFill>
    </fill>
    <fill>
      <patternFill patternType="solid">
        <fgColor rgb="FFA8D08D"/>
        <bgColor rgb="FFA8D08D"/>
      </patternFill>
    </fill>
    <fill>
      <patternFill patternType="solid">
        <fgColor theme="0"/>
        <bgColor theme="0"/>
      </patternFill>
    </fill>
  </fills>
  <borders count="11">
    <border/>
    <border>
      <left/>
      <right/>
      <top/>
      <bottom/>
    </border>
    <border>
      <left/>
      <right/>
      <top style="thin">
        <color rgb="FF8EAADB"/>
      </top>
      <bottom style="thin">
        <color rgb="FF8EAADB"/>
      </bottom>
    </border>
    <border>
      <left/>
      <right style="thin">
        <color rgb="FF8EA9DB"/>
      </right>
      <top/>
      <bottom/>
    </border>
    <border>
      <left style="thin">
        <color rgb="FF8EAADB"/>
      </left>
      <right/>
      <top style="thin">
        <color rgb="FF8EAADB"/>
      </top>
      <bottom style="thin">
        <color rgb="FF8EAADB"/>
      </bottom>
    </border>
    <border>
      <right style="thin">
        <color rgb="FF8EA9DB"/>
      </right>
    </border>
    <border>
      <left/>
      <right/>
      <top style="thin">
        <color rgb="FF8EAADB"/>
      </top>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s>
  <cellStyleXfs count="1">
    <xf borderId="0" fillId="0" fontId="0" numFmtId="0" applyAlignment="1" applyFont="1"/>
  </cellStyleXfs>
  <cellXfs count="52">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right"/>
    </xf>
    <xf borderId="0" fillId="0" fontId="1" numFmtId="0" xfId="0" applyFont="1"/>
    <xf borderId="0" fillId="0" fontId="2" numFmtId="0" xfId="0" applyAlignment="1" applyFont="1">
      <alignment shrinkToFit="0" wrapText="1"/>
    </xf>
    <xf borderId="0" fillId="0" fontId="3" numFmtId="0" xfId="0" applyFont="1"/>
    <xf borderId="0" fillId="0" fontId="2" numFmtId="0" xfId="0" applyAlignment="1" applyFont="1">
      <alignment horizontal="center"/>
    </xf>
    <xf borderId="1" fillId="2" fontId="4" numFmtId="0" xfId="0" applyBorder="1" applyFill="1" applyFont="1"/>
    <xf borderId="2" fillId="3" fontId="2" numFmtId="0" xfId="0" applyBorder="1" applyFill="1" applyFont="1"/>
    <xf borderId="1" fillId="4" fontId="5" numFmtId="0" xfId="0" applyBorder="1" applyFill="1" applyFont="1"/>
    <xf borderId="3" fillId="4" fontId="5" numFmtId="0" xfId="0" applyBorder="1" applyFont="1"/>
    <xf borderId="4" fillId="3" fontId="2" numFmtId="0" xfId="0" applyBorder="1" applyFont="1"/>
    <xf borderId="0" fillId="0" fontId="5" numFmtId="0" xfId="0" applyFont="1"/>
    <xf borderId="5" fillId="0" fontId="5" numFmtId="0" xfId="0" applyBorder="1" applyFont="1"/>
    <xf borderId="6" fillId="3" fontId="2" numFmtId="0" xfId="0" applyBorder="1" applyFont="1"/>
    <xf borderId="4" fillId="3" fontId="2" numFmtId="0" xfId="0" applyBorder="1" applyFont="1"/>
    <xf borderId="0" fillId="0" fontId="6" numFmtId="0" xfId="0" applyAlignment="1" applyFont="1">
      <alignment horizontal="center" vertical="top"/>
    </xf>
    <xf borderId="0" fillId="0" fontId="2" numFmtId="0" xfId="0" applyFont="1"/>
    <xf borderId="0" fillId="0" fontId="7" numFmtId="0" xfId="0" applyAlignment="1" applyFont="1">
      <alignment horizontal="left" shrinkToFit="0" wrapText="1"/>
    </xf>
    <xf borderId="0" fillId="0" fontId="8" numFmtId="0" xfId="0" applyAlignment="1" applyFont="1">
      <alignment horizontal="left" shrinkToFit="0" wrapText="1"/>
    </xf>
    <xf borderId="0" fillId="0" fontId="9" numFmtId="0" xfId="0" applyAlignment="1" applyFont="1">
      <alignment horizontal="left"/>
    </xf>
    <xf borderId="0" fillId="0" fontId="10" numFmtId="0" xfId="0" applyAlignment="1" applyFont="1">
      <alignment horizontal="left" shrinkToFit="0" vertical="center" wrapText="1"/>
    </xf>
    <xf borderId="0" fillId="0" fontId="10" numFmtId="0" xfId="0" applyAlignment="1" applyFont="1">
      <alignment horizontal="center" vertical="center"/>
    </xf>
    <xf borderId="0" fillId="0" fontId="8" numFmtId="0" xfId="0" applyAlignment="1" applyFont="1">
      <alignment horizontal="center"/>
    </xf>
    <xf borderId="0" fillId="0" fontId="11" numFmtId="0" xfId="0" applyAlignment="1" applyFont="1">
      <alignment vertical="center"/>
    </xf>
    <xf borderId="0" fillId="0" fontId="12" numFmtId="0" xfId="0" applyAlignment="1" applyFont="1">
      <alignment horizontal="left" vertical="center"/>
    </xf>
    <xf borderId="0" fillId="0" fontId="12" numFmtId="0" xfId="0" applyAlignment="1" applyFont="1">
      <alignment shrinkToFit="0" vertical="top" wrapText="1"/>
    </xf>
    <xf borderId="0" fillId="0" fontId="13" numFmtId="0" xfId="0" applyAlignment="1" applyFont="1">
      <alignment shrinkToFit="0" vertical="top" wrapText="1"/>
    </xf>
    <xf borderId="0" fillId="0" fontId="12" numFmtId="0" xfId="0" applyAlignment="1" applyFont="1">
      <alignment vertical="top"/>
    </xf>
    <xf borderId="0" fillId="0" fontId="13" numFmtId="0" xfId="0" applyAlignment="1" applyFont="1">
      <alignment vertical="top"/>
    </xf>
    <xf borderId="7" fillId="0" fontId="14" numFmtId="0" xfId="0" applyAlignment="1" applyBorder="1" applyFont="1">
      <alignment shrinkToFit="0" vertical="top" wrapText="1"/>
    </xf>
    <xf borderId="7" fillId="5" fontId="14" numFmtId="0" xfId="0" applyAlignment="1" applyBorder="1" applyFill="1" applyFont="1">
      <alignment shrinkToFit="0" vertical="center" wrapText="1"/>
    </xf>
    <xf borderId="8" fillId="5" fontId="14" numFmtId="0" xfId="0" applyAlignment="1" applyBorder="1" applyFont="1">
      <alignment shrinkToFit="0" vertical="center" wrapText="1"/>
    </xf>
    <xf borderId="9" fillId="0" fontId="14" numFmtId="0" xfId="0" applyAlignment="1" applyBorder="1" applyFont="1">
      <alignment shrinkToFit="0" vertical="top" wrapText="1"/>
    </xf>
    <xf borderId="7" fillId="0" fontId="15" numFmtId="0" xfId="0" applyAlignment="1" applyBorder="1" applyFont="1">
      <alignment shrinkToFit="0" vertical="top" wrapText="1"/>
    </xf>
    <xf borderId="7" fillId="0" fontId="15" numFmtId="0" xfId="0" applyAlignment="1" applyBorder="1" applyFont="1">
      <alignment horizontal="left" shrinkToFit="0" vertical="top" wrapText="1"/>
    </xf>
    <xf borderId="9" fillId="0" fontId="15" numFmtId="0" xfId="0" applyAlignment="1" applyBorder="1" applyFont="1">
      <alignment shrinkToFit="0" vertical="top" wrapText="1"/>
    </xf>
    <xf borderId="7" fillId="6" fontId="15" numFmtId="0" xfId="0" applyAlignment="1" applyBorder="1" applyFill="1" applyFont="1">
      <alignment shrinkToFit="0" vertical="top" wrapText="1"/>
    </xf>
    <xf borderId="7" fillId="6" fontId="15" numFmtId="0" xfId="0" applyAlignment="1" applyBorder="1" applyFont="1">
      <alignment horizontal="left" shrinkToFit="0" vertical="top" wrapText="1"/>
    </xf>
    <xf borderId="10" fillId="6" fontId="15" numFmtId="0" xfId="0" applyAlignment="1" applyBorder="1" applyFont="1">
      <alignment shrinkToFit="0" vertical="top" wrapText="1"/>
    </xf>
    <xf borderId="7" fillId="0" fontId="15" numFmtId="0" xfId="0" applyAlignment="1" applyBorder="1" applyFont="1">
      <alignment horizontal="left" vertical="top"/>
    </xf>
    <xf borderId="7" fillId="0" fontId="16" numFmtId="0" xfId="0" applyAlignment="1" applyBorder="1" applyFont="1">
      <alignment horizontal="left" shrinkToFit="0" vertical="top" wrapText="1"/>
    </xf>
    <xf borderId="7" fillId="6" fontId="15" numFmtId="0" xfId="0" applyAlignment="1" applyBorder="1" applyFont="1">
      <alignment horizontal="left" vertical="top"/>
    </xf>
    <xf borderId="7" fillId="0" fontId="17" numFmtId="0" xfId="0" applyAlignment="1" applyBorder="1" applyFont="1">
      <alignment horizontal="left" shrinkToFit="0" vertical="top" wrapText="1"/>
    </xf>
    <xf borderId="7" fillId="0" fontId="18" numFmtId="0" xfId="0" applyAlignment="1" applyBorder="1" applyFont="1">
      <alignment horizontal="left" shrinkToFit="0" vertical="top" wrapText="1"/>
    </xf>
    <xf borderId="7" fillId="7" fontId="15" numFmtId="0" xfId="0" applyAlignment="1" applyBorder="1" applyFill="1" applyFont="1">
      <alignment horizontal="left" shrinkToFit="0" vertical="top" wrapText="1"/>
    </xf>
    <xf borderId="7" fillId="6" fontId="18" numFmtId="0" xfId="0" applyAlignment="1" applyBorder="1" applyFont="1">
      <alignment horizontal="left" shrinkToFit="0" vertical="top" wrapText="1"/>
    </xf>
    <xf borderId="7" fillId="7" fontId="15" numFmtId="0" xfId="0" applyAlignment="1" applyBorder="1" applyFont="1">
      <alignment shrinkToFit="0" vertical="top" wrapText="1"/>
    </xf>
    <xf borderId="7" fillId="7" fontId="15" numFmtId="0" xfId="0" applyAlignment="1" applyBorder="1" applyFont="1">
      <alignment horizontal="left" vertical="top"/>
    </xf>
    <xf borderId="10" fillId="7" fontId="15" numFmtId="0" xfId="0" applyAlignment="1" applyBorder="1" applyFont="1">
      <alignment shrinkToFit="0" vertical="top" wrapText="1"/>
    </xf>
    <xf borderId="7" fillId="0" fontId="19" numFmtId="0" xfId="0" applyAlignment="1" applyBorder="1" applyFont="1">
      <alignment horizontal="left" shrinkToFit="0" vertical="top" wrapText="1"/>
    </xf>
    <xf borderId="0" fillId="0" fontId="15" numFmtId="0" xfId="0" applyAlignment="1" applyFont="1">
      <alignment shrinkToFit="0" vertical="top" wrapText="1"/>
    </xf>
  </cellXfs>
  <cellStyles count="1">
    <cellStyle xfId="0" name="Normal" builtinId="0"/>
  </cellStyles>
  <dxfs count="7">
    <dxf>
      <font/>
      <fill>
        <patternFill patternType="none"/>
      </fill>
      <border/>
    </dxf>
    <dxf>
      <font/>
      <fill>
        <patternFill patternType="solid">
          <fgColor theme="4"/>
          <bgColor theme="4"/>
        </patternFill>
      </fill>
      <border/>
    </dxf>
    <dxf>
      <font/>
      <fill>
        <patternFill patternType="solid">
          <fgColor rgb="FFD9E2F3"/>
          <bgColor rgb="FFD9E2F3"/>
        </patternFill>
      </fill>
      <border/>
    </dxf>
    <dxf>
      <font/>
      <fill>
        <patternFill patternType="solid">
          <fgColor theme="0"/>
          <bgColor theme="0"/>
        </patternFill>
      </fill>
      <border/>
    </dxf>
    <dxf>
      <font>
        <b/>
      </font>
      <fill>
        <patternFill patternType="none"/>
      </fill>
      <border/>
    </dxf>
    <dxf>
      <font/>
      <fill>
        <patternFill patternType="solid">
          <fgColor rgb="FFD8D8D8"/>
          <bgColor rgb="FFD8D8D8"/>
        </patternFill>
      </fill>
      <border/>
    </dxf>
    <dxf>
      <font>
        <i/>
      </font>
      <fill>
        <patternFill patternType="none"/>
      </fill>
      <border/>
    </dxf>
  </dxfs>
  <tableStyles count="9">
    <tableStyle count="3" pivot="0" name="PI-style">
      <tableStyleElement dxfId="1" type="headerRow"/>
      <tableStyleElement dxfId="2" type="firstRowStripe"/>
      <tableStyleElement dxfId="3" type="secondRowStripe"/>
    </tableStyle>
    <tableStyle count="3" pivot="0" name="S-style">
      <tableStyleElement dxfId="1" type="headerRow"/>
      <tableStyleElement dxfId="2" type="firstRowStripe"/>
      <tableStyleElement dxfId="3" type="secondRowStripe"/>
    </tableStyle>
    <tableStyle count="3" pivot="0" name="S-style 2">
      <tableStyleElement dxfId="1" type="headerRow"/>
      <tableStyleElement dxfId="2" type="firstRowStripe"/>
      <tableStyleElement dxfId="3" type="secondRowStripe"/>
    </tableStyle>
    <tableStyle count="3" pivot="0" name="S-style 3">
      <tableStyleElement dxfId="1" type="headerRow"/>
      <tableStyleElement dxfId="2" type="firstRowStripe"/>
      <tableStyleElement dxfId="3" type="secondRowStripe"/>
    </tableStyle>
    <tableStyle count="3" pivot="0" name="S-style 4">
      <tableStyleElement dxfId="1" type="headerRow"/>
      <tableStyleElement dxfId="2" type="firstRowStripe"/>
      <tableStyleElement dxfId="3" type="secondRowStripe"/>
    </tableStyle>
    <tableStyle count="3" pivot="0" name="S-style 5">
      <tableStyleElement dxfId="1" type="headerRow"/>
      <tableStyleElement dxfId="2" type="firstRowStripe"/>
      <tableStyleElement dxfId="3" type="secondRowStripe"/>
    </tableStyle>
    <tableStyle count="3" pivot="0" name="S-style 6">
      <tableStyleElement dxfId="1" type="headerRow"/>
      <tableStyleElement dxfId="2" type="firstRowStripe"/>
      <tableStyleElement dxfId="3" type="secondRowStripe"/>
    </tableStyle>
    <tableStyle count="3" pivot="0" name="PQ-style">
      <tableStyleElement dxfId="1" type="headerRow"/>
      <tableStyleElement dxfId="2" type="firstRowStripe"/>
      <tableStyleElement dxfId="3" type="secondRowStripe"/>
    </tableStyle>
    <tableStyle count="3" pivot="0" name="Static ID Table-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6181725</xdr:colOff>
      <xdr:row>0</xdr:row>
      <xdr:rowOff>1066800</xdr:rowOff>
    </xdr:from>
    <xdr:ext cx="3438525" cy="1581150"/>
    <xdr:pic>
      <xdr:nvPicPr>
        <xdr:cNvPr id="0" name="image2.png" title="Bild"/>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38100</xdr:colOff>
      <xdr:row>0</xdr:row>
      <xdr:rowOff>742950</xdr:rowOff>
    </xdr:from>
    <xdr:ext cx="3438525" cy="4286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1:W159" displayName="Table_1" name="Table_1" id="1">
  <tableColumns count="23">
    <tableColumn name="GUID" id="1"/>
    <tableColumn name="Column1" id="2"/>
    <tableColumn name="Number" id="3"/>
    <tableColumn name="PGUID" id="4"/>
    <tableColumn name="P" id="5"/>
    <tableColumn name="CGUID" id="6"/>
    <tableColumn name="C" id="7"/>
    <tableColumn name="L" id="8"/>
    <tableColumn name="LGUID" id="9"/>
    <tableColumn name="MGUID" id="10"/>
    <tableColumn name="M" id="11"/>
    <tableColumn name="JG" id="12"/>
    <tableColumn name="GG" id="13"/>
    <tableColumn name="SGUID" id="14"/>
    <tableColumn name="S" id="15"/>
    <tableColumn name="Sbody" id="16"/>
    <tableColumn name="Order" id="17"/>
    <tableColumn name="SSGUID" id="18"/>
    <tableColumn name="SS" id="19"/>
    <tableColumn name="Ssbody" id="20"/>
    <tableColumn name="Column2" id="21"/>
    <tableColumn name="NA Exempt" id="22"/>
    <tableColumn name="PHU" id="23"/>
  </tableColumns>
  <tableStyleInfo name="PI-style" showColumnStripes="0" showFirstColumn="1" showLastColumn="1" showRowStripes="1"/>
</table>
</file>

<file path=xl/tables/table2.xml><?xml version="1.0" encoding="utf-8"?>
<table xmlns="http://schemas.openxmlformats.org/spreadsheetml/2006/main" ref="A2:D337" displayName="Table_2" name="Table_2" id="2">
  <tableColumns count="4">
    <tableColumn name="SGUID" id="1"/>
    <tableColumn name="S" id="2"/>
    <tableColumn name="Sbody" id="3"/>
    <tableColumn name="Order" id="4"/>
  </tableColumns>
  <tableStyleInfo name="S-style" showColumnStripes="0" showFirstColumn="1" showLastColumn="1" showRowStripes="1"/>
</table>
</file>

<file path=xl/tables/table3.xml><?xml version="1.0" encoding="utf-8"?>
<table xmlns="http://schemas.openxmlformats.org/spreadsheetml/2006/main" ref="F2:I15" displayName="Table_3" name="Table_3" id="3">
  <tableColumns count="4">
    <tableColumn name="SGUID" id="1"/>
    <tableColumn name="S" id="2"/>
    <tableColumn name="Sbody" id="3"/>
    <tableColumn name="Order" id="4"/>
  </tableColumns>
  <tableStyleInfo name="S-style 2" showColumnStripes="0" showFirstColumn="1" showLastColumn="1" showRowStripes="1"/>
</table>
</file>

<file path=xl/tables/table4.xml><?xml version="1.0" encoding="utf-8"?>
<table xmlns="http://schemas.openxmlformats.org/spreadsheetml/2006/main" ref="K2:N29" displayName="Table_4" name="Table_4" id="4">
  <tableColumns count="4">
    <tableColumn name="SSGUID" id="1"/>
    <tableColumn name="SS" id="2"/>
    <tableColumn name="Ssbody" id="3"/>
    <tableColumn name="Order" id="4"/>
  </tableColumns>
  <tableStyleInfo name="S-style 3" showColumnStripes="0" showFirstColumn="1" showLastColumn="1" showRowStripes="1"/>
</table>
</file>

<file path=xl/tables/table5.xml><?xml version="1.0" encoding="utf-8"?>
<table xmlns="http://schemas.openxmlformats.org/spreadsheetml/2006/main" ref="P2:V33" displayName="Table_5" name="Table_5" id="5">
  <tableColumns count="7">
    <tableColumn name="Section GUID" id="1"/>
    <tableColumn name="Subsection GUID" id="2"/>
    <tableColumn name="Title" id="3"/>
    <tableColumn name="S Order" id="4"/>
    <tableColumn name="SS Order" id="5"/>
    <tableColumn name="GUID" id="6"/>
    <tableColumn name="Schon da?" id="7"/>
  </tableColumns>
  <tableStyleInfo name="S-style 4" showColumnStripes="0" showFirstColumn="1" showLastColumn="1" showRowStripes="1"/>
</table>
</file>

<file path=xl/tables/table6.xml><?xml version="1.0" encoding="utf-8"?>
<table xmlns="http://schemas.openxmlformats.org/spreadsheetml/2006/main" ref="X2:AD297" displayName="Table_6" name="Table_6" id="6">
  <tableColumns count="7">
    <tableColumn name="Section GUID" id="1"/>
    <tableColumn name="Subsection GUID" id="2"/>
    <tableColumn name="Title" id="3"/>
    <tableColumn name="S Order" id="4"/>
    <tableColumn name="SS Order" id="5"/>
    <tableColumn name="GUID" id="6"/>
    <tableColumn name="Schon da?" id="7"/>
  </tableColumns>
  <tableStyleInfo name="S-style 5" showColumnStripes="0" showFirstColumn="1" showLastColumn="1" showRowStripes="1"/>
</table>
</file>

<file path=xl/tables/table7.xml><?xml version="1.0" encoding="utf-8"?>
<table xmlns="http://schemas.openxmlformats.org/spreadsheetml/2006/main" ref="AF2:AK3" displayName="Table_7" name="Table_7" id="7">
  <tableColumns count="6">
    <tableColumn name="Section GUID" id="1"/>
    <tableColumn name="Subsection GUID" id="2"/>
    <tableColumn name="Title" id="3"/>
    <tableColumn name="S Order" id="4"/>
    <tableColumn name="SS Order" id="5"/>
    <tableColumn name="GUID" id="6"/>
  </tableColumns>
  <tableStyleInfo name="S-style 6" showColumnStripes="0" showFirstColumn="1" showLastColumn="1" showRowStripes="1"/>
</table>
</file>

<file path=xl/tables/table8.xml><?xml version="1.0" encoding="utf-8"?>
<table xmlns="http://schemas.openxmlformats.org/spreadsheetml/2006/main" ref="A1:D170" displayName="Table_8" name="Table_8" id="8">
  <tableColumns count="4">
    <tableColumn name="PIGUID" id="1"/>
    <tableColumn name="PQGUID" id="2"/>
    <tableColumn name="N:N ID" id="3"/>
    <tableColumn name="PIGUID &amp; &quot;NO&quot;" id="4"/>
  </tableColumns>
  <tableStyleInfo name="PQ-style" showColumnStripes="0" showFirstColumn="1" showLastColumn="1" showRowStripes="1"/>
</table>
</file>

<file path=xl/tables/table9.xml><?xml version="1.0" encoding="utf-8"?>
<table xmlns="http://schemas.openxmlformats.org/spreadsheetml/2006/main" ref="A3:B7" displayName="Table_9" name="Table_9" id="9">
  <tableColumns count="2">
    <tableColumn name="GUID" id="1"/>
    <tableColumn name="Level" id="2"/>
  </tableColumns>
  <tableStyleInfo name="Static ID Table-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11" Type="http://schemas.openxmlformats.org/officeDocument/2006/relationships/table" Target="../tables/table5.xml"/><Relationship Id="rId10" Type="http://schemas.openxmlformats.org/officeDocument/2006/relationships/table" Target="../tables/table4.xml"/><Relationship Id="rId13" Type="http://schemas.openxmlformats.org/officeDocument/2006/relationships/table" Target="../tables/table7.xml"/><Relationship Id="rId12" Type="http://schemas.openxmlformats.org/officeDocument/2006/relationships/table" Target="../tables/table6.xml"/><Relationship Id="rId9" Type="http://schemas.openxmlformats.org/officeDocument/2006/relationships/table" Target="../tables/table3.xml"/><Relationship Id="rId8"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3" Type="http://schemas.openxmlformats.org/officeDocument/2006/relationships/table" Target="../tables/table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57"/>
    <col customWidth="1" min="2" max="2" width="118.71"/>
    <col customWidth="1" min="3" max="26" width="9.14"/>
  </cols>
  <sheetData>
    <row r="1" ht="14.25" customHeight="1">
      <c r="A1" s="1" t="s">
        <v>0</v>
      </c>
      <c r="C1" s="1" t="s">
        <v>1</v>
      </c>
    </row>
    <row r="2" ht="14.25" customHeight="1">
      <c r="A2" s="2" t="s">
        <v>2</v>
      </c>
      <c r="B2" s="1" t="s">
        <v>3</v>
      </c>
      <c r="C2" s="1" t="s">
        <v>4</v>
      </c>
    </row>
    <row r="3" ht="14.25" customHeight="1">
      <c r="A3" s="2" t="s">
        <v>5</v>
      </c>
      <c r="B3" s="1" t="s">
        <v>6</v>
      </c>
      <c r="C3" s="1" t="s">
        <v>7</v>
      </c>
    </row>
    <row r="4" ht="14.25" customHeight="1">
      <c r="A4" s="2" t="s">
        <v>8</v>
      </c>
      <c r="B4" s="1" t="s">
        <v>9</v>
      </c>
    </row>
    <row r="5" ht="14.25" customHeight="1">
      <c r="A5" s="2" t="s">
        <v>10</v>
      </c>
    </row>
    <row r="6" ht="14.25" customHeight="1">
      <c r="A6" s="1">
        <v>1.0</v>
      </c>
      <c r="B6" s="1" t="s">
        <v>11</v>
      </c>
    </row>
    <row r="7" ht="14.25" customHeight="1">
      <c r="A7" s="1">
        <v>2.0</v>
      </c>
      <c r="B7" s="1" t="s">
        <v>12</v>
      </c>
    </row>
    <row r="8" ht="14.25" customHeight="1">
      <c r="A8" s="1">
        <v>3.0</v>
      </c>
      <c r="B8" s="1" t="s">
        <v>13</v>
      </c>
    </row>
    <row r="9" ht="14.25" customHeight="1">
      <c r="A9" s="1">
        <v>4.0</v>
      </c>
      <c r="B9" s="1" t="s">
        <v>14</v>
      </c>
    </row>
    <row r="10" ht="14.25" customHeight="1">
      <c r="A10" s="1">
        <v>5.0</v>
      </c>
      <c r="B10" s="1" t="s">
        <v>15</v>
      </c>
    </row>
    <row r="11" ht="14.25" customHeight="1">
      <c r="A11" s="1">
        <v>6.0</v>
      </c>
      <c r="B11" s="1" t="s">
        <v>16</v>
      </c>
    </row>
    <row r="12" ht="14.25" customHeight="1">
      <c r="A12" s="1">
        <v>7.0</v>
      </c>
      <c r="B12" s="1" t="s">
        <v>17</v>
      </c>
    </row>
    <row r="13" ht="14.25" customHeight="1">
      <c r="A13" s="1">
        <v>8.0</v>
      </c>
      <c r="B13" s="1" t="s">
        <v>18</v>
      </c>
    </row>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9.14"/>
    <col customWidth="1" min="3" max="3" width="10.71"/>
    <col customWidth="1" min="4" max="4" width="9.29"/>
    <col customWidth="1" min="5" max="5" width="9.14"/>
    <col customWidth="1" min="6" max="6" width="26.57"/>
    <col customWidth="1" min="7" max="8" width="9.14"/>
    <col customWidth="1" min="9" max="9" width="8.86"/>
    <col customWidth="1" min="10" max="10" width="10.0"/>
    <col customWidth="1" min="11" max="17" width="9.14"/>
    <col customWidth="1" min="18" max="18" width="10.14"/>
    <col customWidth="1" min="19" max="26" width="9.14"/>
  </cols>
  <sheetData>
    <row r="1" ht="14.25" customHeight="1">
      <c r="A1" s="3" t="s">
        <v>19</v>
      </c>
      <c r="B1" s="3" t="s">
        <v>20</v>
      </c>
      <c r="C1" s="3" t="s">
        <v>21</v>
      </c>
      <c r="D1" s="3" t="s">
        <v>22</v>
      </c>
      <c r="E1" s="3" t="s">
        <v>23</v>
      </c>
      <c r="F1" s="3" t="s">
        <v>24</v>
      </c>
      <c r="G1" s="3" t="s">
        <v>25</v>
      </c>
      <c r="H1" s="3" t="s">
        <v>26</v>
      </c>
      <c r="I1" s="3" t="s">
        <v>27</v>
      </c>
      <c r="J1" s="3" t="s">
        <v>28</v>
      </c>
      <c r="K1" s="3" t="s">
        <v>29</v>
      </c>
      <c r="L1" s="3" t="s">
        <v>30</v>
      </c>
      <c r="M1" s="3" t="s">
        <v>31</v>
      </c>
      <c r="N1" s="3" t="s">
        <v>32</v>
      </c>
      <c r="O1" s="3" t="s">
        <v>33</v>
      </c>
      <c r="P1" s="3" t="s">
        <v>34</v>
      </c>
      <c r="Q1" s="3" t="s">
        <v>35</v>
      </c>
      <c r="R1" s="3" t="s">
        <v>36</v>
      </c>
      <c r="S1" s="3" t="s">
        <v>37</v>
      </c>
      <c r="T1" s="3" t="s">
        <v>38</v>
      </c>
      <c r="U1" s="3" t="s">
        <v>39</v>
      </c>
      <c r="V1" s="3" t="s">
        <v>40</v>
      </c>
      <c r="W1" s="3" t="s">
        <v>41</v>
      </c>
    </row>
    <row r="2" ht="14.25" customHeight="1">
      <c r="A2" s="3" t="s">
        <v>42</v>
      </c>
      <c r="B2" s="3"/>
      <c r="C2" s="3" t="s">
        <v>43</v>
      </c>
      <c r="D2" s="3" t="s">
        <v>44</v>
      </c>
      <c r="E2" s="3" t="s">
        <v>45</v>
      </c>
      <c r="F2" s="3" t="s">
        <v>46</v>
      </c>
      <c r="G2" s="4" t="s">
        <v>47</v>
      </c>
      <c r="H2" s="3" t="s">
        <v>48</v>
      </c>
      <c r="I2" s="3" t="str">
        <f t="array" ref="I2">INDEX('Static ID Table'!$B$4:$B$7,MATCH(PI!$H2,'Static ID Table'!$A$4:$A$7,0),1)</f>
        <v>Major Must</v>
      </c>
      <c r="J2" s="3"/>
      <c r="K2" s="3"/>
      <c r="L2" s="3"/>
      <c r="M2" s="3"/>
      <c r="N2" s="3" t="s">
        <v>49</v>
      </c>
      <c r="O2" s="3" t="str">
        <f t="array" ref="O2">INDEX(S!$B$3:$D$337,MATCH(PI!$N2,S!$A$3:$A$337,0),1)</f>
        <v>FO 01 MANAGEMENT </v>
      </c>
      <c r="P2" s="3" t="str">
        <f t="array" ref="P2">INDEX(S!$B$3:$D$337,MATCH(PI!$N2,S!$A$3:$A$337,0),2)</f>
        <v>-</v>
      </c>
      <c r="Q2" s="3">
        <f t="array" ref="Q2">INDEX(S!$B$3:$D$337,MATCH(PI!$N2,S!$A$3:$A$337,0),3)</f>
        <v>1</v>
      </c>
      <c r="R2" s="3" t="s">
        <v>50</v>
      </c>
      <c r="S2" s="3" t="str">
        <f t="array" ref="S2">INDEX(S!$B$3:$D$337,MATCH(PI!$R2,S!$A$3:$A$337,0),1)</f>
        <v>FO 01.03 Internal documentation</v>
      </c>
      <c r="T2" s="3" t="str">
        <f t="array" ref="T2">INDEX(S!$B$3:$D$337,MATCH(PI!$R2,S!$A$3:$A$337,0),2)</f>
        <v>-</v>
      </c>
      <c r="U2" s="3" t="str">
        <f t="array" ref="U2">INDEX(#REF!,MATCH(PI!$A2,#REF!,0),2)</f>
        <v>#REF!</v>
      </c>
      <c r="V2" s="3" t="b">
        <v>0</v>
      </c>
      <c r="W2" s="3"/>
      <c r="Y2" s="5"/>
    </row>
    <row r="3" ht="14.25" customHeight="1">
      <c r="A3" s="3" t="s">
        <v>51</v>
      </c>
      <c r="B3" s="3"/>
      <c r="C3" s="3" t="s">
        <v>52</v>
      </c>
      <c r="D3" s="3" t="s">
        <v>53</v>
      </c>
      <c r="E3" s="3" t="s">
        <v>54</v>
      </c>
      <c r="F3" s="3" t="s">
        <v>55</v>
      </c>
      <c r="G3" s="4" t="s">
        <v>56</v>
      </c>
      <c r="H3" s="3" t="s">
        <v>48</v>
      </c>
      <c r="I3" s="3" t="str">
        <f t="array" ref="I3">INDEX('Static ID Table'!$B$4:$B$7,MATCH(PI!$H3,'Static ID Table'!$A$4:$A$7,0),1)</f>
        <v>Major Must</v>
      </c>
      <c r="J3" s="3"/>
      <c r="K3" s="3"/>
      <c r="L3" s="3"/>
      <c r="M3" s="3"/>
      <c r="N3" s="3" t="s">
        <v>57</v>
      </c>
      <c r="O3" s="3" t="str">
        <f t="array" ref="O3">INDEX(S!$B$3:$D$337,MATCH(PI!$N3,S!$A$3:$A$337,0),1)</f>
        <v>FO 10 BIODIVERSITY 
</v>
      </c>
      <c r="P3" s="3" t="str">
        <f t="array" ref="P3">INDEX(S!$B$3:$D$337,MATCH(PI!$N3,S!$A$3:$A$337,0),2)</f>
        <v>-</v>
      </c>
      <c r="Q3" s="3">
        <f t="array" ref="Q3">INDEX(S!$B$3:$D$337,MATCH(PI!$N3,S!$A$3:$A$337,0),3)</f>
        <v>10</v>
      </c>
      <c r="R3" s="3" t="s">
        <v>58</v>
      </c>
      <c r="S3" s="3" t="str">
        <f t="array" ref="S3">INDEX(S!$B$3:$D$337,MATCH(PI!$R3,S!$A$3:$A$337,0),1)</f>
        <v>-</v>
      </c>
      <c r="T3" s="3" t="str">
        <f t="array" ref="T3">INDEX(S!$B$3:$D$337,MATCH(PI!$R3,S!$A$3:$A$337,0),2)</f>
        <v>-</v>
      </c>
      <c r="U3" s="3" t="str">
        <f t="array" ref="U3">INDEX(#REF!,MATCH(PI!$A3,#REF!,0),2)</f>
        <v>#REF!</v>
      </c>
      <c r="V3" s="3" t="b">
        <v>0</v>
      </c>
      <c r="W3" s="3"/>
    </row>
    <row r="4" ht="14.25" customHeight="1">
      <c r="A4" s="3" t="s">
        <v>59</v>
      </c>
      <c r="B4" s="3"/>
      <c r="C4" s="3" t="s">
        <v>60</v>
      </c>
      <c r="D4" s="3" t="s">
        <v>61</v>
      </c>
      <c r="E4" s="3" t="s">
        <v>62</v>
      </c>
      <c r="F4" s="3" t="s">
        <v>63</v>
      </c>
      <c r="G4" s="3" t="s">
        <v>64</v>
      </c>
      <c r="H4" s="3" t="s">
        <v>48</v>
      </c>
      <c r="I4" s="3" t="str">
        <f t="array" ref="I4">INDEX('Static ID Table'!$B$4:$B$7,MATCH(PI!$H4,'Static ID Table'!$A$4:$A$7,0),1)</f>
        <v>Major Must</v>
      </c>
      <c r="J4" s="3"/>
      <c r="K4" s="3"/>
      <c r="L4" s="3"/>
      <c r="M4" s="3"/>
      <c r="N4" s="3" t="s">
        <v>65</v>
      </c>
      <c r="O4" s="3" t="str">
        <f t="array" ref="O4">INDEX(S!$B$3:$D$337,MATCH(PI!$N4,S!$A$3:$A$337,0),1)</f>
        <v>FO 07 PLANT PROTECTION PRODUCTS</v>
      </c>
      <c r="P4" s="3" t="str">
        <f t="array" ref="P4">INDEX(S!$B$3:$D$337,MATCH(PI!$N4,S!$A$3:$A$337,0),2)</f>
        <v>-</v>
      </c>
      <c r="Q4" s="3">
        <f t="array" ref="Q4">INDEX(S!$B$3:$D$337,MATCH(PI!$N4,S!$A$3:$A$337,0),3)</f>
        <v>7</v>
      </c>
      <c r="R4" s="3" t="s">
        <v>66</v>
      </c>
      <c r="S4" s="3" t="str">
        <f t="array" ref="S4">INDEX(S!$B$3:$D$337,MATCH(PI!$R4,S!$A$3:$A$337,0),1)</f>
        <v>FO 07.05 Plant protection product handling</v>
      </c>
      <c r="T4" s="3" t="str">
        <f t="array" ref="T4">INDEX(S!$B$3:$D$337,MATCH(PI!$R4,S!$A$3:$A$337,0),2)</f>
        <v>-</v>
      </c>
      <c r="U4" s="3" t="str">
        <f t="array" ref="U4">INDEX(#REF!,MATCH(PI!$A4,#REF!,0),2)</f>
        <v>#REF!</v>
      </c>
      <c r="V4" s="3" t="b">
        <v>0</v>
      </c>
      <c r="W4" s="3"/>
    </row>
    <row r="5" ht="14.25" customHeight="1">
      <c r="A5" s="3" t="s">
        <v>67</v>
      </c>
      <c r="B5" s="3"/>
      <c r="C5" s="3" t="s">
        <v>68</v>
      </c>
      <c r="D5" s="3" t="s">
        <v>69</v>
      </c>
      <c r="E5" s="3" t="s">
        <v>70</v>
      </c>
      <c r="F5" s="3" t="s">
        <v>71</v>
      </c>
      <c r="G5" s="4" t="s">
        <v>72</v>
      </c>
      <c r="H5" s="3" t="s">
        <v>73</v>
      </c>
      <c r="I5" s="3" t="str">
        <f t="array" ref="I5">INDEX('Static ID Table'!$B$4:$B$7,MATCH(PI!$H5,'Static ID Table'!$A$4:$A$7,0),1)</f>
        <v>Minor Must</v>
      </c>
      <c r="J5" s="3"/>
      <c r="K5" s="3"/>
      <c r="L5" s="3"/>
      <c r="M5" s="3"/>
      <c r="N5" s="3" t="s">
        <v>49</v>
      </c>
      <c r="O5" s="3" t="str">
        <f t="array" ref="O5">INDEX(S!$B$3:$D$337,MATCH(PI!$N5,S!$A$3:$A$337,0),1)</f>
        <v>FO 01 MANAGEMENT </v>
      </c>
      <c r="P5" s="3" t="str">
        <f t="array" ref="P5">INDEX(S!$B$3:$D$337,MATCH(PI!$N5,S!$A$3:$A$337,0),2)</f>
        <v>-</v>
      </c>
      <c r="Q5" s="3">
        <f t="array" ref="Q5">INDEX(S!$B$3:$D$337,MATCH(PI!$N5,S!$A$3:$A$337,0),3)</f>
        <v>1</v>
      </c>
      <c r="R5" s="3" t="s">
        <v>50</v>
      </c>
      <c r="S5" s="3" t="str">
        <f t="array" ref="S5">INDEX(S!$B$3:$D$337,MATCH(PI!$R5,S!$A$3:$A$337,0),1)</f>
        <v>FO 01.03 Internal documentation</v>
      </c>
      <c r="T5" s="3" t="str">
        <f t="array" ref="T5">INDEX(S!$B$3:$D$337,MATCH(PI!$R5,S!$A$3:$A$337,0),2)</f>
        <v>-</v>
      </c>
      <c r="U5" s="3" t="str">
        <f t="array" ref="U5">INDEX(#REF!,MATCH(PI!$A5,#REF!,0),2)</f>
        <v>#REF!</v>
      </c>
      <c r="V5" s="3" t="b">
        <v>0</v>
      </c>
      <c r="W5" s="3"/>
    </row>
    <row r="6" ht="14.25" customHeight="1">
      <c r="A6" s="3" t="s">
        <v>74</v>
      </c>
      <c r="B6" s="3"/>
      <c r="C6" s="3" t="s">
        <v>75</v>
      </c>
      <c r="D6" s="3" t="s">
        <v>76</v>
      </c>
      <c r="E6" s="3" t="s">
        <v>77</v>
      </c>
      <c r="F6" s="3" t="s">
        <v>78</v>
      </c>
      <c r="G6" s="4" t="s">
        <v>79</v>
      </c>
      <c r="H6" s="3" t="s">
        <v>48</v>
      </c>
      <c r="I6" s="3" t="str">
        <f t="array" ref="I6">INDEX('Static ID Table'!$B$4:$B$7,MATCH(PI!$H6,'Static ID Table'!$A$4:$A$7,0),1)</f>
        <v>Major Must</v>
      </c>
      <c r="J6" s="3"/>
      <c r="K6" s="3"/>
      <c r="L6" s="3"/>
      <c r="M6" s="3"/>
      <c r="N6" s="3" t="s">
        <v>49</v>
      </c>
      <c r="O6" s="3" t="str">
        <f t="array" ref="O6">INDEX(S!$B$3:$D$337,MATCH(PI!$N6,S!$A$3:$A$337,0),1)</f>
        <v>FO 01 MANAGEMENT </v>
      </c>
      <c r="P6" s="3" t="str">
        <f t="array" ref="P6">INDEX(S!$B$3:$D$337,MATCH(PI!$N6,S!$A$3:$A$337,0),2)</f>
        <v>-</v>
      </c>
      <c r="Q6" s="3">
        <f t="array" ref="Q6">INDEX(S!$B$3:$D$337,MATCH(PI!$N6,S!$A$3:$A$337,0),3)</f>
        <v>1</v>
      </c>
      <c r="R6" s="3" t="s">
        <v>50</v>
      </c>
      <c r="S6" s="3" t="str">
        <f t="array" ref="S6">INDEX(S!$B$3:$D$337,MATCH(PI!$R6,S!$A$3:$A$337,0),1)</f>
        <v>FO 01.03 Internal documentation</v>
      </c>
      <c r="T6" s="3" t="str">
        <f t="array" ref="T6">INDEX(S!$B$3:$D$337,MATCH(PI!$R6,S!$A$3:$A$337,0),2)</f>
        <v>-</v>
      </c>
      <c r="U6" s="3" t="str">
        <f t="array" ref="U6">INDEX(#REF!,MATCH(PI!$A6,#REF!,0),2)</f>
        <v>#REF!</v>
      </c>
      <c r="V6" s="3" t="b">
        <v>0</v>
      </c>
      <c r="W6" s="3"/>
    </row>
    <row r="7" ht="14.25" customHeight="1">
      <c r="A7" s="3" t="s">
        <v>80</v>
      </c>
      <c r="B7" s="3"/>
      <c r="C7" s="3" t="s">
        <v>81</v>
      </c>
      <c r="D7" s="3" t="s">
        <v>82</v>
      </c>
      <c r="E7" s="3" t="s">
        <v>83</v>
      </c>
      <c r="F7" s="3" t="s">
        <v>84</v>
      </c>
      <c r="G7" s="4" t="s">
        <v>85</v>
      </c>
      <c r="H7" s="3" t="s">
        <v>48</v>
      </c>
      <c r="I7" s="3" t="str">
        <f t="array" ref="I7">INDEX('Static ID Table'!$B$4:$B$7,MATCH(PI!$H7,'Static ID Table'!$A$4:$A$7,0),1)</f>
        <v>Major Must</v>
      </c>
      <c r="J7" s="3"/>
      <c r="K7" s="3"/>
      <c r="L7" s="3"/>
      <c r="M7" s="3"/>
      <c r="N7" s="3" t="s">
        <v>86</v>
      </c>
      <c r="O7" s="3" t="str">
        <f t="array" ref="O7">INDEX(S!$B$3:$D$337,MATCH(PI!$N7,S!$A$3:$A$337,0),1)</f>
        <v>FO 05 WATER MANAGEMENT</v>
      </c>
      <c r="P7" s="3" t="str">
        <f t="array" ref="P7">INDEX(S!$B$3:$D$337,MATCH(PI!$N7,S!$A$3:$A$337,0),2)</f>
        <v>-</v>
      </c>
      <c r="Q7" s="3">
        <f t="array" ref="Q7">INDEX(S!$B$3:$D$337,MATCH(PI!$N7,S!$A$3:$A$337,0),3)</f>
        <v>5</v>
      </c>
      <c r="R7" s="3" t="s">
        <v>87</v>
      </c>
      <c r="S7" s="3" t="str">
        <f t="array" ref="S7">INDEX(S!$B$3:$D$337,MATCH(PI!$R7,S!$A$3:$A$337,0),1)</f>
        <v>FO 05.04 Water quality</v>
      </c>
      <c r="T7" s="3" t="str">
        <f t="array" ref="T7">INDEX(S!$B$3:$D$337,MATCH(PI!$R7,S!$A$3:$A$337,0),2)</f>
        <v>-</v>
      </c>
      <c r="U7" s="3" t="str">
        <f t="array" ref="U7">INDEX(#REF!,MATCH(PI!$A7,#REF!,0),2)</f>
        <v>#REF!</v>
      </c>
      <c r="V7" s="3" t="b">
        <v>0</v>
      </c>
      <c r="W7" s="3"/>
    </row>
    <row r="8" ht="14.25" customHeight="1">
      <c r="A8" s="3" t="s">
        <v>88</v>
      </c>
      <c r="B8" s="3"/>
      <c r="C8" s="3" t="s">
        <v>89</v>
      </c>
      <c r="D8" s="3" t="s">
        <v>90</v>
      </c>
      <c r="E8" s="3" t="s">
        <v>91</v>
      </c>
      <c r="F8" s="3" t="s">
        <v>92</v>
      </c>
      <c r="G8" s="4" t="s">
        <v>93</v>
      </c>
      <c r="H8" s="3" t="s">
        <v>48</v>
      </c>
      <c r="I8" s="3" t="str">
        <f t="array" ref="I8">INDEX('Static ID Table'!$B$4:$B$7,MATCH(PI!$H8,'Static ID Table'!$A$4:$A$7,0),1)</f>
        <v>Major Must</v>
      </c>
      <c r="J8" s="3"/>
      <c r="K8" s="3"/>
      <c r="L8" s="3"/>
      <c r="M8" s="3"/>
      <c r="N8" s="3" t="s">
        <v>94</v>
      </c>
      <c r="O8" s="3" t="str">
        <f t="array" ref="O8">INDEX(S!$B$3:$D$337,MATCH(PI!$N8,S!$A$3:$A$337,0),1)</f>
        <v>FO 06 INTEGRATED PEST MANAGEMENT</v>
      </c>
      <c r="P8" s="3" t="str">
        <f t="array" ref="P8">INDEX(S!$B$3:$D$337,MATCH(PI!$N8,S!$A$3:$A$337,0),2)</f>
        <v>-</v>
      </c>
      <c r="Q8" s="3">
        <f t="array" ref="Q8">INDEX(S!$B$3:$D$337,MATCH(PI!$N8,S!$A$3:$A$337,0),3)</f>
        <v>6</v>
      </c>
      <c r="R8" s="3" t="s">
        <v>58</v>
      </c>
      <c r="S8" s="3" t="str">
        <f t="array" ref="S8">INDEX(S!$B$3:$D$337,MATCH(PI!$R8,S!$A$3:$A$337,0),1)</f>
        <v>-</v>
      </c>
      <c r="T8" s="3" t="str">
        <f t="array" ref="T8">INDEX(S!$B$3:$D$337,MATCH(PI!$R8,S!$A$3:$A$337,0),2)</f>
        <v>-</v>
      </c>
      <c r="U8" s="3" t="str">
        <f t="array" ref="U8">INDEX(#REF!,MATCH(PI!$A8,#REF!,0),2)</f>
        <v>#REF!</v>
      </c>
      <c r="V8" s="3" t="b">
        <v>0</v>
      </c>
      <c r="W8" s="3"/>
    </row>
    <row r="9" ht="14.25" customHeight="1">
      <c r="A9" s="3" t="s">
        <v>95</v>
      </c>
      <c r="B9" s="3"/>
      <c r="C9" s="3" t="s">
        <v>96</v>
      </c>
      <c r="D9" s="3" t="s">
        <v>97</v>
      </c>
      <c r="E9" s="3" t="s">
        <v>98</v>
      </c>
      <c r="F9" s="3" t="s">
        <v>99</v>
      </c>
      <c r="G9" s="4" t="s">
        <v>100</v>
      </c>
      <c r="H9" s="3" t="s">
        <v>48</v>
      </c>
      <c r="I9" s="3" t="str">
        <f t="array" ref="I9">INDEX('Static ID Table'!$B$4:$B$7,MATCH(PI!$H9,'Static ID Table'!$A$4:$A$7,0),1)</f>
        <v>Major Must</v>
      </c>
      <c r="J9" s="3"/>
      <c r="K9" s="3"/>
      <c r="L9" s="3"/>
      <c r="M9" s="3"/>
      <c r="N9" s="3" t="s">
        <v>101</v>
      </c>
      <c r="O9" s="3" t="str">
        <f t="array" ref="O9">INDEX(S!$B$3:$D$337,MATCH(PI!$N9,S!$A$3:$A$337,0),1)</f>
        <v>FO 02 TRACEABILITY</v>
      </c>
      <c r="P9" s="3" t="str">
        <f t="array" ref="P9">INDEX(S!$B$3:$D$337,MATCH(PI!$N9,S!$A$3:$A$337,0),2)</f>
        <v>-</v>
      </c>
      <c r="Q9" s="3">
        <f t="array" ref="Q9">INDEX(S!$B$3:$D$337,MATCH(PI!$N9,S!$A$3:$A$337,0),3)</f>
        <v>2</v>
      </c>
      <c r="R9" s="3" t="s">
        <v>102</v>
      </c>
      <c r="S9" s="3" t="str">
        <f t="array" ref="S9">INDEX(S!$B$3:$D$337,MATCH(PI!$R9,S!$A$3:$A$337,0),1)</f>
        <v>FO 02.04 GLOBALG.A.P. status</v>
      </c>
      <c r="T9" s="3" t="str">
        <f t="array" ref="T9">INDEX(S!$B$3:$D$337,MATCH(PI!$R9,S!$A$3:$A$337,0),2)</f>
        <v>-</v>
      </c>
      <c r="U9" s="3" t="str">
        <f t="array" ref="U9">INDEX(#REF!,MATCH(PI!$A9,#REF!,0),2)</f>
        <v>#REF!</v>
      </c>
      <c r="V9" s="3" t="b">
        <v>0</v>
      </c>
      <c r="W9" s="3"/>
    </row>
    <row r="10" ht="14.25" customHeight="1">
      <c r="A10" s="3" t="s">
        <v>103</v>
      </c>
      <c r="B10" s="3"/>
      <c r="C10" s="3" t="s">
        <v>104</v>
      </c>
      <c r="D10" s="3" t="s">
        <v>105</v>
      </c>
      <c r="E10" s="3" t="s">
        <v>106</v>
      </c>
      <c r="F10" s="3" t="s">
        <v>107</v>
      </c>
      <c r="G10" s="4" t="s">
        <v>108</v>
      </c>
      <c r="H10" s="3" t="s">
        <v>48</v>
      </c>
      <c r="I10" s="3" t="str">
        <f t="array" ref="I10">INDEX('Static ID Table'!$B$4:$B$7,MATCH(PI!$H10,'Static ID Table'!$A$4:$A$7,0),1)</f>
        <v>Major Must</v>
      </c>
      <c r="J10" s="3"/>
      <c r="K10" s="3"/>
      <c r="L10" s="3"/>
      <c r="M10" s="3"/>
      <c r="N10" s="3" t="s">
        <v>49</v>
      </c>
      <c r="O10" s="3" t="str">
        <f t="array" ref="O10">INDEX(S!$B$3:$D$337,MATCH(PI!$N10,S!$A$3:$A$337,0),1)</f>
        <v>FO 01 MANAGEMENT </v>
      </c>
      <c r="P10" s="3" t="str">
        <f t="array" ref="P10">INDEX(S!$B$3:$D$337,MATCH(PI!$N10,S!$A$3:$A$337,0),2)</f>
        <v>-</v>
      </c>
      <c r="Q10" s="3">
        <f t="array" ref="Q10">INDEX(S!$B$3:$D$337,MATCH(PI!$N10,S!$A$3:$A$337,0),3)</f>
        <v>1</v>
      </c>
      <c r="R10" s="3" t="s">
        <v>50</v>
      </c>
      <c r="S10" s="3" t="str">
        <f t="array" ref="S10">INDEX(S!$B$3:$D$337,MATCH(PI!$R10,S!$A$3:$A$337,0),1)</f>
        <v>FO 01.03 Internal documentation</v>
      </c>
      <c r="T10" s="3" t="str">
        <f t="array" ref="T10">INDEX(S!$B$3:$D$337,MATCH(PI!$R10,S!$A$3:$A$337,0),2)</f>
        <v>-</v>
      </c>
      <c r="U10" s="3" t="str">
        <f t="array" ref="U10">INDEX(#REF!,MATCH(PI!$A10,#REF!,0),2)</f>
        <v>#REF!</v>
      </c>
      <c r="V10" s="3" t="b">
        <v>0</v>
      </c>
      <c r="W10" s="3"/>
    </row>
    <row r="11" ht="14.25" customHeight="1">
      <c r="A11" s="3" t="s">
        <v>109</v>
      </c>
      <c r="B11" s="3"/>
      <c r="C11" s="3" t="s">
        <v>110</v>
      </c>
      <c r="D11" s="3" t="s">
        <v>111</v>
      </c>
      <c r="E11" s="3" t="s">
        <v>112</v>
      </c>
      <c r="F11" s="3" t="s">
        <v>113</v>
      </c>
      <c r="G11" s="3" t="s">
        <v>114</v>
      </c>
      <c r="H11" s="3" t="s">
        <v>73</v>
      </c>
      <c r="I11" s="3" t="str">
        <f t="array" ref="I11">INDEX('Static ID Table'!$B$4:$B$7,MATCH(PI!$H11,'Static ID Table'!$A$4:$A$7,0),1)</f>
        <v>Minor Must</v>
      </c>
      <c r="J11" s="3"/>
      <c r="K11" s="3"/>
      <c r="L11" s="3"/>
      <c r="M11" s="3"/>
      <c r="N11" s="3" t="s">
        <v>65</v>
      </c>
      <c r="O11" s="3" t="str">
        <f t="array" ref="O11">INDEX(S!$B$3:$D$337,MATCH(PI!$N11,S!$A$3:$A$337,0),1)</f>
        <v>FO 07 PLANT PROTECTION PRODUCTS</v>
      </c>
      <c r="P11" s="3" t="str">
        <f t="array" ref="P11">INDEX(S!$B$3:$D$337,MATCH(PI!$N11,S!$A$3:$A$337,0),2)</f>
        <v>-</v>
      </c>
      <c r="Q11" s="3">
        <f t="array" ref="Q11">INDEX(S!$B$3:$D$337,MATCH(PI!$N11,S!$A$3:$A$337,0),3)</f>
        <v>7</v>
      </c>
      <c r="R11" s="3" t="s">
        <v>115</v>
      </c>
      <c r="S11" s="3" t="str">
        <f t="array" ref="S11">INDEX(S!$B$3:$D$337,MATCH(PI!$R11,S!$A$3:$A$337,0),1)</f>
        <v>FO 07.06 Empty plant protection product containers</v>
      </c>
      <c r="T11" s="3" t="str">
        <f t="array" ref="T11">INDEX(S!$B$3:$D$337,MATCH(PI!$R11,S!$A$3:$A$337,0),2)</f>
        <v>-</v>
      </c>
      <c r="U11" s="3" t="str">
        <f t="array" ref="U11">INDEX(#REF!,MATCH(PI!$A11,#REF!,0),2)</f>
        <v>#REF!</v>
      </c>
      <c r="V11" s="3" t="b">
        <v>0</v>
      </c>
      <c r="W11" s="3"/>
    </row>
    <row r="12" ht="14.25" customHeight="1">
      <c r="A12" s="3" t="s">
        <v>116</v>
      </c>
      <c r="B12" s="3"/>
      <c r="C12" s="3" t="s">
        <v>117</v>
      </c>
      <c r="D12" s="3" t="s">
        <v>118</v>
      </c>
      <c r="E12" s="3" t="s">
        <v>119</v>
      </c>
      <c r="F12" s="3" t="s">
        <v>120</v>
      </c>
      <c r="G12" s="3" t="s">
        <v>121</v>
      </c>
      <c r="H12" s="3" t="s">
        <v>48</v>
      </c>
      <c r="I12" s="3" t="str">
        <f t="array" ref="I12">INDEX('Static ID Table'!$B$4:$B$7,MATCH(PI!$H12,'Static ID Table'!$A$4:$A$7,0),1)</f>
        <v>Major Must</v>
      </c>
      <c r="J12" s="3"/>
      <c r="K12" s="3"/>
      <c r="L12" s="3"/>
      <c r="M12" s="3"/>
      <c r="N12" s="3" t="s">
        <v>101</v>
      </c>
      <c r="O12" s="3" t="str">
        <f t="array" ref="O12">INDEX(S!$B$3:$D$337,MATCH(PI!$N12,S!$A$3:$A$337,0),1)</f>
        <v>FO 02 TRACEABILITY</v>
      </c>
      <c r="P12" s="3" t="str">
        <f t="array" ref="P12">INDEX(S!$B$3:$D$337,MATCH(PI!$N12,S!$A$3:$A$337,0),2)</f>
        <v>-</v>
      </c>
      <c r="Q12" s="3">
        <f t="array" ref="Q12">INDEX(S!$B$3:$D$337,MATCH(PI!$N12,S!$A$3:$A$337,0),3)</f>
        <v>2</v>
      </c>
      <c r="R12" s="3" t="s">
        <v>122</v>
      </c>
      <c r="S12" s="3" t="str">
        <f t="array" ref="S12">INDEX(S!$B$3:$D$337,MATCH(PI!$R12,S!$A$3:$A$337,0),1)</f>
        <v>FO 02.03 Mass balance</v>
      </c>
      <c r="T12" s="3" t="str">
        <f t="array" ref="T12">INDEX(S!$B$3:$D$337,MATCH(PI!$R12,S!$A$3:$A$337,0),2)</f>
        <v>-</v>
      </c>
      <c r="U12" s="3" t="str">
        <f t="array" ref="U12">INDEX(#REF!,MATCH(PI!$A12,#REF!,0),2)</f>
        <v>#REF!</v>
      </c>
      <c r="V12" s="3" t="b">
        <v>0</v>
      </c>
      <c r="W12" s="3"/>
    </row>
    <row r="13" ht="14.25" customHeight="1">
      <c r="A13" s="3" t="s">
        <v>123</v>
      </c>
      <c r="B13" s="3"/>
      <c r="C13" s="3" t="s">
        <v>124</v>
      </c>
      <c r="D13" s="3" t="s">
        <v>125</v>
      </c>
      <c r="E13" s="3" t="s">
        <v>126</v>
      </c>
      <c r="F13" s="3" t="s">
        <v>127</v>
      </c>
      <c r="G13" s="4" t="s">
        <v>128</v>
      </c>
      <c r="H13" s="3" t="s">
        <v>48</v>
      </c>
      <c r="I13" s="3" t="str">
        <f t="array" ref="I13">INDEX('Static ID Table'!$B$4:$B$7,MATCH(PI!$H13,'Static ID Table'!$A$4:$A$7,0),1)</f>
        <v>Major Must</v>
      </c>
      <c r="J13" s="3"/>
      <c r="K13" s="3"/>
      <c r="L13" s="3"/>
      <c r="M13" s="3"/>
      <c r="N13" s="3" t="s">
        <v>129</v>
      </c>
      <c r="O13" s="3" t="str">
        <f t="array" ref="O13">INDEX(S!$B$3:$D$337,MATCH(PI!$N13,S!$A$3:$A$337,0),1)</f>
        <v>FO 09 WASTE MANAGEMENT</v>
      </c>
      <c r="P13" s="3" t="str">
        <f t="array" ref="P13">INDEX(S!$B$3:$D$337,MATCH(PI!$N13,S!$A$3:$A$337,0),2)</f>
        <v>-</v>
      </c>
      <c r="Q13" s="3">
        <f t="array" ref="Q13">INDEX(S!$B$3:$D$337,MATCH(PI!$N13,S!$A$3:$A$337,0),3)</f>
        <v>9</v>
      </c>
      <c r="R13" s="3" t="s">
        <v>58</v>
      </c>
      <c r="S13" s="3" t="str">
        <f t="array" ref="S13">INDEX(S!$B$3:$D$337,MATCH(PI!$R13,S!$A$3:$A$337,0),1)</f>
        <v>-</v>
      </c>
      <c r="T13" s="3" t="str">
        <f t="array" ref="T13">INDEX(S!$B$3:$D$337,MATCH(PI!$R13,S!$A$3:$A$337,0),2)</f>
        <v>-</v>
      </c>
      <c r="U13" s="3" t="str">
        <f t="array" ref="U13">INDEX(#REF!,MATCH(PI!$A13,#REF!,0),2)</f>
        <v>#REF!</v>
      </c>
      <c r="V13" s="3" t="b">
        <v>0</v>
      </c>
      <c r="W13" s="3"/>
    </row>
    <row r="14" ht="14.25" customHeight="1">
      <c r="A14" s="3" t="s">
        <v>130</v>
      </c>
      <c r="B14" s="3"/>
      <c r="C14" s="3" t="s">
        <v>131</v>
      </c>
      <c r="D14" s="3" t="s">
        <v>132</v>
      </c>
      <c r="E14" s="3" t="s">
        <v>133</v>
      </c>
      <c r="F14" s="3" t="s">
        <v>134</v>
      </c>
      <c r="G14" s="4" t="s">
        <v>135</v>
      </c>
      <c r="H14" s="3" t="s">
        <v>48</v>
      </c>
      <c r="I14" s="3" t="str">
        <f t="array" ref="I14">INDEX('Static ID Table'!$B$4:$B$7,MATCH(PI!$H14,'Static ID Table'!$A$4:$A$7,0),1)</f>
        <v>Major Must</v>
      </c>
      <c r="J14" s="3"/>
      <c r="K14" s="3"/>
      <c r="L14" s="3"/>
      <c r="M14" s="3"/>
      <c r="N14" s="3" t="s">
        <v>49</v>
      </c>
      <c r="O14" s="3" t="str">
        <f t="array" ref="O14">INDEX(S!$B$3:$D$337,MATCH(PI!$N14,S!$A$3:$A$337,0),1)</f>
        <v>FO 01 MANAGEMENT </v>
      </c>
      <c r="P14" s="3" t="str">
        <f t="array" ref="P14">INDEX(S!$B$3:$D$337,MATCH(PI!$N14,S!$A$3:$A$337,0),2)</f>
        <v>-</v>
      </c>
      <c r="Q14" s="3">
        <f t="array" ref="Q14">INDEX(S!$B$3:$D$337,MATCH(PI!$N14,S!$A$3:$A$337,0),3)</f>
        <v>1</v>
      </c>
      <c r="R14" s="3" t="s">
        <v>136</v>
      </c>
      <c r="S14" s="3" t="str">
        <f t="array" ref="S14">INDEX(S!$B$3:$D$337,MATCH(PI!$R14,S!$A$3:$A$337,0),1)</f>
        <v>FO 01.01 Site history</v>
      </c>
      <c r="T14" s="3" t="str">
        <f t="array" ref="T14">INDEX(S!$B$3:$D$337,MATCH(PI!$R14,S!$A$3:$A$337,0),2)</f>
        <v>-</v>
      </c>
      <c r="U14" s="3" t="str">
        <f t="array" ref="U14">INDEX(#REF!,MATCH(PI!$A14,#REF!,0),2)</f>
        <v>#REF!</v>
      </c>
      <c r="V14" s="3" t="b">
        <v>0</v>
      </c>
      <c r="W14" s="3"/>
    </row>
    <row r="15" ht="14.25" customHeight="1">
      <c r="A15" s="3" t="s">
        <v>137</v>
      </c>
      <c r="B15" s="3"/>
      <c r="C15" s="3" t="s">
        <v>138</v>
      </c>
      <c r="D15" s="3" t="s">
        <v>139</v>
      </c>
      <c r="E15" s="3" t="s">
        <v>140</v>
      </c>
      <c r="F15" s="3" t="s">
        <v>141</v>
      </c>
      <c r="G15" s="3" t="s">
        <v>142</v>
      </c>
      <c r="H15" s="3" t="s">
        <v>73</v>
      </c>
      <c r="I15" s="3" t="str">
        <f t="array" ref="I15">INDEX('Static ID Table'!$B$4:$B$7,MATCH(PI!$H15,'Static ID Table'!$A$4:$A$7,0),1)</f>
        <v>Minor Must</v>
      </c>
      <c r="J15" s="3"/>
      <c r="K15" s="3"/>
      <c r="L15" s="3"/>
      <c r="M15" s="3"/>
      <c r="N15" s="3" t="s">
        <v>129</v>
      </c>
      <c r="O15" s="3" t="str">
        <f t="array" ref="O15">INDEX(S!$B$3:$D$337,MATCH(PI!$N15,S!$A$3:$A$337,0),1)</f>
        <v>FO 09 WASTE MANAGEMENT</v>
      </c>
      <c r="P15" s="3" t="str">
        <f t="array" ref="P15">INDEX(S!$B$3:$D$337,MATCH(PI!$N15,S!$A$3:$A$337,0),2)</f>
        <v>-</v>
      </c>
      <c r="Q15" s="3">
        <f t="array" ref="Q15">INDEX(S!$B$3:$D$337,MATCH(PI!$N15,S!$A$3:$A$337,0),3)</f>
        <v>9</v>
      </c>
      <c r="R15" s="3" t="s">
        <v>58</v>
      </c>
      <c r="S15" s="3" t="str">
        <f t="array" ref="S15">INDEX(S!$B$3:$D$337,MATCH(PI!$R15,S!$A$3:$A$337,0),1)</f>
        <v>-</v>
      </c>
      <c r="T15" s="3" t="str">
        <f t="array" ref="T15">INDEX(S!$B$3:$D$337,MATCH(PI!$R15,S!$A$3:$A$337,0),2)</f>
        <v>-</v>
      </c>
      <c r="U15" s="3" t="str">
        <f t="array" ref="U15">INDEX(#REF!,MATCH(PI!$A15,#REF!,0),2)</f>
        <v>#REF!</v>
      </c>
      <c r="V15" s="3" t="b">
        <v>0</v>
      </c>
      <c r="W15" s="3"/>
    </row>
    <row r="16" ht="14.25" customHeight="1">
      <c r="A16" s="3" t="s">
        <v>143</v>
      </c>
      <c r="B16" s="3"/>
      <c r="C16" s="3" t="s">
        <v>144</v>
      </c>
      <c r="D16" s="3" t="s">
        <v>145</v>
      </c>
      <c r="E16" s="3" t="s">
        <v>146</v>
      </c>
      <c r="F16" s="3" t="s">
        <v>147</v>
      </c>
      <c r="G16" s="3" t="s">
        <v>148</v>
      </c>
      <c r="H16" s="3" t="s">
        <v>48</v>
      </c>
      <c r="I16" s="3" t="str">
        <f t="array" ref="I16">INDEX('Static ID Table'!$B$4:$B$7,MATCH(PI!$H16,'Static ID Table'!$A$4:$A$7,0),1)</f>
        <v>Major Must</v>
      </c>
      <c r="J16" s="3"/>
      <c r="K16" s="3"/>
      <c r="L16" s="3"/>
      <c r="M16" s="3"/>
      <c r="N16" s="3" t="s">
        <v>49</v>
      </c>
      <c r="O16" s="3" t="str">
        <f t="array" ref="O16">INDEX(S!$B$3:$D$337,MATCH(PI!$N16,S!$A$3:$A$337,0),1)</f>
        <v>FO 01 MANAGEMENT </v>
      </c>
      <c r="P16" s="3" t="str">
        <f t="array" ref="P16">INDEX(S!$B$3:$D$337,MATCH(PI!$N16,S!$A$3:$A$337,0),2)</f>
        <v>-</v>
      </c>
      <c r="Q16" s="3">
        <f t="array" ref="Q16">INDEX(S!$B$3:$D$337,MATCH(PI!$N16,S!$A$3:$A$337,0),3)</f>
        <v>1</v>
      </c>
      <c r="R16" s="3" t="s">
        <v>136</v>
      </c>
      <c r="S16" s="3" t="str">
        <f t="array" ref="S16">INDEX(S!$B$3:$D$337,MATCH(PI!$R16,S!$A$3:$A$337,0),1)</f>
        <v>FO 01.01 Site history</v>
      </c>
      <c r="T16" s="3" t="str">
        <f t="array" ref="T16">INDEX(S!$B$3:$D$337,MATCH(PI!$R16,S!$A$3:$A$337,0),2)</f>
        <v>-</v>
      </c>
      <c r="U16" s="3" t="str">
        <f t="array" ref="U16">INDEX(#REF!,MATCH(PI!$A16,#REF!,0),2)</f>
        <v>#REF!</v>
      </c>
      <c r="V16" s="3" t="b">
        <v>0</v>
      </c>
      <c r="W16" s="3"/>
    </row>
    <row r="17" ht="14.25" customHeight="1">
      <c r="A17" s="3" t="s">
        <v>149</v>
      </c>
      <c r="B17" s="3"/>
      <c r="C17" s="3" t="s">
        <v>150</v>
      </c>
      <c r="D17" s="3" t="s">
        <v>151</v>
      </c>
      <c r="E17" s="3" t="s">
        <v>152</v>
      </c>
      <c r="F17" s="3" t="s">
        <v>153</v>
      </c>
      <c r="G17" s="4" t="s">
        <v>154</v>
      </c>
      <c r="H17" s="3" t="s">
        <v>48</v>
      </c>
      <c r="I17" s="3" t="str">
        <f t="array" ref="I17">INDEX('Static ID Table'!$B$4:$B$7,MATCH(PI!$H17,'Static ID Table'!$A$4:$A$7,0),1)</f>
        <v>Major Must</v>
      </c>
      <c r="J17" s="3"/>
      <c r="K17" s="3"/>
      <c r="L17" s="3"/>
      <c r="M17" s="3"/>
      <c r="N17" s="3" t="s">
        <v>129</v>
      </c>
      <c r="O17" s="3" t="str">
        <f t="array" ref="O17">INDEX(S!$B$3:$D$337,MATCH(PI!$N17,S!$A$3:$A$337,0),1)</f>
        <v>FO 09 WASTE MANAGEMENT</v>
      </c>
      <c r="P17" s="3" t="str">
        <f t="array" ref="P17">INDEX(S!$B$3:$D$337,MATCH(PI!$N17,S!$A$3:$A$337,0),2)</f>
        <v>-</v>
      </c>
      <c r="Q17" s="3">
        <f t="array" ref="Q17">INDEX(S!$B$3:$D$337,MATCH(PI!$N17,S!$A$3:$A$337,0),3)</f>
        <v>9</v>
      </c>
      <c r="R17" s="3" t="s">
        <v>58</v>
      </c>
      <c r="S17" s="3" t="str">
        <f t="array" ref="S17">INDEX(S!$B$3:$D$337,MATCH(PI!$R17,S!$A$3:$A$337,0),1)</f>
        <v>-</v>
      </c>
      <c r="T17" s="3" t="str">
        <f t="array" ref="T17">INDEX(S!$B$3:$D$337,MATCH(PI!$R17,S!$A$3:$A$337,0),2)</f>
        <v>-</v>
      </c>
      <c r="U17" s="3" t="str">
        <f t="array" ref="U17">INDEX(#REF!,MATCH(PI!$A17,#REF!,0),2)</f>
        <v>#REF!</v>
      </c>
      <c r="V17" s="3" t="b">
        <v>0</v>
      </c>
      <c r="W17" s="3"/>
    </row>
    <row r="18" ht="14.25" customHeight="1">
      <c r="A18" s="3" t="s">
        <v>155</v>
      </c>
      <c r="B18" s="3"/>
      <c r="C18" s="3" t="s">
        <v>156</v>
      </c>
      <c r="D18" s="3" t="s">
        <v>157</v>
      </c>
      <c r="E18" s="3" t="s">
        <v>158</v>
      </c>
      <c r="F18" s="3" t="s">
        <v>159</v>
      </c>
      <c r="G18" s="3" t="s">
        <v>160</v>
      </c>
      <c r="H18" s="3" t="s">
        <v>73</v>
      </c>
      <c r="I18" s="3" t="str">
        <f t="array" ref="I18">INDEX('Static ID Table'!$B$4:$B$7,MATCH(PI!$H18,'Static ID Table'!$A$4:$A$7,0),1)</f>
        <v>Minor Must</v>
      </c>
      <c r="J18" s="3"/>
      <c r="K18" s="3"/>
      <c r="L18" s="3"/>
      <c r="M18" s="3"/>
      <c r="N18" s="3" t="s">
        <v>129</v>
      </c>
      <c r="O18" s="3" t="str">
        <f t="array" ref="O18">INDEX(S!$B$3:$D$337,MATCH(PI!$N18,S!$A$3:$A$337,0),1)</f>
        <v>FO 09 WASTE MANAGEMENT</v>
      </c>
      <c r="P18" s="3" t="str">
        <f t="array" ref="P18">INDEX(S!$B$3:$D$337,MATCH(PI!$N18,S!$A$3:$A$337,0),2)</f>
        <v>-</v>
      </c>
      <c r="Q18" s="3">
        <f t="array" ref="Q18">INDEX(S!$B$3:$D$337,MATCH(PI!$N18,S!$A$3:$A$337,0),3)</f>
        <v>9</v>
      </c>
      <c r="R18" s="3" t="s">
        <v>58</v>
      </c>
      <c r="S18" s="3" t="str">
        <f t="array" ref="S18">INDEX(S!$B$3:$D$337,MATCH(PI!$R18,S!$A$3:$A$337,0),1)</f>
        <v>-</v>
      </c>
      <c r="T18" s="3" t="str">
        <f t="array" ref="T18">INDEX(S!$B$3:$D$337,MATCH(PI!$R18,S!$A$3:$A$337,0),2)</f>
        <v>-</v>
      </c>
      <c r="U18" s="3" t="str">
        <f t="array" ref="U18">INDEX(#REF!,MATCH(PI!$A18,#REF!,0),2)</f>
        <v>#REF!</v>
      </c>
      <c r="V18" s="3" t="b">
        <v>0</v>
      </c>
      <c r="W18" s="3"/>
    </row>
    <row r="19" ht="14.25" customHeight="1">
      <c r="A19" s="3" t="s">
        <v>161</v>
      </c>
      <c r="B19" s="3"/>
      <c r="C19" s="3" t="s">
        <v>162</v>
      </c>
      <c r="D19" s="3" t="s">
        <v>163</v>
      </c>
      <c r="E19" s="3" t="s">
        <v>164</v>
      </c>
      <c r="F19" s="3" t="s">
        <v>165</v>
      </c>
      <c r="G19" s="3" t="s">
        <v>166</v>
      </c>
      <c r="H19" s="3" t="s">
        <v>48</v>
      </c>
      <c r="I19" s="3" t="str">
        <f t="array" ref="I19">INDEX('Static ID Table'!$B$4:$B$7,MATCH(PI!$H19,'Static ID Table'!$A$4:$A$7,0),1)</f>
        <v>Major Must</v>
      </c>
      <c r="J19" s="3"/>
      <c r="K19" s="3"/>
      <c r="L19" s="3"/>
      <c r="M19" s="3"/>
      <c r="N19" s="3" t="s">
        <v>65</v>
      </c>
      <c r="O19" s="3" t="str">
        <f t="array" ref="O19">INDEX(S!$B$3:$D$337,MATCH(PI!$N19,S!$A$3:$A$337,0),1)</f>
        <v>FO 07 PLANT PROTECTION PRODUCTS</v>
      </c>
      <c r="P19" s="3" t="str">
        <f t="array" ref="P19">INDEX(S!$B$3:$D$337,MATCH(PI!$N19,S!$A$3:$A$337,0),2)</f>
        <v>-</v>
      </c>
      <c r="Q19" s="3">
        <f t="array" ref="Q19">INDEX(S!$B$3:$D$337,MATCH(PI!$N19,S!$A$3:$A$337,0),3)</f>
        <v>7</v>
      </c>
      <c r="R19" s="3" t="s">
        <v>115</v>
      </c>
      <c r="S19" s="3" t="str">
        <f t="array" ref="S19">INDEX(S!$B$3:$D$337,MATCH(PI!$R19,S!$A$3:$A$337,0),1)</f>
        <v>FO 07.06 Empty plant protection product containers</v>
      </c>
      <c r="T19" s="3" t="str">
        <f t="array" ref="T19">INDEX(S!$B$3:$D$337,MATCH(PI!$R19,S!$A$3:$A$337,0),2)</f>
        <v>-</v>
      </c>
      <c r="U19" s="3" t="str">
        <f t="array" ref="U19">INDEX(#REF!,MATCH(PI!$A19,#REF!,0),2)</f>
        <v>#REF!</v>
      </c>
      <c r="V19" s="3" t="b">
        <v>0</v>
      </c>
      <c r="W19" s="3"/>
    </row>
    <row r="20" ht="14.25" customHeight="1">
      <c r="A20" s="3" t="s">
        <v>167</v>
      </c>
      <c r="B20" s="3"/>
      <c r="C20" s="3" t="s">
        <v>168</v>
      </c>
      <c r="D20" s="3" t="s">
        <v>169</v>
      </c>
      <c r="E20" s="3" t="s">
        <v>170</v>
      </c>
      <c r="F20" s="3" t="s">
        <v>171</v>
      </c>
      <c r="G20" s="4" t="s">
        <v>172</v>
      </c>
      <c r="H20" s="3" t="s">
        <v>48</v>
      </c>
      <c r="I20" s="3" t="str">
        <f t="array" ref="I20">INDEX('Static ID Table'!$B$4:$B$7,MATCH(PI!$H20,'Static ID Table'!$A$4:$A$7,0),1)</f>
        <v>Major Must</v>
      </c>
      <c r="J20" s="3"/>
      <c r="K20" s="3"/>
      <c r="L20" s="3"/>
      <c r="M20" s="3"/>
      <c r="N20" s="3" t="s">
        <v>101</v>
      </c>
      <c r="O20" s="3" t="str">
        <f t="array" ref="O20">INDEX(S!$B$3:$D$337,MATCH(PI!$N20,S!$A$3:$A$337,0),1)</f>
        <v>FO 02 TRACEABILITY</v>
      </c>
      <c r="P20" s="3" t="str">
        <f t="array" ref="P20">INDEX(S!$B$3:$D$337,MATCH(PI!$N20,S!$A$3:$A$337,0),2)</f>
        <v>-</v>
      </c>
      <c r="Q20" s="3">
        <f t="array" ref="Q20">INDEX(S!$B$3:$D$337,MATCH(PI!$N20,S!$A$3:$A$337,0),3)</f>
        <v>2</v>
      </c>
      <c r="R20" s="3" t="s">
        <v>173</v>
      </c>
      <c r="S20" s="3" t="str">
        <f t="array" ref="S20">INDEX(S!$B$3:$D$337,MATCH(PI!$R20,S!$A$3:$A$337,0),1)</f>
        <v>FO 02.05 Logo use</v>
      </c>
      <c r="T20" s="3" t="str">
        <f t="array" ref="T20">INDEX(S!$B$3:$D$337,MATCH(PI!$R20,S!$A$3:$A$337,0),2)</f>
        <v>-</v>
      </c>
      <c r="U20" s="3" t="str">
        <f t="array" ref="U20">INDEX(#REF!,MATCH(PI!$A20,#REF!,0),2)</f>
        <v>#REF!</v>
      </c>
      <c r="V20" s="3" t="b">
        <v>0</v>
      </c>
      <c r="W20" s="3"/>
    </row>
    <row r="21" ht="14.25" customHeight="1">
      <c r="A21" s="3" t="s">
        <v>174</v>
      </c>
      <c r="B21" s="3"/>
      <c r="C21" s="3" t="s">
        <v>175</v>
      </c>
      <c r="D21" s="3" t="s">
        <v>176</v>
      </c>
      <c r="E21" s="3" t="s">
        <v>177</v>
      </c>
      <c r="F21" s="3" t="s">
        <v>178</v>
      </c>
      <c r="G21" s="3" t="s">
        <v>179</v>
      </c>
      <c r="H21" s="3" t="s">
        <v>73</v>
      </c>
      <c r="I21" s="3" t="str">
        <f t="array" ref="I21">INDEX('Static ID Table'!$B$4:$B$7,MATCH(PI!$H21,'Static ID Table'!$A$4:$A$7,0),1)</f>
        <v>Minor Must</v>
      </c>
      <c r="J21" s="3"/>
      <c r="K21" s="3"/>
      <c r="L21" s="3"/>
      <c r="M21" s="3"/>
      <c r="N21" s="3" t="s">
        <v>129</v>
      </c>
      <c r="O21" s="3" t="str">
        <f t="array" ref="O21">INDEX(S!$B$3:$D$337,MATCH(PI!$N21,S!$A$3:$A$337,0),1)</f>
        <v>FO 09 WASTE MANAGEMENT</v>
      </c>
      <c r="P21" s="3" t="str">
        <f t="array" ref="P21">INDEX(S!$B$3:$D$337,MATCH(PI!$N21,S!$A$3:$A$337,0),2)</f>
        <v>-</v>
      </c>
      <c r="Q21" s="3">
        <f t="array" ref="Q21">INDEX(S!$B$3:$D$337,MATCH(PI!$N21,S!$A$3:$A$337,0),3)</f>
        <v>9</v>
      </c>
      <c r="R21" s="3" t="s">
        <v>58</v>
      </c>
      <c r="S21" s="3" t="str">
        <f t="array" ref="S21">INDEX(S!$B$3:$D$337,MATCH(PI!$R21,S!$A$3:$A$337,0),1)</f>
        <v>-</v>
      </c>
      <c r="T21" s="3" t="str">
        <f t="array" ref="T21">INDEX(S!$B$3:$D$337,MATCH(PI!$R21,S!$A$3:$A$337,0),2)</f>
        <v>-</v>
      </c>
      <c r="U21" s="3" t="str">
        <f t="array" ref="U21">INDEX(#REF!,MATCH(PI!$A21,#REF!,0),2)</f>
        <v>#REF!</v>
      </c>
      <c r="V21" s="3" t="b">
        <v>0</v>
      </c>
      <c r="W21" s="3"/>
    </row>
    <row r="22" ht="14.25" customHeight="1">
      <c r="A22" s="3" t="s">
        <v>180</v>
      </c>
      <c r="B22" s="3"/>
      <c r="C22" s="3" t="s">
        <v>181</v>
      </c>
      <c r="D22" s="3" t="s">
        <v>182</v>
      </c>
      <c r="E22" s="3" t="s">
        <v>183</v>
      </c>
      <c r="F22" s="3" t="s">
        <v>184</v>
      </c>
      <c r="G22" s="3" t="s">
        <v>185</v>
      </c>
      <c r="H22" s="3" t="s">
        <v>73</v>
      </c>
      <c r="I22" s="3" t="str">
        <f t="array" ref="I22">INDEX('Static ID Table'!$B$4:$B$7,MATCH(PI!$H22,'Static ID Table'!$A$4:$A$7,0),1)</f>
        <v>Minor Must</v>
      </c>
      <c r="J22" s="3"/>
      <c r="K22" s="3"/>
      <c r="L22" s="3"/>
      <c r="M22" s="3"/>
      <c r="N22" s="3" t="s">
        <v>65</v>
      </c>
      <c r="O22" s="3" t="str">
        <f t="array" ref="O22">INDEX(S!$B$3:$D$337,MATCH(PI!$N22,S!$A$3:$A$337,0),1)</f>
        <v>FO 07 PLANT PROTECTION PRODUCTS</v>
      </c>
      <c r="P22" s="3" t="str">
        <f t="array" ref="P22">INDEX(S!$B$3:$D$337,MATCH(PI!$N22,S!$A$3:$A$337,0),2)</f>
        <v>-</v>
      </c>
      <c r="Q22" s="3">
        <f t="array" ref="Q22">INDEX(S!$B$3:$D$337,MATCH(PI!$N22,S!$A$3:$A$337,0),3)</f>
        <v>7</v>
      </c>
      <c r="R22" s="3" t="s">
        <v>186</v>
      </c>
      <c r="S22" s="3" t="str">
        <f t="array" ref="S22">INDEX(S!$B$3:$D$337,MATCH(PI!$R22,S!$A$3:$A$337,0),1)</f>
        <v>FO 07.03 Disposal of surplus application mix</v>
      </c>
      <c r="T22" s="3" t="str">
        <f t="array" ref="T22">INDEX(S!$B$3:$D$337,MATCH(PI!$R22,S!$A$3:$A$337,0),2)</f>
        <v>-</v>
      </c>
      <c r="U22" s="3" t="str">
        <f t="array" ref="U22">INDEX(#REF!,MATCH(PI!$A22,#REF!,0),2)</f>
        <v>#REF!</v>
      </c>
      <c r="V22" s="3" t="b">
        <v>0</v>
      </c>
      <c r="W22" s="3"/>
    </row>
    <row r="23" ht="14.25" customHeight="1">
      <c r="A23" s="3" t="s">
        <v>187</v>
      </c>
      <c r="B23" s="3"/>
      <c r="C23" s="3" t="s">
        <v>188</v>
      </c>
      <c r="D23" s="3" t="s">
        <v>189</v>
      </c>
      <c r="E23" s="3" t="s">
        <v>190</v>
      </c>
      <c r="F23" s="3" t="s">
        <v>191</v>
      </c>
      <c r="G23" s="4" t="s">
        <v>192</v>
      </c>
      <c r="H23" s="3" t="s">
        <v>48</v>
      </c>
      <c r="I23" s="3" t="str">
        <f t="array" ref="I23">INDEX('Static ID Table'!$B$4:$B$7,MATCH(PI!$H23,'Static ID Table'!$A$4:$A$7,0),1)</f>
        <v>Major Must</v>
      </c>
      <c r="J23" s="3"/>
      <c r="K23" s="3"/>
      <c r="L23" s="3"/>
      <c r="M23" s="3"/>
      <c r="N23" s="3" t="s">
        <v>193</v>
      </c>
      <c r="O23" s="3" t="str">
        <f t="array" ref="O23">INDEX(S!$B$3:$D$337,MATCH(PI!$N23,S!$A$3:$A$337,0),1)</f>
        <v>FO 03 PLANT PROPAGATION MATERIAL</v>
      </c>
      <c r="P23" s="3" t="str">
        <f t="array" ref="P23">INDEX(S!$B$3:$D$337,MATCH(PI!$N23,S!$A$3:$A$337,0),2)</f>
        <v>-</v>
      </c>
      <c r="Q23" s="3">
        <f t="array" ref="Q23">INDEX(S!$B$3:$D$337,MATCH(PI!$N23,S!$A$3:$A$337,0),3)</f>
        <v>3</v>
      </c>
      <c r="R23" s="3" t="s">
        <v>194</v>
      </c>
      <c r="S23" s="3" t="str">
        <f t="array" ref="S23">INDEX(S!$B$3:$D$337,MATCH(PI!$R23,S!$A$3:$A$337,0),1)</f>
        <v>FO 03.01 Propagation material</v>
      </c>
      <c r="T23" s="3" t="str">
        <f t="array" ref="T23">INDEX(S!$B$3:$D$337,MATCH(PI!$R23,S!$A$3:$A$337,0),2)</f>
        <v>-</v>
      </c>
      <c r="U23" s="3" t="str">
        <f t="array" ref="U23">INDEX(#REF!,MATCH(PI!$A23,#REF!,0),2)</f>
        <v>#REF!</v>
      </c>
      <c r="V23" s="3" t="b">
        <v>0</v>
      </c>
      <c r="W23" s="3"/>
    </row>
    <row r="24" ht="14.25" customHeight="1">
      <c r="A24" s="3" t="s">
        <v>195</v>
      </c>
      <c r="B24" s="3"/>
      <c r="C24" s="3" t="s">
        <v>196</v>
      </c>
      <c r="D24" s="3" t="s">
        <v>197</v>
      </c>
      <c r="E24" s="3" t="s">
        <v>198</v>
      </c>
      <c r="F24" s="3" t="s">
        <v>199</v>
      </c>
      <c r="G24" s="4" t="s">
        <v>200</v>
      </c>
      <c r="H24" s="3" t="s">
        <v>73</v>
      </c>
      <c r="I24" s="3" t="str">
        <f t="array" ref="I24">INDEX('Static ID Table'!$B$4:$B$7,MATCH(PI!$H24,'Static ID Table'!$A$4:$A$7,0),1)</f>
        <v>Minor Must</v>
      </c>
      <c r="J24" s="3"/>
      <c r="K24" s="3"/>
      <c r="L24" s="3"/>
      <c r="M24" s="3"/>
      <c r="N24" s="3" t="s">
        <v>201</v>
      </c>
      <c r="O24" s="3" t="str">
        <f t="array" ref="O24">INDEX(S!$B$3:$D$337,MATCH(PI!$N24,S!$A$3:$A$337,0),1)</f>
        <v>FO 08 POSTHARVEST</v>
      </c>
      <c r="P24" s="3" t="str">
        <f t="array" ref="P24">INDEX(S!$B$3:$D$337,MATCH(PI!$N24,S!$A$3:$A$337,0),2)</f>
        <v>-</v>
      </c>
      <c r="Q24" s="3">
        <f t="array" ref="Q24">INDEX(S!$B$3:$D$337,MATCH(PI!$N24,S!$A$3:$A$337,0),3)</f>
        <v>8</v>
      </c>
      <c r="R24" s="3" t="s">
        <v>202</v>
      </c>
      <c r="S24" s="3" t="str">
        <f t="array" ref="S24">INDEX(S!$B$3:$D$337,MATCH(PI!$R24,S!$A$3:$A$337,0),1)</f>
        <v>FO 08.02 Postharvest treatments</v>
      </c>
      <c r="T24" s="3" t="str">
        <f t="array" ref="T24">INDEX(S!$B$3:$D$337,MATCH(PI!$R24,S!$A$3:$A$337,0),2)</f>
        <v>-</v>
      </c>
      <c r="U24" s="3" t="str">
        <f t="array" ref="U24">INDEX(#REF!,MATCH(PI!$A24,#REF!,0),2)</f>
        <v>#REF!</v>
      </c>
      <c r="V24" s="3" t="b">
        <v>0</v>
      </c>
      <c r="W24" s="3" t="b">
        <v>1</v>
      </c>
    </row>
    <row r="25" ht="14.25" customHeight="1">
      <c r="A25" s="3" t="s">
        <v>203</v>
      </c>
      <c r="B25" s="3"/>
      <c r="C25" s="3" t="s">
        <v>204</v>
      </c>
      <c r="D25" s="3" t="s">
        <v>205</v>
      </c>
      <c r="E25" s="3" t="s">
        <v>206</v>
      </c>
      <c r="F25" s="3" t="s">
        <v>207</v>
      </c>
      <c r="G25" s="3" t="s">
        <v>208</v>
      </c>
      <c r="H25" s="3" t="s">
        <v>48</v>
      </c>
      <c r="I25" s="3" t="str">
        <f t="array" ref="I25">INDEX('Static ID Table'!$B$4:$B$7,MATCH(PI!$H25,'Static ID Table'!$A$4:$A$7,0),1)</f>
        <v>Major Must</v>
      </c>
      <c r="J25" s="3"/>
      <c r="K25" s="3"/>
      <c r="L25" s="3"/>
      <c r="M25" s="3"/>
      <c r="N25" s="3" t="s">
        <v>201</v>
      </c>
      <c r="O25" s="3" t="str">
        <f t="array" ref="O25">INDEX(S!$B$3:$D$337,MATCH(PI!$N25,S!$A$3:$A$337,0),1)</f>
        <v>FO 08 POSTHARVEST</v>
      </c>
      <c r="P25" s="3" t="str">
        <f t="array" ref="P25">INDEX(S!$B$3:$D$337,MATCH(PI!$N25,S!$A$3:$A$337,0),2)</f>
        <v>-</v>
      </c>
      <c r="Q25" s="3">
        <f t="array" ref="Q25">INDEX(S!$B$3:$D$337,MATCH(PI!$N25,S!$A$3:$A$337,0),3)</f>
        <v>8</v>
      </c>
      <c r="R25" s="3" t="s">
        <v>202</v>
      </c>
      <c r="S25" s="3" t="str">
        <f t="array" ref="S25">INDEX(S!$B$3:$D$337,MATCH(PI!$R25,S!$A$3:$A$337,0),1)</f>
        <v>FO 08.02 Postharvest treatments</v>
      </c>
      <c r="T25" s="3" t="str">
        <f t="array" ref="T25">INDEX(S!$B$3:$D$337,MATCH(PI!$R25,S!$A$3:$A$337,0),2)</f>
        <v>-</v>
      </c>
      <c r="U25" s="3" t="str">
        <f t="array" ref="U25">INDEX(#REF!,MATCH(PI!$A25,#REF!,0),2)</f>
        <v>#REF!</v>
      </c>
      <c r="V25" s="3" t="b">
        <v>0</v>
      </c>
      <c r="W25" s="3" t="b">
        <v>1</v>
      </c>
    </row>
    <row r="26" ht="14.25" customHeight="1">
      <c r="A26" s="3" t="s">
        <v>209</v>
      </c>
      <c r="B26" s="3"/>
      <c r="C26" s="3" t="s">
        <v>210</v>
      </c>
      <c r="D26" s="3" t="s">
        <v>211</v>
      </c>
      <c r="E26" s="3" t="s">
        <v>212</v>
      </c>
      <c r="F26" s="3" t="s">
        <v>213</v>
      </c>
      <c r="G26" s="4" t="s">
        <v>214</v>
      </c>
      <c r="H26" s="3" t="s">
        <v>48</v>
      </c>
      <c r="I26" s="3" t="str">
        <f t="array" ref="I26">INDEX('Static ID Table'!$B$4:$B$7,MATCH(PI!$H26,'Static ID Table'!$A$4:$A$7,0),1)</f>
        <v>Major Must</v>
      </c>
      <c r="J26" s="3"/>
      <c r="K26" s="3"/>
      <c r="L26" s="3"/>
      <c r="M26" s="3"/>
      <c r="N26" s="3" t="s">
        <v>215</v>
      </c>
      <c r="O26" s="3" t="str">
        <f t="array" ref="O26">INDEX(S!$B$3:$D$337,MATCH(PI!$N26,S!$A$3:$A$337,0),1)</f>
        <v>FO 12 WORKERS’ HEALTH AND SAFETY</v>
      </c>
      <c r="P26" s="3" t="str">
        <f t="array" ref="P26">INDEX(S!$B$3:$D$337,MATCH(PI!$N26,S!$A$3:$A$337,0),2)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26" s="3">
        <f t="array" ref="Q26">INDEX(S!$B$3:$D$337,MATCH(PI!$N26,S!$A$3:$A$337,0),3)</f>
        <v>12</v>
      </c>
      <c r="R26" s="3" t="s">
        <v>216</v>
      </c>
      <c r="S26" s="3" t="str">
        <f t="array" ref="S26">INDEX(S!$B$3:$D$337,MATCH(PI!$R26,S!$A$3:$A$337,0),1)</f>
        <v>FO 12.01 Workers’ health and safety</v>
      </c>
      <c r="T26" s="3" t="str">
        <f t="array" ref="T26">INDEX(S!$B$3:$D$337,MATCH(PI!$R26,S!$A$3:$A$337,0),2)</f>
        <v>-</v>
      </c>
      <c r="U26" s="3" t="str">
        <f t="array" ref="U26">INDEX(#REF!,MATCH(PI!$A26,#REF!,0),2)</f>
        <v>#REF!</v>
      </c>
      <c r="V26" s="3" t="b">
        <v>0</v>
      </c>
      <c r="W26" s="3" t="b">
        <v>1</v>
      </c>
    </row>
    <row r="27" ht="14.25" customHeight="1">
      <c r="A27" s="3" t="s">
        <v>217</v>
      </c>
      <c r="B27" s="3"/>
      <c r="C27" s="3" t="s">
        <v>218</v>
      </c>
      <c r="D27" s="3" t="s">
        <v>219</v>
      </c>
      <c r="E27" s="3" t="s">
        <v>220</v>
      </c>
      <c r="F27" s="3" t="s">
        <v>221</v>
      </c>
      <c r="G27" s="3" t="s">
        <v>222</v>
      </c>
      <c r="H27" s="3" t="s">
        <v>73</v>
      </c>
      <c r="I27" s="3" t="str">
        <f t="array" ref="I27">INDEX('Static ID Table'!$B$4:$B$7,MATCH(PI!$H27,'Static ID Table'!$A$4:$A$7,0),1)</f>
        <v>Minor Must</v>
      </c>
      <c r="J27" s="3"/>
      <c r="K27" s="3"/>
      <c r="L27" s="3"/>
      <c r="M27" s="3"/>
      <c r="N27" s="3" t="s">
        <v>65</v>
      </c>
      <c r="O27" s="3" t="str">
        <f t="array" ref="O27">INDEX(S!$B$3:$D$337,MATCH(PI!$N27,S!$A$3:$A$337,0),1)</f>
        <v>FO 07 PLANT PROTECTION PRODUCTS</v>
      </c>
      <c r="P27" s="3" t="str">
        <f t="array" ref="P27">INDEX(S!$B$3:$D$337,MATCH(PI!$N27,S!$A$3:$A$337,0),2)</f>
        <v>-</v>
      </c>
      <c r="Q27" s="3">
        <f t="array" ref="Q27">INDEX(S!$B$3:$D$337,MATCH(PI!$N27,S!$A$3:$A$337,0),3)</f>
        <v>7</v>
      </c>
      <c r="R27" s="3" t="s">
        <v>223</v>
      </c>
      <c r="S27" s="3" t="str">
        <f t="array" ref="S27">INDEX(S!$B$3:$D$337,MATCH(PI!$R27,S!$A$3:$A$337,0),1)</f>
        <v>FO 07.07 Obsolete plant protection products </v>
      </c>
      <c r="T27" s="3" t="str">
        <f t="array" ref="T27">INDEX(S!$B$3:$D$337,MATCH(PI!$R27,S!$A$3:$A$337,0),2)</f>
        <v>-</v>
      </c>
      <c r="U27" s="3" t="str">
        <f t="array" ref="U27">INDEX(#REF!,MATCH(PI!$A27,#REF!,0),2)</f>
        <v>#REF!</v>
      </c>
      <c r="V27" s="3" t="b">
        <v>0</v>
      </c>
      <c r="W27" s="3"/>
    </row>
    <row r="28" ht="14.25" customHeight="1">
      <c r="A28" s="3" t="s">
        <v>224</v>
      </c>
      <c r="B28" s="3"/>
      <c r="C28" s="3" t="s">
        <v>225</v>
      </c>
      <c r="D28" s="3" t="s">
        <v>226</v>
      </c>
      <c r="E28" s="3" t="s">
        <v>227</v>
      </c>
      <c r="F28" s="3" t="s">
        <v>228</v>
      </c>
      <c r="G28" s="3" t="s">
        <v>229</v>
      </c>
      <c r="H28" s="3" t="s">
        <v>73</v>
      </c>
      <c r="I28" s="3" t="str">
        <f t="array" ref="I28">INDEX('Static ID Table'!$B$4:$B$7,MATCH(PI!$H28,'Static ID Table'!$A$4:$A$7,0),1)</f>
        <v>Minor Must</v>
      </c>
      <c r="J28" s="3"/>
      <c r="K28" s="3"/>
      <c r="L28" s="3"/>
      <c r="M28" s="3"/>
      <c r="N28" s="3" t="s">
        <v>65</v>
      </c>
      <c r="O28" s="3" t="str">
        <f t="array" ref="O28">INDEX(S!$B$3:$D$337,MATCH(PI!$N28,S!$A$3:$A$337,0),1)</f>
        <v>FO 07 PLANT PROTECTION PRODUCTS</v>
      </c>
      <c r="P28" s="3" t="str">
        <f t="array" ref="P28">INDEX(S!$B$3:$D$337,MATCH(PI!$N28,S!$A$3:$A$337,0),2)</f>
        <v>-</v>
      </c>
      <c r="Q28" s="3">
        <f t="array" ref="Q28">INDEX(S!$B$3:$D$337,MATCH(PI!$N28,S!$A$3:$A$337,0),3)</f>
        <v>7</v>
      </c>
      <c r="R28" s="3" t="s">
        <v>115</v>
      </c>
      <c r="S28" s="3" t="str">
        <f t="array" ref="S28">INDEX(S!$B$3:$D$337,MATCH(PI!$R28,S!$A$3:$A$337,0),1)</f>
        <v>FO 07.06 Empty plant protection product containers</v>
      </c>
      <c r="T28" s="3" t="str">
        <f t="array" ref="T28">INDEX(S!$B$3:$D$337,MATCH(PI!$R28,S!$A$3:$A$337,0),2)</f>
        <v>-</v>
      </c>
      <c r="U28" s="3" t="str">
        <f t="array" ref="U28">INDEX(#REF!,MATCH(PI!$A28,#REF!,0),2)</f>
        <v>#REF!</v>
      </c>
      <c r="V28" s="3" t="b">
        <v>0</v>
      </c>
      <c r="W28" s="3"/>
    </row>
    <row r="29" ht="14.25" customHeight="1">
      <c r="A29" s="3" t="s">
        <v>230</v>
      </c>
      <c r="B29" s="3"/>
      <c r="C29" s="3" t="s">
        <v>231</v>
      </c>
      <c r="D29" s="3" t="s">
        <v>232</v>
      </c>
      <c r="E29" s="3" t="s">
        <v>233</v>
      </c>
      <c r="F29" s="3" t="s">
        <v>234</v>
      </c>
      <c r="G29" s="3" t="s">
        <v>235</v>
      </c>
      <c r="H29" s="3" t="s">
        <v>73</v>
      </c>
      <c r="I29" s="3" t="str">
        <f t="array" ref="I29">INDEX('Static ID Table'!$B$4:$B$7,MATCH(PI!$H29,'Static ID Table'!$A$4:$A$7,0),1)</f>
        <v>Minor Must</v>
      </c>
      <c r="J29" s="3"/>
      <c r="K29" s="3"/>
      <c r="L29" s="3"/>
      <c r="M29" s="3"/>
      <c r="N29" s="3" t="s">
        <v>201</v>
      </c>
      <c r="O29" s="3" t="str">
        <f t="array" ref="O29">INDEX(S!$B$3:$D$337,MATCH(PI!$N29,S!$A$3:$A$337,0),1)</f>
        <v>FO 08 POSTHARVEST</v>
      </c>
      <c r="P29" s="3" t="str">
        <f t="array" ref="P29">INDEX(S!$B$3:$D$337,MATCH(PI!$N29,S!$A$3:$A$337,0),2)</f>
        <v>-</v>
      </c>
      <c r="Q29" s="3">
        <f t="array" ref="Q29">INDEX(S!$B$3:$D$337,MATCH(PI!$N29,S!$A$3:$A$337,0),3)</f>
        <v>8</v>
      </c>
      <c r="R29" s="3" t="s">
        <v>202</v>
      </c>
      <c r="S29" s="3" t="str">
        <f t="array" ref="S29">INDEX(S!$B$3:$D$337,MATCH(PI!$R29,S!$A$3:$A$337,0),1)</f>
        <v>FO 08.02 Postharvest treatments</v>
      </c>
      <c r="T29" s="3" t="str">
        <f t="array" ref="T29">INDEX(S!$B$3:$D$337,MATCH(PI!$R29,S!$A$3:$A$337,0),2)</f>
        <v>-</v>
      </c>
      <c r="U29" s="3" t="str">
        <f t="array" ref="U29">INDEX(#REF!,MATCH(PI!$A29,#REF!,0),2)</f>
        <v>#REF!</v>
      </c>
      <c r="V29" s="3" t="b">
        <v>0</v>
      </c>
      <c r="W29" s="3" t="b">
        <v>1</v>
      </c>
    </row>
    <row r="30" ht="14.25" customHeight="1">
      <c r="A30" s="3" t="s">
        <v>236</v>
      </c>
      <c r="B30" s="3"/>
      <c r="C30" s="3" t="s">
        <v>237</v>
      </c>
      <c r="D30" s="3" t="s">
        <v>238</v>
      </c>
      <c r="E30" s="3" t="s">
        <v>239</v>
      </c>
      <c r="F30" s="3" t="s">
        <v>240</v>
      </c>
      <c r="G30" s="3" t="s">
        <v>241</v>
      </c>
      <c r="H30" s="3" t="s">
        <v>73</v>
      </c>
      <c r="I30" s="3" t="str">
        <f t="array" ref="I30">INDEX('Static ID Table'!$B$4:$B$7,MATCH(PI!$H30,'Static ID Table'!$A$4:$A$7,0),1)</f>
        <v>Minor Must</v>
      </c>
      <c r="J30" s="3"/>
      <c r="K30" s="3"/>
      <c r="L30" s="3"/>
      <c r="M30" s="3"/>
      <c r="N30" s="3" t="s">
        <v>201</v>
      </c>
      <c r="O30" s="3" t="str">
        <f t="array" ref="O30">INDEX(S!$B$3:$D$337,MATCH(PI!$N30,S!$A$3:$A$337,0),1)</f>
        <v>FO 08 POSTHARVEST</v>
      </c>
      <c r="P30" s="3" t="str">
        <f t="array" ref="P30">INDEX(S!$B$3:$D$337,MATCH(PI!$N30,S!$A$3:$A$337,0),2)</f>
        <v>-</v>
      </c>
      <c r="Q30" s="3">
        <f t="array" ref="Q30">INDEX(S!$B$3:$D$337,MATCH(PI!$N30,S!$A$3:$A$337,0),3)</f>
        <v>8</v>
      </c>
      <c r="R30" s="3" t="s">
        <v>202</v>
      </c>
      <c r="S30" s="3" t="str">
        <f t="array" ref="S30">INDEX(S!$B$3:$D$337,MATCH(PI!$R30,S!$A$3:$A$337,0),1)</f>
        <v>FO 08.02 Postharvest treatments</v>
      </c>
      <c r="T30" s="3" t="str">
        <f t="array" ref="T30">INDEX(S!$B$3:$D$337,MATCH(PI!$R30,S!$A$3:$A$337,0),2)</f>
        <v>-</v>
      </c>
      <c r="U30" s="3" t="str">
        <f t="array" ref="U30">INDEX(#REF!,MATCH(PI!$A30,#REF!,0),2)</f>
        <v>#REF!</v>
      </c>
      <c r="V30" s="3" t="b">
        <v>0</v>
      </c>
      <c r="W30" s="3" t="b">
        <v>1</v>
      </c>
    </row>
    <row r="31" ht="14.25" customHeight="1">
      <c r="A31" s="3" t="s">
        <v>242</v>
      </c>
      <c r="B31" s="3"/>
      <c r="C31" s="3" t="s">
        <v>243</v>
      </c>
      <c r="D31" s="3" t="s">
        <v>244</v>
      </c>
      <c r="E31" s="3" t="s">
        <v>245</v>
      </c>
      <c r="F31" s="3" t="s">
        <v>246</v>
      </c>
      <c r="G31" s="3" t="s">
        <v>247</v>
      </c>
      <c r="H31" s="3" t="s">
        <v>73</v>
      </c>
      <c r="I31" s="3" t="str">
        <f t="array" ref="I31">INDEX('Static ID Table'!$B$4:$B$7,MATCH(PI!$H31,'Static ID Table'!$A$4:$A$7,0),1)</f>
        <v>Minor Must</v>
      </c>
      <c r="J31" s="3"/>
      <c r="K31" s="3"/>
      <c r="L31" s="3"/>
      <c r="M31" s="3"/>
      <c r="N31" s="3" t="s">
        <v>65</v>
      </c>
      <c r="O31" s="3" t="str">
        <f t="array" ref="O31">INDEX(S!$B$3:$D$337,MATCH(PI!$N31,S!$A$3:$A$337,0),1)</f>
        <v>FO 07 PLANT PROTECTION PRODUCTS</v>
      </c>
      <c r="P31" s="3" t="str">
        <f t="array" ref="P31">INDEX(S!$B$3:$D$337,MATCH(PI!$N31,S!$A$3:$A$337,0),2)</f>
        <v>-</v>
      </c>
      <c r="Q31" s="3">
        <f t="array" ref="Q31">INDEX(S!$B$3:$D$337,MATCH(PI!$N31,S!$A$3:$A$337,0),3)</f>
        <v>7</v>
      </c>
      <c r="R31" s="3" t="s">
        <v>115</v>
      </c>
      <c r="S31" s="3" t="str">
        <f t="array" ref="S31">INDEX(S!$B$3:$D$337,MATCH(PI!$R31,S!$A$3:$A$337,0),1)</f>
        <v>FO 07.06 Empty plant protection product containers</v>
      </c>
      <c r="T31" s="3" t="str">
        <f t="array" ref="T31">INDEX(S!$B$3:$D$337,MATCH(PI!$R31,S!$A$3:$A$337,0),2)</f>
        <v>-</v>
      </c>
      <c r="U31" s="3" t="str">
        <f t="array" ref="U31">INDEX(#REF!,MATCH(PI!$A31,#REF!,0),2)</f>
        <v>#REF!</v>
      </c>
      <c r="V31" s="3" t="b">
        <v>0</v>
      </c>
      <c r="W31" s="3"/>
    </row>
    <row r="32" ht="14.25" customHeight="1">
      <c r="A32" s="3" t="s">
        <v>248</v>
      </c>
      <c r="B32" s="3"/>
      <c r="C32" s="3" t="s">
        <v>249</v>
      </c>
      <c r="D32" s="3" t="s">
        <v>250</v>
      </c>
      <c r="E32" s="3" t="s">
        <v>251</v>
      </c>
      <c r="F32" s="3" t="s">
        <v>252</v>
      </c>
      <c r="G32" s="4" t="s">
        <v>253</v>
      </c>
      <c r="H32" s="3" t="s">
        <v>73</v>
      </c>
      <c r="I32" s="3" t="str">
        <f t="array" ref="I32">INDEX('Static ID Table'!$B$4:$B$7,MATCH(PI!$H32,'Static ID Table'!$A$4:$A$7,0),1)</f>
        <v>Minor Must</v>
      </c>
      <c r="J32" s="3"/>
      <c r="K32" s="3"/>
      <c r="L32" s="3"/>
      <c r="M32" s="3"/>
      <c r="N32" s="3" t="s">
        <v>49</v>
      </c>
      <c r="O32" s="3" t="str">
        <f t="array" ref="O32">INDEX(S!$B$3:$D$337,MATCH(PI!$N32,S!$A$3:$A$337,0),1)</f>
        <v>FO 01 MANAGEMENT </v>
      </c>
      <c r="P32" s="3" t="str">
        <f t="array" ref="P32">INDEX(S!$B$3:$D$337,MATCH(PI!$N32,S!$A$3:$A$337,0),2)</f>
        <v>-</v>
      </c>
      <c r="Q32" s="3">
        <f t="array" ref="Q32">INDEX(S!$B$3:$D$337,MATCH(PI!$N32,S!$A$3:$A$337,0),3)</f>
        <v>1</v>
      </c>
      <c r="R32" s="3" t="s">
        <v>254</v>
      </c>
      <c r="S32" s="3" t="str">
        <f t="array" ref="S32">INDEX(S!$B$3:$D$337,MATCH(PI!$R32,S!$A$3:$A$337,0),1)</f>
        <v>FO 01.04 Training and assigning responsibilities</v>
      </c>
      <c r="T32" s="3" t="str">
        <f t="array" ref="T32">INDEX(S!$B$3:$D$337,MATCH(PI!$R32,S!$A$3:$A$337,0),2)</f>
        <v>-</v>
      </c>
      <c r="U32" s="3" t="str">
        <f t="array" ref="U32">INDEX(#REF!,MATCH(PI!$A32,#REF!,0),2)</f>
        <v>#REF!</v>
      </c>
      <c r="V32" s="3" t="b">
        <v>0</v>
      </c>
      <c r="W32" s="3"/>
    </row>
    <row r="33" ht="14.25" customHeight="1">
      <c r="A33" s="3" t="s">
        <v>255</v>
      </c>
      <c r="B33" s="3"/>
      <c r="C33" s="3" t="s">
        <v>256</v>
      </c>
      <c r="D33" s="3" t="s">
        <v>257</v>
      </c>
      <c r="E33" s="3" t="s">
        <v>258</v>
      </c>
      <c r="F33" s="3" t="s">
        <v>259</v>
      </c>
      <c r="G33" s="4" t="s">
        <v>260</v>
      </c>
      <c r="H33" s="3" t="s">
        <v>48</v>
      </c>
      <c r="I33" s="3" t="str">
        <f t="array" ref="I33">INDEX('Static ID Table'!$B$4:$B$7,MATCH(PI!$H33,'Static ID Table'!$A$4:$A$7,0),1)</f>
        <v>Major Must</v>
      </c>
      <c r="J33" s="3"/>
      <c r="K33" s="3"/>
      <c r="L33" s="3"/>
      <c r="M33" s="3"/>
      <c r="N33" s="3" t="s">
        <v>65</v>
      </c>
      <c r="O33" s="3" t="str">
        <f t="array" ref="O33">INDEX(S!$B$3:$D$337,MATCH(PI!$N33,S!$A$3:$A$337,0),1)</f>
        <v>FO 07 PLANT PROTECTION PRODUCTS</v>
      </c>
      <c r="P33" s="3" t="str">
        <f t="array" ref="P33">INDEX(S!$B$3:$D$337,MATCH(PI!$N33,S!$A$3:$A$337,0),2)</f>
        <v>-</v>
      </c>
      <c r="Q33" s="3">
        <f t="array" ref="Q33">INDEX(S!$B$3:$D$337,MATCH(PI!$N33,S!$A$3:$A$337,0),3)</f>
        <v>7</v>
      </c>
      <c r="R33" s="3" t="s">
        <v>115</v>
      </c>
      <c r="S33" s="3" t="str">
        <f t="array" ref="S33">INDEX(S!$B$3:$D$337,MATCH(PI!$R33,S!$A$3:$A$337,0),1)</f>
        <v>FO 07.06 Empty plant protection product containers</v>
      </c>
      <c r="T33" s="3" t="str">
        <f t="array" ref="T33">INDEX(S!$B$3:$D$337,MATCH(PI!$R33,S!$A$3:$A$337,0),2)</f>
        <v>-</v>
      </c>
      <c r="U33" s="3" t="str">
        <f t="array" ref="U33">INDEX(#REF!,MATCH(PI!$A33,#REF!,0),2)</f>
        <v>#REF!</v>
      </c>
      <c r="V33" s="3" t="b">
        <v>0</v>
      </c>
      <c r="W33" s="3"/>
    </row>
    <row r="34" ht="14.25" customHeight="1">
      <c r="A34" s="3" t="s">
        <v>261</v>
      </c>
      <c r="B34" s="3"/>
      <c r="C34" s="3" t="s">
        <v>262</v>
      </c>
      <c r="D34" s="3" t="s">
        <v>263</v>
      </c>
      <c r="E34" s="3" t="s">
        <v>264</v>
      </c>
      <c r="F34" s="3" t="s">
        <v>265</v>
      </c>
      <c r="G34" s="3" t="s">
        <v>266</v>
      </c>
      <c r="H34" s="3" t="s">
        <v>73</v>
      </c>
      <c r="I34" s="3" t="str">
        <f t="array" ref="I34">INDEX('Static ID Table'!$B$4:$B$7,MATCH(PI!$H34,'Static ID Table'!$A$4:$A$7,0),1)</f>
        <v>Minor Must</v>
      </c>
      <c r="J34" s="3"/>
      <c r="K34" s="3"/>
      <c r="L34" s="3"/>
      <c r="M34" s="3"/>
      <c r="N34" s="3" t="s">
        <v>65</v>
      </c>
      <c r="O34" s="3" t="str">
        <f t="array" ref="O34">INDEX(S!$B$3:$D$337,MATCH(PI!$N34,S!$A$3:$A$337,0),1)</f>
        <v>FO 07 PLANT PROTECTION PRODUCTS</v>
      </c>
      <c r="P34" s="3" t="str">
        <f t="array" ref="P34">INDEX(S!$B$3:$D$337,MATCH(PI!$N34,S!$A$3:$A$337,0),2)</f>
        <v>-</v>
      </c>
      <c r="Q34" s="3">
        <f t="array" ref="Q34">INDEX(S!$B$3:$D$337,MATCH(PI!$N34,S!$A$3:$A$337,0),3)</f>
        <v>7</v>
      </c>
      <c r="R34" s="3" t="s">
        <v>267</v>
      </c>
      <c r="S34" s="3" t="str">
        <f t="array" ref="S34">INDEX(S!$B$3:$D$337,MATCH(PI!$R34,S!$A$3:$A$337,0),1)</f>
        <v>FO 07.04 Plant protection product and postharvest treatment product storage</v>
      </c>
      <c r="T34" s="3" t="str">
        <f t="array" ref="T34">INDEX(S!$B$3:$D$337,MATCH(PI!$R34,S!$A$3:$A$337,0),2)</f>
        <v>-</v>
      </c>
      <c r="U34" s="3" t="str">
        <f t="array" ref="U34">INDEX(#REF!,MATCH(PI!$A34,#REF!,0),2)</f>
        <v>#REF!</v>
      </c>
      <c r="V34" s="3" t="b">
        <v>0</v>
      </c>
      <c r="W34" s="3"/>
    </row>
    <row r="35" ht="14.25" customHeight="1">
      <c r="A35" s="3" t="s">
        <v>268</v>
      </c>
      <c r="B35" s="3"/>
      <c r="C35" s="3" t="s">
        <v>269</v>
      </c>
      <c r="D35" s="3" t="s">
        <v>270</v>
      </c>
      <c r="E35" s="3" t="s">
        <v>271</v>
      </c>
      <c r="F35" s="3" t="s">
        <v>272</v>
      </c>
      <c r="G35" s="4" t="s">
        <v>273</v>
      </c>
      <c r="H35" s="3" t="s">
        <v>73</v>
      </c>
      <c r="I35" s="3" t="str">
        <f t="array" ref="I35">INDEX('Static ID Table'!$B$4:$B$7,MATCH(PI!$H35,'Static ID Table'!$A$4:$A$7,0),1)</f>
        <v>Minor Must</v>
      </c>
      <c r="J35" s="3"/>
      <c r="K35" s="3"/>
      <c r="L35" s="3"/>
      <c r="M35" s="3"/>
      <c r="N35" s="3" t="s">
        <v>65</v>
      </c>
      <c r="O35" s="3" t="str">
        <f t="array" ref="O35">INDEX(S!$B$3:$D$337,MATCH(PI!$N35,S!$A$3:$A$337,0),1)</f>
        <v>FO 07 PLANT PROTECTION PRODUCTS</v>
      </c>
      <c r="P35" s="3" t="str">
        <f t="array" ref="P35">INDEX(S!$B$3:$D$337,MATCH(PI!$N35,S!$A$3:$A$337,0),2)</f>
        <v>-</v>
      </c>
      <c r="Q35" s="3">
        <f t="array" ref="Q35">INDEX(S!$B$3:$D$337,MATCH(PI!$N35,S!$A$3:$A$337,0),3)</f>
        <v>7</v>
      </c>
      <c r="R35" s="3" t="s">
        <v>274</v>
      </c>
      <c r="S35" s="3" t="str">
        <f t="array" ref="S35">INDEX(S!$B$3:$D$337,MATCH(PI!$R35,S!$A$3:$A$337,0),1)</f>
        <v>FO 07.08 Application of other substances </v>
      </c>
      <c r="T35" s="3" t="str">
        <f t="array" ref="T35">INDEX(S!$B$3:$D$337,MATCH(PI!$R35,S!$A$3:$A$337,0),2)</f>
        <v>-</v>
      </c>
      <c r="U35" s="3" t="str">
        <f t="array" ref="U35">INDEX(#REF!,MATCH(PI!$A35,#REF!,0),2)</f>
        <v>#REF!</v>
      </c>
      <c r="V35" s="3" t="b">
        <v>0</v>
      </c>
      <c r="W35" s="3"/>
    </row>
    <row r="36" ht="14.25" customHeight="1">
      <c r="A36" s="3" t="s">
        <v>275</v>
      </c>
      <c r="B36" s="3"/>
      <c r="C36" s="3" t="s">
        <v>276</v>
      </c>
      <c r="D36" s="3" t="s">
        <v>277</v>
      </c>
      <c r="E36" s="3" t="s">
        <v>278</v>
      </c>
      <c r="F36" s="3" t="s">
        <v>279</v>
      </c>
      <c r="G36" s="3" t="s">
        <v>280</v>
      </c>
      <c r="H36" s="3" t="s">
        <v>73</v>
      </c>
      <c r="I36" s="3" t="str">
        <f t="array" ref="I36">INDEX('Static ID Table'!$B$4:$B$7,MATCH(PI!$H36,'Static ID Table'!$A$4:$A$7,0),1)</f>
        <v>Minor Must</v>
      </c>
      <c r="J36" s="3"/>
      <c r="K36" s="3"/>
      <c r="L36" s="3"/>
      <c r="M36" s="3"/>
      <c r="N36" s="3" t="s">
        <v>65</v>
      </c>
      <c r="O36" s="3" t="str">
        <f t="array" ref="O36">INDEX(S!$B$3:$D$337,MATCH(PI!$N36,S!$A$3:$A$337,0),1)</f>
        <v>FO 07 PLANT PROTECTION PRODUCTS</v>
      </c>
      <c r="P36" s="3" t="str">
        <f t="array" ref="P36">INDEX(S!$B$3:$D$337,MATCH(PI!$N36,S!$A$3:$A$337,0),2)</f>
        <v>-</v>
      </c>
      <c r="Q36" s="3">
        <f t="array" ref="Q36">INDEX(S!$B$3:$D$337,MATCH(PI!$N36,S!$A$3:$A$337,0),3)</f>
        <v>7</v>
      </c>
      <c r="R36" s="3" t="s">
        <v>267</v>
      </c>
      <c r="S36" s="3" t="str">
        <f t="array" ref="S36">INDEX(S!$B$3:$D$337,MATCH(PI!$R36,S!$A$3:$A$337,0),1)</f>
        <v>FO 07.04 Plant protection product and postharvest treatment product storage</v>
      </c>
      <c r="T36" s="3" t="str">
        <f t="array" ref="T36">INDEX(S!$B$3:$D$337,MATCH(PI!$R36,S!$A$3:$A$337,0),2)</f>
        <v>-</v>
      </c>
      <c r="U36" s="3" t="str">
        <f t="array" ref="U36">INDEX(#REF!,MATCH(PI!$A36,#REF!,0),2)</f>
        <v>#REF!</v>
      </c>
      <c r="V36" s="3" t="b">
        <v>0</v>
      </c>
      <c r="W36" s="3"/>
    </row>
    <row r="37" ht="14.25" customHeight="1">
      <c r="A37" s="3" t="s">
        <v>281</v>
      </c>
      <c r="B37" s="3"/>
      <c r="C37" s="3" t="s">
        <v>282</v>
      </c>
      <c r="D37" s="3" t="s">
        <v>283</v>
      </c>
      <c r="E37" s="3" t="s">
        <v>284</v>
      </c>
      <c r="F37" s="3" t="s">
        <v>285</v>
      </c>
      <c r="G37" s="3" t="s">
        <v>286</v>
      </c>
      <c r="H37" s="3" t="s">
        <v>73</v>
      </c>
      <c r="I37" s="3" t="str">
        <f t="array" ref="I37">INDEX('Static ID Table'!$B$4:$B$7,MATCH(PI!$H37,'Static ID Table'!$A$4:$A$7,0),1)</f>
        <v>Minor Must</v>
      </c>
      <c r="J37" s="3"/>
      <c r="K37" s="3"/>
      <c r="L37" s="3"/>
      <c r="M37" s="3"/>
      <c r="N37" s="3" t="s">
        <v>65</v>
      </c>
      <c r="O37" s="3" t="str">
        <f t="array" ref="O37">INDEX(S!$B$3:$D$337,MATCH(PI!$N37,S!$A$3:$A$337,0),1)</f>
        <v>FO 07 PLANT PROTECTION PRODUCTS</v>
      </c>
      <c r="P37" s="3" t="str">
        <f t="array" ref="P37">INDEX(S!$B$3:$D$337,MATCH(PI!$N37,S!$A$3:$A$337,0),2)</f>
        <v>-</v>
      </c>
      <c r="Q37" s="3">
        <f t="array" ref="Q37">INDEX(S!$B$3:$D$337,MATCH(PI!$N37,S!$A$3:$A$337,0),3)</f>
        <v>7</v>
      </c>
      <c r="R37" s="3" t="s">
        <v>115</v>
      </c>
      <c r="S37" s="3" t="str">
        <f t="array" ref="S37">INDEX(S!$B$3:$D$337,MATCH(PI!$R37,S!$A$3:$A$337,0),1)</f>
        <v>FO 07.06 Empty plant protection product containers</v>
      </c>
      <c r="T37" s="3" t="str">
        <f t="array" ref="T37">INDEX(S!$B$3:$D$337,MATCH(PI!$R37,S!$A$3:$A$337,0),2)</f>
        <v>-</v>
      </c>
      <c r="U37" s="3" t="str">
        <f t="array" ref="U37">INDEX(#REF!,MATCH(PI!$A37,#REF!,0),2)</f>
        <v>#REF!</v>
      </c>
      <c r="V37" s="3" t="b">
        <v>0</v>
      </c>
      <c r="W37" s="3"/>
    </row>
    <row r="38" ht="14.25" customHeight="1">
      <c r="A38" s="3" t="s">
        <v>287</v>
      </c>
      <c r="B38" s="3"/>
      <c r="C38" s="3" t="s">
        <v>288</v>
      </c>
      <c r="D38" s="3" t="s">
        <v>289</v>
      </c>
      <c r="E38" s="3" t="s">
        <v>290</v>
      </c>
      <c r="F38" s="3" t="s">
        <v>291</v>
      </c>
      <c r="G38" s="4" t="s">
        <v>292</v>
      </c>
      <c r="H38" s="3" t="s">
        <v>293</v>
      </c>
      <c r="I38" s="3" t="str">
        <f t="array" ref="I38">INDEX('Static ID Table'!$B$4:$B$7,MATCH(PI!$H38,'Static ID Table'!$A$4:$A$7,0),1)</f>
        <v>Recom.</v>
      </c>
      <c r="J38" s="3"/>
      <c r="K38" s="3"/>
      <c r="L38" s="3"/>
      <c r="M38" s="3"/>
      <c r="N38" s="3" t="s">
        <v>65</v>
      </c>
      <c r="O38" s="3" t="str">
        <f t="array" ref="O38">INDEX(S!$B$3:$D$337,MATCH(PI!$N38,S!$A$3:$A$337,0),1)</f>
        <v>FO 07 PLANT PROTECTION PRODUCTS</v>
      </c>
      <c r="P38" s="3" t="str">
        <f t="array" ref="P38">INDEX(S!$B$3:$D$337,MATCH(PI!$N38,S!$A$3:$A$337,0),2)</f>
        <v>-</v>
      </c>
      <c r="Q38" s="3">
        <f t="array" ref="Q38">INDEX(S!$B$3:$D$337,MATCH(PI!$N38,S!$A$3:$A$337,0),3)</f>
        <v>7</v>
      </c>
      <c r="R38" s="3" t="s">
        <v>294</v>
      </c>
      <c r="S38" s="3" t="str">
        <f t="array" ref="S38">INDEX(S!$B$3:$D$337,MATCH(PI!$R38,S!$A$3:$A$337,0),1)</f>
        <v>FO 07.02 Application records </v>
      </c>
      <c r="T38" s="3" t="str">
        <f t="array" ref="T38">INDEX(S!$B$3:$D$337,MATCH(PI!$R38,S!$A$3:$A$337,0),2)</f>
        <v>-</v>
      </c>
      <c r="U38" s="3" t="str">
        <f t="array" ref="U38">INDEX(#REF!,MATCH(PI!$A38,#REF!,0),2)</f>
        <v>#REF!</v>
      </c>
      <c r="V38" s="3" t="b">
        <v>0</v>
      </c>
      <c r="W38" s="3"/>
    </row>
    <row r="39" ht="14.25" customHeight="1">
      <c r="A39" s="3" t="s">
        <v>295</v>
      </c>
      <c r="B39" s="3"/>
      <c r="C39" s="3" t="s">
        <v>296</v>
      </c>
      <c r="D39" s="3" t="s">
        <v>297</v>
      </c>
      <c r="E39" s="3" t="s">
        <v>298</v>
      </c>
      <c r="F39" s="3" t="s">
        <v>299</v>
      </c>
      <c r="G39" s="4" t="s">
        <v>300</v>
      </c>
      <c r="H39" s="3" t="s">
        <v>73</v>
      </c>
      <c r="I39" s="3" t="str">
        <f t="array" ref="I39">INDEX('Static ID Table'!$B$4:$B$7,MATCH(PI!$H39,'Static ID Table'!$A$4:$A$7,0),1)</f>
        <v>Minor Must</v>
      </c>
      <c r="J39" s="3"/>
      <c r="K39" s="3"/>
      <c r="L39" s="3"/>
      <c r="M39" s="3"/>
      <c r="N39" s="3" t="s">
        <v>65</v>
      </c>
      <c r="O39" s="3" t="str">
        <f t="array" ref="O39">INDEX(S!$B$3:$D$337,MATCH(PI!$N39,S!$A$3:$A$337,0),1)</f>
        <v>FO 07 PLANT PROTECTION PRODUCTS</v>
      </c>
      <c r="P39" s="3" t="str">
        <f t="array" ref="P39">INDEX(S!$B$3:$D$337,MATCH(PI!$N39,S!$A$3:$A$337,0),2)</f>
        <v>-</v>
      </c>
      <c r="Q39" s="3">
        <f t="array" ref="Q39">INDEX(S!$B$3:$D$337,MATCH(PI!$N39,S!$A$3:$A$337,0),3)</f>
        <v>7</v>
      </c>
      <c r="R39" s="3" t="s">
        <v>267</v>
      </c>
      <c r="S39" s="3" t="str">
        <f t="array" ref="S39">INDEX(S!$B$3:$D$337,MATCH(PI!$R39,S!$A$3:$A$337,0),1)</f>
        <v>FO 07.04 Plant protection product and postharvest treatment product storage</v>
      </c>
      <c r="T39" s="3" t="str">
        <f t="array" ref="T39">INDEX(S!$B$3:$D$337,MATCH(PI!$R39,S!$A$3:$A$337,0),2)</f>
        <v>-</v>
      </c>
      <c r="U39" s="3" t="str">
        <f t="array" ref="U39">INDEX(#REF!,MATCH(PI!$A39,#REF!,0),2)</f>
        <v>#REF!</v>
      </c>
      <c r="V39" s="3" t="b">
        <v>0</v>
      </c>
      <c r="W39" s="3"/>
    </row>
    <row r="40" ht="14.25" customHeight="1">
      <c r="A40" s="3" t="s">
        <v>301</v>
      </c>
      <c r="B40" s="3"/>
      <c r="C40" s="3" t="s">
        <v>302</v>
      </c>
      <c r="D40" s="3" t="s">
        <v>303</v>
      </c>
      <c r="E40" s="3" t="s">
        <v>304</v>
      </c>
      <c r="F40" s="3" t="s">
        <v>305</v>
      </c>
      <c r="G40" s="3" t="s">
        <v>306</v>
      </c>
      <c r="H40" s="3" t="s">
        <v>73</v>
      </c>
      <c r="I40" s="3" t="str">
        <f t="array" ref="I40">INDEX('Static ID Table'!$B$4:$B$7,MATCH(PI!$H40,'Static ID Table'!$A$4:$A$7,0),1)</f>
        <v>Minor Must</v>
      </c>
      <c r="J40" s="3"/>
      <c r="K40" s="3"/>
      <c r="L40" s="3"/>
      <c r="M40" s="3"/>
      <c r="N40" s="3" t="s">
        <v>65</v>
      </c>
      <c r="O40" s="3" t="str">
        <f t="array" ref="O40">INDEX(S!$B$3:$D$337,MATCH(PI!$N40,S!$A$3:$A$337,0),1)</f>
        <v>FO 07 PLANT PROTECTION PRODUCTS</v>
      </c>
      <c r="P40" s="3" t="str">
        <f t="array" ref="P40">INDEX(S!$B$3:$D$337,MATCH(PI!$N40,S!$A$3:$A$337,0),2)</f>
        <v>-</v>
      </c>
      <c r="Q40" s="3">
        <f t="array" ref="Q40">INDEX(S!$B$3:$D$337,MATCH(PI!$N40,S!$A$3:$A$337,0),3)</f>
        <v>7</v>
      </c>
      <c r="R40" s="3" t="s">
        <v>294</v>
      </c>
      <c r="S40" s="3" t="str">
        <f t="array" ref="S40">INDEX(S!$B$3:$D$337,MATCH(PI!$R40,S!$A$3:$A$337,0),1)</f>
        <v>FO 07.02 Application records </v>
      </c>
      <c r="T40" s="3" t="str">
        <f t="array" ref="T40">INDEX(S!$B$3:$D$337,MATCH(PI!$R40,S!$A$3:$A$337,0),2)</f>
        <v>-</v>
      </c>
      <c r="U40" s="3" t="str">
        <f t="array" ref="U40">INDEX(#REF!,MATCH(PI!$A40,#REF!,0),2)</f>
        <v>#REF!</v>
      </c>
      <c r="V40" s="3" t="b">
        <v>0</v>
      </c>
      <c r="W40" s="3"/>
    </row>
    <row r="41" ht="14.25" customHeight="1">
      <c r="A41" s="3" t="s">
        <v>307</v>
      </c>
      <c r="B41" s="3"/>
      <c r="C41" s="3" t="s">
        <v>308</v>
      </c>
      <c r="D41" s="3" t="s">
        <v>309</v>
      </c>
      <c r="E41" s="3" t="s">
        <v>310</v>
      </c>
      <c r="F41" s="3" t="s">
        <v>311</v>
      </c>
      <c r="G41" s="4" t="s">
        <v>312</v>
      </c>
      <c r="H41" s="3" t="s">
        <v>293</v>
      </c>
      <c r="I41" s="3" t="str">
        <f t="array" ref="I41">INDEX('Static ID Table'!$B$4:$B$7,MATCH(PI!$H41,'Static ID Table'!$A$4:$A$7,0),1)</f>
        <v>Recom.</v>
      </c>
      <c r="J41" s="3"/>
      <c r="K41" s="3"/>
      <c r="L41" s="3"/>
      <c r="M41" s="3"/>
      <c r="N41" s="3" t="s">
        <v>65</v>
      </c>
      <c r="O41" s="3" t="str">
        <f t="array" ref="O41">INDEX(S!$B$3:$D$337,MATCH(PI!$N41,S!$A$3:$A$337,0),1)</f>
        <v>FO 07 PLANT PROTECTION PRODUCTS</v>
      </c>
      <c r="P41" s="3" t="str">
        <f t="array" ref="P41">INDEX(S!$B$3:$D$337,MATCH(PI!$N41,S!$A$3:$A$337,0),2)</f>
        <v>-</v>
      </c>
      <c r="Q41" s="3">
        <f t="array" ref="Q41">INDEX(S!$B$3:$D$337,MATCH(PI!$N41,S!$A$3:$A$337,0),3)</f>
        <v>7</v>
      </c>
      <c r="R41" s="3" t="s">
        <v>294</v>
      </c>
      <c r="S41" s="3" t="str">
        <f t="array" ref="S41">INDEX(S!$B$3:$D$337,MATCH(PI!$R41,S!$A$3:$A$337,0),1)</f>
        <v>FO 07.02 Application records </v>
      </c>
      <c r="T41" s="3" t="str">
        <f t="array" ref="T41">INDEX(S!$B$3:$D$337,MATCH(PI!$R41,S!$A$3:$A$337,0),2)</f>
        <v>-</v>
      </c>
      <c r="U41" s="3" t="str">
        <f t="array" ref="U41">INDEX(#REF!,MATCH(PI!$A41,#REF!,0),2)</f>
        <v>#REF!</v>
      </c>
      <c r="V41" s="3" t="b">
        <v>0</v>
      </c>
      <c r="W41" s="3"/>
    </row>
    <row r="42" ht="14.25" customHeight="1">
      <c r="A42" s="3" t="s">
        <v>313</v>
      </c>
      <c r="B42" s="3"/>
      <c r="C42" s="3" t="s">
        <v>314</v>
      </c>
      <c r="D42" s="3" t="s">
        <v>315</v>
      </c>
      <c r="E42" s="3" t="s">
        <v>316</v>
      </c>
      <c r="F42" s="3" t="s">
        <v>317</v>
      </c>
      <c r="G42" s="4" t="s">
        <v>318</v>
      </c>
      <c r="H42" s="3" t="s">
        <v>48</v>
      </c>
      <c r="I42" s="3" t="str">
        <f t="array" ref="I42">INDEX('Static ID Table'!$B$4:$B$7,MATCH(PI!$H42,'Static ID Table'!$A$4:$A$7,0),1)</f>
        <v>Major Must</v>
      </c>
      <c r="J42" s="3"/>
      <c r="K42" s="3"/>
      <c r="L42" s="3"/>
      <c r="M42" s="3"/>
      <c r="N42" s="3" t="s">
        <v>201</v>
      </c>
      <c r="O42" s="3" t="str">
        <f t="array" ref="O42">INDEX(S!$B$3:$D$337,MATCH(PI!$N42,S!$A$3:$A$337,0),1)</f>
        <v>FO 08 POSTHARVEST</v>
      </c>
      <c r="P42" s="3" t="str">
        <f t="array" ref="P42">INDEX(S!$B$3:$D$337,MATCH(PI!$N42,S!$A$3:$A$337,0),2)</f>
        <v>-</v>
      </c>
      <c r="Q42" s="3">
        <f t="array" ref="Q42">INDEX(S!$B$3:$D$337,MATCH(PI!$N42,S!$A$3:$A$337,0),3)</f>
        <v>8</v>
      </c>
      <c r="R42" s="3" t="s">
        <v>202</v>
      </c>
      <c r="S42" s="3" t="str">
        <f t="array" ref="S42">INDEX(S!$B$3:$D$337,MATCH(PI!$R42,S!$A$3:$A$337,0),1)</f>
        <v>FO 08.02 Postharvest treatments</v>
      </c>
      <c r="T42" s="3" t="str">
        <f t="array" ref="T42">INDEX(S!$B$3:$D$337,MATCH(PI!$R42,S!$A$3:$A$337,0),2)</f>
        <v>-</v>
      </c>
      <c r="U42" s="3" t="str">
        <f t="array" ref="U42">INDEX(#REF!,MATCH(PI!$A42,#REF!,0),2)</f>
        <v>#REF!</v>
      </c>
      <c r="V42" s="3" t="b">
        <v>0</v>
      </c>
      <c r="W42" s="3" t="b">
        <v>1</v>
      </c>
    </row>
    <row r="43" ht="14.25" customHeight="1">
      <c r="A43" s="3" t="s">
        <v>319</v>
      </c>
      <c r="B43" s="3"/>
      <c r="C43" s="3" t="s">
        <v>320</v>
      </c>
      <c r="D43" s="3" t="s">
        <v>321</v>
      </c>
      <c r="E43" s="3" t="s">
        <v>322</v>
      </c>
      <c r="F43" s="3" t="s">
        <v>323</v>
      </c>
      <c r="G43" s="4" t="s">
        <v>324</v>
      </c>
      <c r="H43" s="3" t="s">
        <v>73</v>
      </c>
      <c r="I43" s="3" t="str">
        <f t="array" ref="I43">INDEX('Static ID Table'!$B$4:$B$7,MATCH(PI!$H43,'Static ID Table'!$A$4:$A$7,0),1)</f>
        <v>Minor Must</v>
      </c>
      <c r="J43" s="3"/>
      <c r="K43" s="3"/>
      <c r="L43" s="3"/>
      <c r="M43" s="3"/>
      <c r="N43" s="3" t="s">
        <v>65</v>
      </c>
      <c r="O43" s="3" t="str">
        <f t="array" ref="O43">INDEX(S!$B$3:$D$337,MATCH(PI!$N43,S!$A$3:$A$337,0),1)</f>
        <v>FO 07 PLANT PROTECTION PRODUCTS</v>
      </c>
      <c r="P43" s="3" t="str">
        <f t="array" ref="P43">INDEX(S!$B$3:$D$337,MATCH(PI!$N43,S!$A$3:$A$337,0),2)</f>
        <v>-</v>
      </c>
      <c r="Q43" s="3">
        <f t="array" ref="Q43">INDEX(S!$B$3:$D$337,MATCH(PI!$N43,S!$A$3:$A$337,0),3)</f>
        <v>7</v>
      </c>
      <c r="R43" s="3" t="s">
        <v>294</v>
      </c>
      <c r="S43" s="3" t="str">
        <f t="array" ref="S43">INDEX(S!$B$3:$D$337,MATCH(PI!$R43,S!$A$3:$A$337,0),1)</f>
        <v>FO 07.02 Application records </v>
      </c>
      <c r="T43" s="3" t="str">
        <f t="array" ref="T43">INDEX(S!$B$3:$D$337,MATCH(PI!$R43,S!$A$3:$A$337,0),2)</f>
        <v>-</v>
      </c>
      <c r="U43" s="3" t="str">
        <f t="array" ref="U43">INDEX(#REF!,MATCH(PI!$A43,#REF!,0),2)</f>
        <v>#REF!</v>
      </c>
      <c r="V43" s="3" t="b">
        <v>0</v>
      </c>
      <c r="W43" s="3"/>
    </row>
    <row r="44" ht="14.25" customHeight="1">
      <c r="A44" s="3" t="s">
        <v>325</v>
      </c>
      <c r="B44" s="3"/>
      <c r="C44" s="3" t="s">
        <v>326</v>
      </c>
      <c r="D44" s="3" t="s">
        <v>327</v>
      </c>
      <c r="E44" s="3" t="s">
        <v>328</v>
      </c>
      <c r="F44" s="3" t="s">
        <v>329</v>
      </c>
      <c r="G44" s="4" t="s">
        <v>330</v>
      </c>
      <c r="H44" s="3" t="s">
        <v>48</v>
      </c>
      <c r="I44" s="3" t="str">
        <f t="array" ref="I44">INDEX('Static ID Table'!$B$4:$B$7,MATCH(PI!$H44,'Static ID Table'!$A$4:$A$7,0),1)</f>
        <v>Major Must</v>
      </c>
      <c r="J44" s="3"/>
      <c r="K44" s="3"/>
      <c r="L44" s="3"/>
      <c r="M44" s="3"/>
      <c r="N44" s="3" t="s">
        <v>65</v>
      </c>
      <c r="O44" s="3" t="str">
        <f t="array" ref="O44">INDEX(S!$B$3:$D$337,MATCH(PI!$N44,S!$A$3:$A$337,0),1)</f>
        <v>FO 07 PLANT PROTECTION PRODUCTS</v>
      </c>
      <c r="P44" s="3" t="str">
        <f t="array" ref="P44">INDEX(S!$B$3:$D$337,MATCH(PI!$N44,S!$A$3:$A$337,0),2)</f>
        <v>-</v>
      </c>
      <c r="Q44" s="3">
        <f t="array" ref="Q44">INDEX(S!$B$3:$D$337,MATCH(PI!$N44,S!$A$3:$A$337,0),3)</f>
        <v>7</v>
      </c>
      <c r="R44" s="3" t="s">
        <v>294</v>
      </c>
      <c r="S44" s="3" t="str">
        <f t="array" ref="S44">INDEX(S!$B$3:$D$337,MATCH(PI!$R44,S!$A$3:$A$337,0),1)</f>
        <v>FO 07.02 Application records </v>
      </c>
      <c r="T44" s="3" t="str">
        <f t="array" ref="T44">INDEX(S!$B$3:$D$337,MATCH(PI!$R44,S!$A$3:$A$337,0),2)</f>
        <v>-</v>
      </c>
      <c r="U44" s="3" t="str">
        <f t="array" ref="U44">INDEX(#REF!,MATCH(PI!$A44,#REF!,0),2)</f>
        <v>#REF!</v>
      </c>
      <c r="V44" s="3" t="b">
        <v>0</v>
      </c>
      <c r="W44" s="3"/>
    </row>
    <row r="45" ht="14.25" customHeight="1">
      <c r="A45" s="3" t="s">
        <v>331</v>
      </c>
      <c r="B45" s="3"/>
      <c r="C45" s="3" t="s">
        <v>332</v>
      </c>
      <c r="D45" s="3" t="s">
        <v>333</v>
      </c>
      <c r="E45" s="3" t="s">
        <v>334</v>
      </c>
      <c r="F45" s="3" t="s">
        <v>335</v>
      </c>
      <c r="G45" s="3" t="s">
        <v>336</v>
      </c>
      <c r="H45" s="3" t="s">
        <v>48</v>
      </c>
      <c r="I45" s="3" t="str">
        <f t="array" ref="I45">INDEX('Static ID Table'!$B$4:$B$7,MATCH(PI!$H45,'Static ID Table'!$A$4:$A$7,0),1)</f>
        <v>Major Must</v>
      </c>
      <c r="J45" s="3"/>
      <c r="K45" s="3"/>
      <c r="L45" s="3"/>
      <c r="M45" s="3"/>
      <c r="N45" s="3" t="s">
        <v>201</v>
      </c>
      <c r="O45" s="3" t="str">
        <f t="array" ref="O45">INDEX(S!$B$3:$D$337,MATCH(PI!$N45,S!$A$3:$A$337,0),1)</f>
        <v>FO 08 POSTHARVEST</v>
      </c>
      <c r="P45" s="3" t="str">
        <f t="array" ref="P45">INDEX(S!$B$3:$D$337,MATCH(PI!$N45,S!$A$3:$A$337,0),2)</f>
        <v>-</v>
      </c>
      <c r="Q45" s="3">
        <f t="array" ref="Q45">INDEX(S!$B$3:$D$337,MATCH(PI!$N45,S!$A$3:$A$337,0),3)</f>
        <v>8</v>
      </c>
      <c r="R45" s="3" t="s">
        <v>202</v>
      </c>
      <c r="S45" s="3" t="str">
        <f t="array" ref="S45">INDEX(S!$B$3:$D$337,MATCH(PI!$R45,S!$A$3:$A$337,0),1)</f>
        <v>FO 08.02 Postharvest treatments</v>
      </c>
      <c r="T45" s="3" t="str">
        <f t="array" ref="T45">INDEX(S!$B$3:$D$337,MATCH(PI!$R45,S!$A$3:$A$337,0),2)</f>
        <v>-</v>
      </c>
      <c r="U45" s="3" t="str">
        <f t="array" ref="U45">INDEX(#REF!,MATCH(PI!$A45,#REF!,0),2)</f>
        <v>#REF!</v>
      </c>
      <c r="V45" s="3" t="b">
        <v>0</v>
      </c>
      <c r="W45" s="3" t="b">
        <v>1</v>
      </c>
    </row>
    <row r="46" ht="14.25" customHeight="1">
      <c r="A46" s="3" t="s">
        <v>337</v>
      </c>
      <c r="B46" s="3"/>
      <c r="C46" s="3" t="s">
        <v>338</v>
      </c>
      <c r="D46" s="3" t="s">
        <v>339</v>
      </c>
      <c r="E46" s="3" t="s">
        <v>340</v>
      </c>
      <c r="F46" s="3" t="s">
        <v>341</v>
      </c>
      <c r="G46" s="4" t="s">
        <v>342</v>
      </c>
      <c r="H46" s="3" t="s">
        <v>48</v>
      </c>
      <c r="I46" s="3" t="str">
        <f t="array" ref="I46">INDEX('Static ID Table'!$B$4:$B$7,MATCH(PI!$H46,'Static ID Table'!$A$4:$A$7,0),1)</f>
        <v>Major Must</v>
      </c>
      <c r="J46" s="3"/>
      <c r="K46" s="3"/>
      <c r="L46" s="3"/>
      <c r="M46" s="3"/>
      <c r="N46" s="3" t="s">
        <v>343</v>
      </c>
      <c r="O46" s="3" t="str">
        <f t="array" ref="O46">INDEX(S!$B$3:$D$337,MATCH(PI!$N46,S!$A$3:$A$337,0),1)</f>
        <v>FO 04 SOIL, PLANT NUTRITION, AND FERTILIZERS</v>
      </c>
      <c r="P46" s="3" t="str">
        <f t="array" ref="P46">INDEX(S!$B$3:$D$337,MATCH(PI!$N46,S!$A$3:$A$337,0),2)</f>
        <v>-</v>
      </c>
      <c r="Q46" s="3">
        <f t="array" ref="Q46">INDEX(S!$B$3:$D$337,MATCH(PI!$N46,S!$A$3:$A$337,0),3)</f>
        <v>4</v>
      </c>
      <c r="R46" s="3" t="s">
        <v>344</v>
      </c>
      <c r="S46" s="3" t="str">
        <f t="array" ref="S46">INDEX(S!$B$3:$D$337,MATCH(PI!$R46,S!$A$3:$A$337,0),1)</f>
        <v>FO 04.07 Fertilizer and biostimulant storage</v>
      </c>
      <c r="T46" s="3" t="str">
        <f t="array" ref="T46">INDEX(S!$B$3:$D$337,MATCH(PI!$R46,S!$A$3:$A$337,0),2)</f>
        <v>-</v>
      </c>
      <c r="U46" s="3" t="str">
        <f t="array" ref="U46">INDEX(#REF!,MATCH(PI!$A46,#REF!,0),2)</f>
        <v>#REF!</v>
      </c>
      <c r="V46" s="3" t="b">
        <v>0</v>
      </c>
      <c r="W46" s="3"/>
    </row>
    <row r="47" ht="14.25" customHeight="1">
      <c r="A47" s="3" t="s">
        <v>345</v>
      </c>
      <c r="B47" s="3"/>
      <c r="C47" s="3" t="s">
        <v>346</v>
      </c>
      <c r="D47" s="3" t="s">
        <v>347</v>
      </c>
      <c r="E47" s="3" t="s">
        <v>348</v>
      </c>
      <c r="F47" s="3" t="s">
        <v>349</v>
      </c>
      <c r="G47" s="4" t="s">
        <v>350</v>
      </c>
      <c r="H47" s="3" t="s">
        <v>48</v>
      </c>
      <c r="I47" s="3" t="str">
        <f t="array" ref="I47">INDEX('Static ID Table'!$B$4:$B$7,MATCH(PI!$H47,'Static ID Table'!$A$4:$A$7,0),1)</f>
        <v>Major Must</v>
      </c>
      <c r="J47" s="3"/>
      <c r="K47" s="3"/>
      <c r="L47" s="3"/>
      <c r="M47" s="3"/>
      <c r="N47" s="3" t="s">
        <v>65</v>
      </c>
      <c r="O47" s="3" t="str">
        <f t="array" ref="O47">INDEX(S!$B$3:$D$337,MATCH(PI!$N47,S!$A$3:$A$337,0),1)</f>
        <v>FO 07 PLANT PROTECTION PRODUCTS</v>
      </c>
      <c r="P47" s="3" t="str">
        <f t="array" ref="P47">INDEX(S!$B$3:$D$337,MATCH(PI!$N47,S!$A$3:$A$337,0),2)</f>
        <v>-</v>
      </c>
      <c r="Q47" s="3">
        <f t="array" ref="Q47">INDEX(S!$B$3:$D$337,MATCH(PI!$N47,S!$A$3:$A$337,0),3)</f>
        <v>7</v>
      </c>
      <c r="R47" s="3" t="s">
        <v>267</v>
      </c>
      <c r="S47" s="3" t="str">
        <f t="array" ref="S47">INDEX(S!$B$3:$D$337,MATCH(PI!$R47,S!$A$3:$A$337,0),1)</f>
        <v>FO 07.04 Plant protection product and postharvest treatment product storage</v>
      </c>
      <c r="T47" s="3" t="str">
        <f t="array" ref="T47">INDEX(S!$B$3:$D$337,MATCH(PI!$R47,S!$A$3:$A$337,0),2)</f>
        <v>-</v>
      </c>
      <c r="U47" s="3" t="str">
        <f t="array" ref="U47">INDEX(#REF!,MATCH(PI!$A47,#REF!,0),2)</f>
        <v>#REF!</v>
      </c>
      <c r="V47" s="3" t="b">
        <v>0</v>
      </c>
      <c r="W47" s="3" t="b">
        <v>1</v>
      </c>
    </row>
    <row r="48" ht="14.25" customHeight="1">
      <c r="A48" s="3" t="s">
        <v>351</v>
      </c>
      <c r="B48" s="3"/>
      <c r="C48" s="3" t="s">
        <v>352</v>
      </c>
      <c r="D48" s="3" t="s">
        <v>353</v>
      </c>
      <c r="E48" s="3" t="s">
        <v>354</v>
      </c>
      <c r="F48" s="3" t="s">
        <v>355</v>
      </c>
      <c r="G48" s="3" t="s">
        <v>356</v>
      </c>
      <c r="H48" s="3" t="s">
        <v>73</v>
      </c>
      <c r="I48" s="3" t="str">
        <f t="array" ref="I48">INDEX('Static ID Table'!$B$4:$B$7,MATCH(PI!$H48,'Static ID Table'!$A$4:$A$7,0),1)</f>
        <v>Minor Must</v>
      </c>
      <c r="J48" s="3"/>
      <c r="K48" s="3"/>
      <c r="L48" s="3"/>
      <c r="M48" s="3"/>
      <c r="N48" s="3" t="s">
        <v>343</v>
      </c>
      <c r="O48" s="3" t="str">
        <f t="array" ref="O48">INDEX(S!$B$3:$D$337,MATCH(PI!$N48,S!$A$3:$A$337,0),1)</f>
        <v>FO 04 SOIL, PLANT NUTRITION, AND FERTILIZERS</v>
      </c>
      <c r="P48" s="3" t="str">
        <f t="array" ref="P48">INDEX(S!$B$3:$D$337,MATCH(PI!$N48,S!$A$3:$A$337,0),2)</f>
        <v>-</v>
      </c>
      <c r="Q48" s="3">
        <f t="array" ref="Q48">INDEX(S!$B$3:$D$337,MATCH(PI!$N48,S!$A$3:$A$337,0),3)</f>
        <v>4</v>
      </c>
      <c r="R48" s="3" t="s">
        <v>344</v>
      </c>
      <c r="S48" s="3" t="str">
        <f t="array" ref="S48">INDEX(S!$B$3:$D$337,MATCH(PI!$R48,S!$A$3:$A$337,0),1)</f>
        <v>FO 04.07 Fertilizer and biostimulant storage</v>
      </c>
      <c r="T48" s="3" t="str">
        <f t="array" ref="T48">INDEX(S!$B$3:$D$337,MATCH(PI!$R48,S!$A$3:$A$337,0),2)</f>
        <v>-</v>
      </c>
      <c r="U48" s="3" t="str">
        <f t="array" ref="U48">INDEX(#REF!,MATCH(PI!$A48,#REF!,0),2)</f>
        <v>#REF!</v>
      </c>
      <c r="V48" s="3" t="b">
        <v>0</v>
      </c>
      <c r="W48" s="3"/>
    </row>
    <row r="49" ht="14.25" customHeight="1">
      <c r="A49" s="3" t="s">
        <v>357</v>
      </c>
      <c r="B49" s="3"/>
      <c r="C49" s="3" t="s">
        <v>358</v>
      </c>
      <c r="D49" s="3" t="s">
        <v>359</v>
      </c>
      <c r="E49" s="3" t="s">
        <v>360</v>
      </c>
      <c r="F49" s="3" t="s">
        <v>361</v>
      </c>
      <c r="G49" s="4" t="s">
        <v>362</v>
      </c>
      <c r="H49" s="3" t="s">
        <v>73</v>
      </c>
      <c r="I49" s="3" t="str">
        <f t="array" ref="I49">INDEX('Static ID Table'!$B$4:$B$7,MATCH(PI!$H49,'Static ID Table'!$A$4:$A$7,0),1)</f>
        <v>Minor Must</v>
      </c>
      <c r="J49" s="3"/>
      <c r="K49" s="3"/>
      <c r="L49" s="3"/>
      <c r="M49" s="3"/>
      <c r="N49" s="3" t="s">
        <v>343</v>
      </c>
      <c r="O49" s="3" t="str">
        <f t="array" ref="O49">INDEX(S!$B$3:$D$337,MATCH(PI!$N49,S!$A$3:$A$337,0),1)</f>
        <v>FO 04 SOIL, PLANT NUTRITION, AND FERTILIZERS</v>
      </c>
      <c r="P49" s="3" t="str">
        <f t="array" ref="P49">INDEX(S!$B$3:$D$337,MATCH(PI!$N49,S!$A$3:$A$337,0),2)</f>
        <v>-</v>
      </c>
      <c r="Q49" s="3">
        <f t="array" ref="Q49">INDEX(S!$B$3:$D$337,MATCH(PI!$N49,S!$A$3:$A$337,0),3)</f>
        <v>4</v>
      </c>
      <c r="R49" s="3" t="s">
        <v>344</v>
      </c>
      <c r="S49" s="3" t="str">
        <f t="array" ref="S49">INDEX(S!$B$3:$D$337,MATCH(PI!$R49,S!$A$3:$A$337,0),1)</f>
        <v>FO 04.07 Fertilizer and biostimulant storage</v>
      </c>
      <c r="T49" s="3" t="str">
        <f t="array" ref="T49">INDEX(S!$B$3:$D$337,MATCH(PI!$R49,S!$A$3:$A$337,0),2)</f>
        <v>-</v>
      </c>
      <c r="U49" s="3" t="str">
        <f t="array" ref="U49">INDEX(#REF!,MATCH(PI!$A49,#REF!,0),2)</f>
        <v>#REF!</v>
      </c>
      <c r="V49" s="3" t="b">
        <v>0</v>
      </c>
      <c r="W49" s="3"/>
    </row>
    <row r="50" ht="14.25" customHeight="1">
      <c r="A50" s="3" t="s">
        <v>363</v>
      </c>
      <c r="B50" s="3"/>
      <c r="C50" s="3" t="s">
        <v>364</v>
      </c>
      <c r="D50" s="3" t="s">
        <v>365</v>
      </c>
      <c r="E50" s="3" t="s">
        <v>366</v>
      </c>
      <c r="F50" s="3" t="s">
        <v>367</v>
      </c>
      <c r="G50" s="4" t="s">
        <v>368</v>
      </c>
      <c r="H50" s="3" t="s">
        <v>293</v>
      </c>
      <c r="I50" s="3" t="str">
        <f t="array" ref="I50">INDEX('Static ID Table'!$B$4:$B$7,MATCH(PI!$H50,'Static ID Table'!$A$4:$A$7,0),1)</f>
        <v>Recom.</v>
      </c>
      <c r="J50" s="3"/>
      <c r="K50" s="3"/>
      <c r="L50" s="3"/>
      <c r="M50" s="3"/>
      <c r="N50" s="3" t="s">
        <v>343</v>
      </c>
      <c r="O50" s="3" t="str">
        <f t="array" ref="O50">INDEX(S!$B$3:$D$337,MATCH(PI!$N50,S!$A$3:$A$337,0),1)</f>
        <v>FO 04 SOIL, PLANT NUTRITION, AND FERTILIZERS</v>
      </c>
      <c r="P50" s="3" t="str">
        <f t="array" ref="P50">INDEX(S!$B$3:$D$337,MATCH(PI!$N50,S!$A$3:$A$337,0),2)</f>
        <v>-</v>
      </c>
      <c r="Q50" s="3">
        <f t="array" ref="Q50">INDEX(S!$B$3:$D$337,MATCH(PI!$N50,S!$A$3:$A$337,0),3)</f>
        <v>4</v>
      </c>
      <c r="R50" s="3" t="s">
        <v>369</v>
      </c>
      <c r="S50" s="3" t="str">
        <f t="array" ref="S50">INDEX(S!$B$3:$D$337,MATCH(PI!$R50,S!$A$3:$A$337,0),1)</f>
        <v>FO 04.06 Application records</v>
      </c>
      <c r="T50" s="3" t="str">
        <f t="array" ref="T50">INDEX(S!$B$3:$D$337,MATCH(PI!$R50,S!$A$3:$A$337,0),2)</f>
        <v>-</v>
      </c>
      <c r="U50" s="3" t="str">
        <f t="array" ref="U50">INDEX(#REF!,MATCH(PI!$A50,#REF!,0),2)</f>
        <v>#REF!</v>
      </c>
      <c r="V50" s="3" t="b">
        <v>0</v>
      </c>
      <c r="W50" s="3"/>
    </row>
    <row r="51" ht="14.25" customHeight="1">
      <c r="A51" s="3" t="s">
        <v>370</v>
      </c>
      <c r="B51" s="3"/>
      <c r="C51" s="3" t="s">
        <v>371</v>
      </c>
      <c r="D51" s="3" t="s">
        <v>372</v>
      </c>
      <c r="E51" s="3" t="s">
        <v>373</v>
      </c>
      <c r="F51" s="3" t="s">
        <v>374</v>
      </c>
      <c r="G51" s="4" t="s">
        <v>375</v>
      </c>
      <c r="H51" s="3" t="s">
        <v>48</v>
      </c>
      <c r="I51" s="3" t="str">
        <f t="array" ref="I51">INDEX('Static ID Table'!$B$4:$B$7,MATCH(PI!$H51,'Static ID Table'!$A$4:$A$7,0),1)</f>
        <v>Major Must</v>
      </c>
      <c r="J51" s="3"/>
      <c r="K51" s="3"/>
      <c r="L51" s="3"/>
      <c r="M51" s="3"/>
      <c r="N51" s="3" t="s">
        <v>65</v>
      </c>
      <c r="O51" s="3" t="str">
        <f t="array" ref="O51">INDEX(S!$B$3:$D$337,MATCH(PI!$N51,S!$A$3:$A$337,0),1)</f>
        <v>FO 07 PLANT PROTECTION PRODUCTS</v>
      </c>
      <c r="P51" s="3" t="str">
        <f t="array" ref="P51">INDEX(S!$B$3:$D$337,MATCH(PI!$N51,S!$A$3:$A$337,0),2)</f>
        <v>-</v>
      </c>
      <c r="Q51" s="3">
        <f t="array" ref="Q51">INDEX(S!$B$3:$D$337,MATCH(PI!$N51,S!$A$3:$A$337,0),3)</f>
        <v>7</v>
      </c>
      <c r="R51" s="3" t="s">
        <v>376</v>
      </c>
      <c r="S51" s="3" t="str">
        <f t="array" ref="S51">INDEX(S!$B$3:$D$337,MATCH(PI!$R51,S!$A$3:$A$337,0),1)</f>
        <v>FO 07.01 Choice of plant protection products</v>
      </c>
      <c r="T51" s="3" t="str">
        <f t="array" ref="T51">INDEX(S!$B$3:$D$337,MATCH(PI!$R51,S!$A$3:$A$337,0),2)</f>
        <v>-</v>
      </c>
      <c r="U51" s="3" t="str">
        <f t="array" ref="U51">INDEX(#REF!,MATCH(PI!$A51,#REF!,0),2)</f>
        <v>#REF!</v>
      </c>
      <c r="V51" s="3" t="b">
        <v>0</v>
      </c>
      <c r="W51" s="3"/>
    </row>
    <row r="52" ht="14.25" customHeight="1">
      <c r="A52" s="3" t="s">
        <v>377</v>
      </c>
      <c r="B52" s="3"/>
      <c r="C52" s="3" t="s">
        <v>378</v>
      </c>
      <c r="D52" s="3" t="s">
        <v>379</v>
      </c>
      <c r="E52" s="3" t="s">
        <v>380</v>
      </c>
      <c r="F52" s="3" t="s">
        <v>381</v>
      </c>
      <c r="G52" s="4" t="s">
        <v>382</v>
      </c>
      <c r="H52" s="3" t="s">
        <v>73</v>
      </c>
      <c r="I52" s="3" t="str">
        <f t="array" ref="I52">INDEX('Static ID Table'!$B$4:$B$7,MATCH(PI!$H52,'Static ID Table'!$A$4:$A$7,0),1)</f>
        <v>Minor Must</v>
      </c>
      <c r="J52" s="3"/>
      <c r="K52" s="3"/>
      <c r="L52" s="3"/>
      <c r="M52" s="3"/>
      <c r="N52" s="3" t="s">
        <v>343</v>
      </c>
      <c r="O52" s="3" t="str">
        <f t="array" ref="O52">INDEX(S!$B$3:$D$337,MATCH(PI!$N52,S!$A$3:$A$337,0),1)</f>
        <v>FO 04 SOIL, PLANT NUTRITION, AND FERTILIZERS</v>
      </c>
      <c r="P52" s="3" t="str">
        <f t="array" ref="P52">INDEX(S!$B$3:$D$337,MATCH(PI!$N52,S!$A$3:$A$337,0),2)</f>
        <v>-</v>
      </c>
      <c r="Q52" s="3">
        <f t="array" ref="Q52">INDEX(S!$B$3:$D$337,MATCH(PI!$N52,S!$A$3:$A$337,0),3)</f>
        <v>4</v>
      </c>
      <c r="R52" s="3" t="s">
        <v>344</v>
      </c>
      <c r="S52" s="3" t="str">
        <f t="array" ref="S52">INDEX(S!$B$3:$D$337,MATCH(PI!$R52,S!$A$3:$A$337,0),1)</f>
        <v>FO 04.07 Fertilizer and biostimulant storage</v>
      </c>
      <c r="T52" s="3" t="str">
        <f t="array" ref="T52">INDEX(S!$B$3:$D$337,MATCH(PI!$R52,S!$A$3:$A$337,0),2)</f>
        <v>-</v>
      </c>
      <c r="U52" s="3" t="str">
        <f t="array" ref="U52">INDEX(#REF!,MATCH(PI!$A52,#REF!,0),2)</f>
        <v>#REF!</v>
      </c>
      <c r="V52" s="3" t="b">
        <v>0</v>
      </c>
      <c r="W52" s="3"/>
    </row>
    <row r="53" ht="14.25" customHeight="1">
      <c r="A53" s="3" t="s">
        <v>383</v>
      </c>
      <c r="B53" s="3"/>
      <c r="C53" s="3" t="s">
        <v>384</v>
      </c>
      <c r="D53" s="3" t="s">
        <v>385</v>
      </c>
      <c r="E53" s="3" t="s">
        <v>386</v>
      </c>
      <c r="F53" s="3" t="s">
        <v>387</v>
      </c>
      <c r="G53" s="4" t="s">
        <v>388</v>
      </c>
      <c r="H53" s="3" t="s">
        <v>48</v>
      </c>
      <c r="I53" s="3" t="str">
        <f t="array" ref="I53">INDEX('Static ID Table'!$B$4:$B$7,MATCH(PI!$H53,'Static ID Table'!$A$4:$A$7,0),1)</f>
        <v>Major Must</v>
      </c>
      <c r="J53" s="3"/>
      <c r="K53" s="3"/>
      <c r="L53" s="3"/>
      <c r="M53" s="3"/>
      <c r="N53" s="3" t="s">
        <v>65</v>
      </c>
      <c r="O53" s="3" t="str">
        <f t="array" ref="O53">INDEX(S!$B$3:$D$337,MATCH(PI!$N53,S!$A$3:$A$337,0),1)</f>
        <v>FO 07 PLANT PROTECTION PRODUCTS</v>
      </c>
      <c r="P53" s="3" t="str">
        <f t="array" ref="P53">INDEX(S!$B$3:$D$337,MATCH(PI!$N53,S!$A$3:$A$337,0),2)</f>
        <v>-</v>
      </c>
      <c r="Q53" s="3">
        <f t="array" ref="Q53">INDEX(S!$B$3:$D$337,MATCH(PI!$N53,S!$A$3:$A$337,0),3)</f>
        <v>7</v>
      </c>
      <c r="R53" s="3" t="s">
        <v>376</v>
      </c>
      <c r="S53" s="3" t="str">
        <f t="array" ref="S53">INDEX(S!$B$3:$D$337,MATCH(PI!$R53,S!$A$3:$A$337,0),1)</f>
        <v>FO 07.01 Choice of plant protection products</v>
      </c>
      <c r="T53" s="3" t="str">
        <f t="array" ref="T53">INDEX(S!$B$3:$D$337,MATCH(PI!$R53,S!$A$3:$A$337,0),2)</f>
        <v>-</v>
      </c>
      <c r="U53" s="3" t="str">
        <f t="array" ref="U53">INDEX(#REF!,MATCH(PI!$A53,#REF!,0),2)</f>
        <v>#REF!</v>
      </c>
      <c r="V53" s="3" t="b">
        <v>0</v>
      </c>
      <c r="W53" s="3"/>
    </row>
    <row r="54" ht="14.25" customHeight="1">
      <c r="A54" s="3" t="s">
        <v>389</v>
      </c>
      <c r="B54" s="3"/>
      <c r="C54" s="3" t="s">
        <v>390</v>
      </c>
      <c r="D54" s="3" t="s">
        <v>391</v>
      </c>
      <c r="E54" s="3" t="s">
        <v>392</v>
      </c>
      <c r="F54" s="3" t="s">
        <v>393</v>
      </c>
      <c r="G54" s="3" t="s">
        <v>394</v>
      </c>
      <c r="H54" s="3" t="s">
        <v>48</v>
      </c>
      <c r="I54" s="3" t="str">
        <f t="array" ref="I54">INDEX('Static ID Table'!$B$4:$B$7,MATCH(PI!$H54,'Static ID Table'!$A$4:$A$7,0),1)</f>
        <v>Major Must</v>
      </c>
      <c r="J54" s="3"/>
      <c r="K54" s="3"/>
      <c r="L54" s="3"/>
      <c r="M54" s="3"/>
      <c r="N54" s="3" t="s">
        <v>343</v>
      </c>
      <c r="O54" s="3" t="str">
        <f t="array" ref="O54">INDEX(S!$B$3:$D$337,MATCH(PI!$N54,S!$A$3:$A$337,0),1)</f>
        <v>FO 04 SOIL, PLANT NUTRITION, AND FERTILIZERS</v>
      </c>
      <c r="P54" s="3" t="str">
        <f t="array" ref="P54">INDEX(S!$B$3:$D$337,MATCH(PI!$N54,S!$A$3:$A$337,0),2)</f>
        <v>-</v>
      </c>
      <c r="Q54" s="3">
        <f t="array" ref="Q54">INDEX(S!$B$3:$D$337,MATCH(PI!$N54,S!$A$3:$A$337,0),3)</f>
        <v>4</v>
      </c>
      <c r="R54" s="3" t="s">
        <v>395</v>
      </c>
      <c r="S54" s="3" t="str">
        <f t="array" ref="S54">INDEX(S!$B$3:$D$337,MATCH(PI!$R54,S!$A$3:$A$337,0),1)</f>
        <v>FO 04.05 Nutrient content</v>
      </c>
      <c r="T54" s="3" t="str">
        <f t="array" ref="T54">INDEX(S!$B$3:$D$337,MATCH(PI!$R54,S!$A$3:$A$337,0),2)</f>
        <v>-</v>
      </c>
      <c r="U54" s="3" t="str">
        <f t="array" ref="U54">INDEX(#REF!,MATCH(PI!$A54,#REF!,0),2)</f>
        <v>#REF!</v>
      </c>
      <c r="V54" s="3" t="b">
        <v>0</v>
      </c>
      <c r="W54" s="3"/>
    </row>
    <row r="55" ht="14.25" customHeight="1">
      <c r="A55" s="3" t="s">
        <v>396</v>
      </c>
      <c r="B55" s="3"/>
      <c r="C55" s="3" t="s">
        <v>397</v>
      </c>
      <c r="D55" s="3" t="s">
        <v>398</v>
      </c>
      <c r="E55" s="3" t="s">
        <v>399</v>
      </c>
      <c r="F55" s="3" t="s">
        <v>400</v>
      </c>
      <c r="G55" s="4" t="s">
        <v>401</v>
      </c>
      <c r="H55" s="3" t="s">
        <v>73</v>
      </c>
      <c r="I55" s="3" t="str">
        <f t="array" ref="I55">INDEX('Static ID Table'!$B$4:$B$7,MATCH(PI!$H55,'Static ID Table'!$A$4:$A$7,0),1)</f>
        <v>Minor Must</v>
      </c>
      <c r="J55" s="3"/>
      <c r="K55" s="3"/>
      <c r="L55" s="3"/>
      <c r="M55" s="3"/>
      <c r="N55" s="3" t="s">
        <v>343</v>
      </c>
      <c r="O55" s="3" t="str">
        <f t="array" ref="O55">INDEX(S!$B$3:$D$337,MATCH(PI!$N55,S!$A$3:$A$337,0),1)</f>
        <v>FO 04 SOIL, PLANT NUTRITION, AND FERTILIZERS</v>
      </c>
      <c r="P55" s="3" t="str">
        <f t="array" ref="P55">INDEX(S!$B$3:$D$337,MATCH(PI!$N55,S!$A$3:$A$337,0),2)</f>
        <v>-</v>
      </c>
      <c r="Q55" s="3">
        <f t="array" ref="Q55">INDEX(S!$B$3:$D$337,MATCH(PI!$N55,S!$A$3:$A$337,0),3)</f>
        <v>4</v>
      </c>
      <c r="R55" s="3" t="s">
        <v>395</v>
      </c>
      <c r="S55" s="3" t="str">
        <f t="array" ref="S55">INDEX(S!$B$3:$D$337,MATCH(PI!$R55,S!$A$3:$A$337,0),1)</f>
        <v>FO 04.05 Nutrient content</v>
      </c>
      <c r="T55" s="3" t="str">
        <f t="array" ref="T55">INDEX(S!$B$3:$D$337,MATCH(PI!$R55,S!$A$3:$A$337,0),2)</f>
        <v>-</v>
      </c>
      <c r="U55" s="3" t="str">
        <f t="array" ref="U55">INDEX(#REF!,MATCH(PI!$A55,#REF!,0),2)</f>
        <v>#REF!</v>
      </c>
      <c r="V55" s="3" t="b">
        <v>0</v>
      </c>
      <c r="W55" s="3"/>
    </row>
    <row r="56" ht="14.25" customHeight="1">
      <c r="A56" s="3" t="s">
        <v>402</v>
      </c>
      <c r="B56" s="3"/>
      <c r="C56" s="3" t="s">
        <v>403</v>
      </c>
      <c r="D56" s="3" t="s">
        <v>404</v>
      </c>
      <c r="E56" s="3" t="s">
        <v>405</v>
      </c>
      <c r="F56" s="3" t="s">
        <v>406</v>
      </c>
      <c r="G56" s="4" t="s">
        <v>407</v>
      </c>
      <c r="H56" s="3" t="s">
        <v>73</v>
      </c>
      <c r="I56" s="3" t="str">
        <f t="array" ref="I56">INDEX('Static ID Table'!$B$4:$B$7,MATCH(PI!$H56,'Static ID Table'!$A$4:$A$7,0),1)</f>
        <v>Minor Must</v>
      </c>
      <c r="J56" s="3"/>
      <c r="K56" s="3"/>
      <c r="L56" s="3"/>
      <c r="M56" s="3"/>
      <c r="N56" s="3" t="s">
        <v>343</v>
      </c>
      <c r="O56" s="3" t="str">
        <f t="array" ref="O56">INDEX(S!$B$3:$D$337,MATCH(PI!$N56,S!$A$3:$A$337,0),1)</f>
        <v>FO 04 SOIL, PLANT NUTRITION, AND FERTILIZERS</v>
      </c>
      <c r="P56" s="3" t="str">
        <f t="array" ref="P56">INDEX(S!$B$3:$D$337,MATCH(PI!$N56,S!$A$3:$A$337,0),2)</f>
        <v>-</v>
      </c>
      <c r="Q56" s="3">
        <f t="array" ref="Q56">INDEX(S!$B$3:$D$337,MATCH(PI!$N56,S!$A$3:$A$337,0),3)</f>
        <v>4</v>
      </c>
      <c r="R56" s="3" t="s">
        <v>369</v>
      </c>
      <c r="S56" s="3" t="str">
        <f t="array" ref="S56">INDEX(S!$B$3:$D$337,MATCH(PI!$R56,S!$A$3:$A$337,0),1)</f>
        <v>FO 04.06 Application records</v>
      </c>
      <c r="T56" s="3" t="str">
        <f t="array" ref="T56">INDEX(S!$B$3:$D$337,MATCH(PI!$R56,S!$A$3:$A$337,0),2)</f>
        <v>-</v>
      </c>
      <c r="U56" s="3" t="str">
        <f t="array" ref="U56">INDEX(#REF!,MATCH(PI!$A56,#REF!,0),2)</f>
        <v>#REF!</v>
      </c>
      <c r="V56" s="3" t="b">
        <v>0</v>
      </c>
      <c r="W56" s="3"/>
    </row>
    <row r="57" ht="14.25" customHeight="1">
      <c r="A57" s="3" t="s">
        <v>408</v>
      </c>
      <c r="B57" s="3"/>
      <c r="C57" s="3" t="s">
        <v>409</v>
      </c>
      <c r="D57" s="3" t="s">
        <v>410</v>
      </c>
      <c r="E57" s="3" t="s">
        <v>411</v>
      </c>
      <c r="F57" s="3" t="s">
        <v>412</v>
      </c>
      <c r="G57" s="4" t="s">
        <v>413</v>
      </c>
      <c r="H57" s="3" t="s">
        <v>73</v>
      </c>
      <c r="I57" s="3" t="str">
        <f t="array" ref="I57">INDEX('Static ID Table'!$B$4:$B$7,MATCH(PI!$H57,'Static ID Table'!$A$4:$A$7,0),1)</f>
        <v>Minor Must</v>
      </c>
      <c r="J57" s="3"/>
      <c r="K57" s="3"/>
      <c r="L57" s="3"/>
      <c r="M57" s="3"/>
      <c r="N57" s="3" t="s">
        <v>193</v>
      </c>
      <c r="O57" s="3" t="str">
        <f t="array" ref="O57">INDEX(S!$B$3:$D$337,MATCH(PI!$N57,S!$A$3:$A$337,0),1)</f>
        <v>FO 03 PLANT PROPAGATION MATERIAL</v>
      </c>
      <c r="P57" s="3" t="str">
        <f t="array" ref="P57">INDEX(S!$B$3:$D$337,MATCH(PI!$N57,S!$A$3:$A$337,0),2)</f>
        <v>-</v>
      </c>
      <c r="Q57" s="3">
        <f t="array" ref="Q57">INDEX(S!$B$3:$D$337,MATCH(PI!$N57,S!$A$3:$A$337,0),3)</f>
        <v>3</v>
      </c>
      <c r="R57" s="3" t="s">
        <v>414</v>
      </c>
      <c r="S57" s="3" t="str">
        <f t="array" ref="S57">INDEX(S!$B$3:$D$337,MATCH(PI!$R57,S!$A$3:$A$337,0),1)</f>
        <v>FO 03.02 Chemical treatments and dressings</v>
      </c>
      <c r="T57" s="3" t="str">
        <f t="array" ref="T57">INDEX(S!$B$3:$D$337,MATCH(PI!$R57,S!$A$3:$A$337,0),2)</f>
        <v>-</v>
      </c>
      <c r="U57" s="3" t="str">
        <f t="array" ref="U57">INDEX(#REF!,MATCH(PI!$A57,#REF!,0),2)</f>
        <v>#REF!</v>
      </c>
      <c r="V57" s="3" t="b">
        <v>0</v>
      </c>
      <c r="W57" s="3"/>
    </row>
    <row r="58" ht="14.25" customHeight="1">
      <c r="A58" s="3" t="s">
        <v>415</v>
      </c>
      <c r="B58" s="3"/>
      <c r="C58" s="3" t="s">
        <v>416</v>
      </c>
      <c r="D58" s="3" t="s">
        <v>417</v>
      </c>
      <c r="E58" s="3" t="s">
        <v>418</v>
      </c>
      <c r="F58" s="3" t="s">
        <v>419</v>
      </c>
      <c r="G58" s="4" t="s">
        <v>420</v>
      </c>
      <c r="H58" s="3" t="s">
        <v>48</v>
      </c>
      <c r="I58" s="3" t="str">
        <f t="array" ref="I58">INDEX('Static ID Table'!$B$4:$B$7,MATCH(PI!$H58,'Static ID Table'!$A$4:$A$7,0),1)</f>
        <v>Major Must</v>
      </c>
      <c r="J58" s="3"/>
      <c r="K58" s="3"/>
      <c r="L58" s="3"/>
      <c r="M58" s="3"/>
      <c r="N58" s="3" t="s">
        <v>193</v>
      </c>
      <c r="O58" s="3" t="str">
        <f t="array" ref="O58">INDEX(S!$B$3:$D$337,MATCH(PI!$N58,S!$A$3:$A$337,0),1)</f>
        <v>FO 03 PLANT PROPAGATION MATERIAL</v>
      </c>
      <c r="P58" s="3" t="str">
        <f t="array" ref="P58">INDEX(S!$B$3:$D$337,MATCH(PI!$N58,S!$A$3:$A$337,0),2)</f>
        <v>-</v>
      </c>
      <c r="Q58" s="3">
        <f t="array" ref="Q58">INDEX(S!$B$3:$D$337,MATCH(PI!$N58,S!$A$3:$A$337,0),3)</f>
        <v>3</v>
      </c>
      <c r="R58" s="3" t="s">
        <v>421</v>
      </c>
      <c r="S58" s="3" t="str">
        <f t="array" ref="S58">INDEX(S!$B$3:$D$337,MATCH(PI!$R58,S!$A$3:$A$337,0),1)</f>
        <v>FO 03.04 Transition period </v>
      </c>
      <c r="T58" s="3" t="str">
        <f t="array" ref="T58">INDEX(S!$B$3:$D$337,MATCH(PI!$R58,S!$A$3:$A$337,0),2)</f>
        <v>-</v>
      </c>
      <c r="U58" s="3" t="str">
        <f t="array" ref="U58">INDEX(#REF!,MATCH(PI!$A58,#REF!,0),2)</f>
        <v>#REF!</v>
      </c>
      <c r="V58" s="3" t="b">
        <v>0</v>
      </c>
      <c r="W58" s="3"/>
    </row>
    <row r="59" ht="14.25" customHeight="1">
      <c r="A59" s="3" t="s">
        <v>422</v>
      </c>
      <c r="B59" s="3"/>
      <c r="C59" s="3" t="s">
        <v>423</v>
      </c>
      <c r="D59" s="3" t="s">
        <v>424</v>
      </c>
      <c r="E59" s="3" t="s">
        <v>425</v>
      </c>
      <c r="F59" s="3" t="s">
        <v>426</v>
      </c>
      <c r="G59" s="4" t="s">
        <v>427</v>
      </c>
      <c r="H59" s="3" t="s">
        <v>48</v>
      </c>
      <c r="I59" s="3" t="str">
        <f t="array" ref="I59">INDEX('Static ID Table'!$B$4:$B$7,MATCH(PI!$H59,'Static ID Table'!$A$4:$A$7,0),1)</f>
        <v>Major Must</v>
      </c>
      <c r="J59" s="3"/>
      <c r="K59" s="3"/>
      <c r="L59" s="3"/>
      <c r="M59" s="3"/>
      <c r="N59" s="3" t="s">
        <v>193</v>
      </c>
      <c r="O59" s="3" t="str">
        <f t="array" ref="O59">INDEX(S!$B$3:$D$337,MATCH(PI!$N59,S!$A$3:$A$337,0),1)</f>
        <v>FO 03 PLANT PROPAGATION MATERIAL</v>
      </c>
      <c r="P59" s="3" t="str">
        <f t="array" ref="P59">INDEX(S!$B$3:$D$337,MATCH(PI!$N59,S!$A$3:$A$337,0),2)</f>
        <v>-</v>
      </c>
      <c r="Q59" s="3">
        <f t="array" ref="Q59">INDEX(S!$B$3:$D$337,MATCH(PI!$N59,S!$A$3:$A$337,0),3)</f>
        <v>3</v>
      </c>
      <c r="R59" s="3" t="s">
        <v>414</v>
      </c>
      <c r="S59" s="3" t="str">
        <f t="array" ref="S59">INDEX(S!$B$3:$D$337,MATCH(PI!$R59,S!$A$3:$A$337,0),1)</f>
        <v>FO 03.02 Chemical treatments and dressings</v>
      </c>
      <c r="T59" s="3" t="str">
        <f t="array" ref="T59">INDEX(S!$B$3:$D$337,MATCH(PI!$R59,S!$A$3:$A$337,0),2)</f>
        <v>-</v>
      </c>
      <c r="U59" s="3" t="str">
        <f t="array" ref="U59">INDEX(#REF!,MATCH(PI!$A59,#REF!,0),2)</f>
        <v>#REF!</v>
      </c>
      <c r="V59" s="3" t="b">
        <v>0</v>
      </c>
      <c r="W59" s="3"/>
    </row>
    <row r="60" ht="14.25" customHeight="1">
      <c r="A60" s="3" t="s">
        <v>428</v>
      </c>
      <c r="B60" s="3"/>
      <c r="C60" s="3" t="s">
        <v>429</v>
      </c>
      <c r="D60" s="3" t="s">
        <v>430</v>
      </c>
      <c r="E60" s="3" t="s">
        <v>431</v>
      </c>
      <c r="F60" s="3" t="s">
        <v>432</v>
      </c>
      <c r="G60" s="4" t="s">
        <v>433</v>
      </c>
      <c r="H60" s="3" t="s">
        <v>48</v>
      </c>
      <c r="I60" s="3" t="str">
        <f t="array" ref="I60">INDEX('Static ID Table'!$B$4:$B$7,MATCH(PI!$H60,'Static ID Table'!$A$4:$A$7,0),1)</f>
        <v>Major Must</v>
      </c>
      <c r="J60" s="3"/>
      <c r="K60" s="3"/>
      <c r="L60" s="3"/>
      <c r="M60" s="3"/>
      <c r="N60" s="3" t="s">
        <v>193</v>
      </c>
      <c r="O60" s="3" t="str">
        <f t="array" ref="O60">INDEX(S!$B$3:$D$337,MATCH(PI!$N60,S!$A$3:$A$337,0),1)</f>
        <v>FO 03 PLANT PROPAGATION MATERIAL</v>
      </c>
      <c r="P60" s="3" t="str">
        <f t="array" ref="P60">INDEX(S!$B$3:$D$337,MATCH(PI!$N60,S!$A$3:$A$337,0),2)</f>
        <v>-</v>
      </c>
      <c r="Q60" s="3">
        <f t="array" ref="Q60">INDEX(S!$B$3:$D$337,MATCH(PI!$N60,S!$A$3:$A$337,0),3)</f>
        <v>3</v>
      </c>
      <c r="R60" s="3" t="s">
        <v>194</v>
      </c>
      <c r="S60" s="3" t="str">
        <f t="array" ref="S60">INDEX(S!$B$3:$D$337,MATCH(PI!$R60,S!$A$3:$A$337,0),1)</f>
        <v>FO 03.01 Propagation material</v>
      </c>
      <c r="T60" s="3" t="str">
        <f t="array" ref="T60">INDEX(S!$B$3:$D$337,MATCH(PI!$R60,S!$A$3:$A$337,0),2)</f>
        <v>-</v>
      </c>
      <c r="U60" s="3" t="str">
        <f t="array" ref="U60">INDEX(#REF!,MATCH(PI!$A60,#REF!,0),2)</f>
        <v>#REF!</v>
      </c>
      <c r="V60" s="3" t="b">
        <v>0</v>
      </c>
      <c r="W60" s="3"/>
    </row>
    <row r="61" ht="14.25" customHeight="1">
      <c r="A61" s="3" t="s">
        <v>434</v>
      </c>
      <c r="B61" s="3"/>
      <c r="C61" s="3" t="s">
        <v>435</v>
      </c>
      <c r="D61" s="3" t="s">
        <v>436</v>
      </c>
      <c r="E61" s="3" t="s">
        <v>437</v>
      </c>
      <c r="F61" s="3" t="s">
        <v>438</v>
      </c>
      <c r="G61" s="4" t="s">
        <v>439</v>
      </c>
      <c r="H61" s="3" t="s">
        <v>73</v>
      </c>
      <c r="I61" s="3" t="str">
        <f t="array" ref="I61">INDEX('Static ID Table'!$B$4:$B$7,MATCH(PI!$H61,'Static ID Table'!$A$4:$A$7,0),1)</f>
        <v>Minor Must</v>
      </c>
      <c r="J61" s="3"/>
      <c r="K61" s="3"/>
      <c r="L61" s="3"/>
      <c r="M61" s="3"/>
      <c r="N61" s="3" t="s">
        <v>193</v>
      </c>
      <c r="O61" s="3" t="str">
        <f t="array" ref="O61">INDEX(S!$B$3:$D$337,MATCH(PI!$N61,S!$A$3:$A$337,0),1)</f>
        <v>FO 03 PLANT PROPAGATION MATERIAL</v>
      </c>
      <c r="P61" s="3" t="str">
        <f t="array" ref="P61">INDEX(S!$B$3:$D$337,MATCH(PI!$N61,S!$A$3:$A$337,0),2)</f>
        <v>-</v>
      </c>
      <c r="Q61" s="3">
        <f t="array" ref="Q61">INDEX(S!$B$3:$D$337,MATCH(PI!$N61,S!$A$3:$A$337,0),3)</f>
        <v>3</v>
      </c>
      <c r="R61" s="3" t="s">
        <v>194</v>
      </c>
      <c r="S61" s="3" t="str">
        <f t="array" ref="S61">INDEX(S!$B$3:$D$337,MATCH(PI!$R61,S!$A$3:$A$337,0),1)</f>
        <v>FO 03.01 Propagation material</v>
      </c>
      <c r="T61" s="3" t="str">
        <f t="array" ref="T61">INDEX(S!$B$3:$D$337,MATCH(PI!$R61,S!$A$3:$A$337,0),2)</f>
        <v>-</v>
      </c>
      <c r="U61" s="3" t="str">
        <f t="array" ref="U61">INDEX(#REF!,MATCH(PI!$A61,#REF!,0),2)</f>
        <v>#REF!</v>
      </c>
      <c r="V61" s="3" t="b">
        <v>0</v>
      </c>
      <c r="W61" s="3"/>
    </row>
    <row r="62" ht="14.25" customHeight="1">
      <c r="A62" s="3" t="s">
        <v>440</v>
      </c>
      <c r="B62" s="3"/>
      <c r="C62" s="3" t="s">
        <v>441</v>
      </c>
      <c r="D62" s="3" t="s">
        <v>442</v>
      </c>
      <c r="E62" s="3" t="s">
        <v>443</v>
      </c>
      <c r="F62" s="3" t="s">
        <v>444</v>
      </c>
      <c r="G62" s="4" t="s">
        <v>445</v>
      </c>
      <c r="H62" s="3" t="s">
        <v>73</v>
      </c>
      <c r="I62" s="3" t="str">
        <f t="array" ref="I62">INDEX('Static ID Table'!$B$4:$B$7,MATCH(PI!$H62,'Static ID Table'!$A$4:$A$7,0),1)</f>
        <v>Minor Must</v>
      </c>
      <c r="J62" s="3"/>
      <c r="K62" s="3"/>
      <c r="L62" s="3"/>
      <c r="M62" s="3"/>
      <c r="N62" s="3" t="s">
        <v>65</v>
      </c>
      <c r="O62" s="3" t="str">
        <f t="array" ref="O62">INDEX(S!$B$3:$D$337,MATCH(PI!$N62,S!$A$3:$A$337,0),1)</f>
        <v>FO 07 PLANT PROTECTION PRODUCTS</v>
      </c>
      <c r="P62" s="3" t="str">
        <f t="array" ref="P62">INDEX(S!$B$3:$D$337,MATCH(PI!$N62,S!$A$3:$A$337,0),2)</f>
        <v>-</v>
      </c>
      <c r="Q62" s="3">
        <f t="array" ref="Q62">INDEX(S!$B$3:$D$337,MATCH(PI!$N62,S!$A$3:$A$337,0),3)</f>
        <v>7</v>
      </c>
      <c r="R62" s="3" t="s">
        <v>446</v>
      </c>
      <c r="S62" s="3" t="str">
        <f t="array" ref="S62">INDEX(S!$B$3:$D$337,MATCH(PI!$R62,S!$A$3:$A$337,0),1)</f>
        <v>FO 07.09 Equipment</v>
      </c>
      <c r="T62" s="3" t="str">
        <f t="array" ref="T62">INDEX(S!$B$3:$D$337,MATCH(PI!$R62,S!$A$3:$A$337,0),2)</f>
        <v>-</v>
      </c>
      <c r="U62" s="3" t="str">
        <f t="array" ref="U62">INDEX(#REF!,MATCH(PI!$A62,#REF!,0),2)</f>
        <v>#REF!</v>
      </c>
      <c r="V62" s="3" t="b">
        <v>0</v>
      </c>
      <c r="W62" s="3"/>
    </row>
    <row r="63" ht="14.25" customHeight="1">
      <c r="A63" s="3" t="s">
        <v>447</v>
      </c>
      <c r="B63" s="3"/>
      <c r="C63" s="3" t="s">
        <v>448</v>
      </c>
      <c r="D63" s="3" t="s">
        <v>449</v>
      </c>
      <c r="E63" s="3" t="s">
        <v>450</v>
      </c>
      <c r="F63" s="3" t="s">
        <v>451</v>
      </c>
      <c r="G63" s="3" t="s">
        <v>452</v>
      </c>
      <c r="H63" s="3" t="s">
        <v>73</v>
      </c>
      <c r="I63" s="3" t="str">
        <f t="array" ref="I63">INDEX('Static ID Table'!$B$4:$B$7,MATCH(PI!$H63,'Static ID Table'!$A$4:$A$7,0),1)</f>
        <v>Minor Must</v>
      </c>
      <c r="J63" s="3"/>
      <c r="K63" s="3"/>
      <c r="L63" s="3"/>
      <c r="M63" s="3"/>
      <c r="N63" s="3" t="s">
        <v>65</v>
      </c>
      <c r="O63" s="3" t="str">
        <f t="array" ref="O63">INDEX(S!$B$3:$D$337,MATCH(PI!$N63,S!$A$3:$A$337,0),1)</f>
        <v>FO 07 PLANT PROTECTION PRODUCTS</v>
      </c>
      <c r="P63" s="3" t="str">
        <f t="array" ref="P63">INDEX(S!$B$3:$D$337,MATCH(PI!$N63,S!$A$3:$A$337,0),2)</f>
        <v>-</v>
      </c>
      <c r="Q63" s="3">
        <f t="array" ref="Q63">INDEX(S!$B$3:$D$337,MATCH(PI!$N63,S!$A$3:$A$337,0),3)</f>
        <v>7</v>
      </c>
      <c r="R63" s="3" t="s">
        <v>267</v>
      </c>
      <c r="S63" s="3" t="str">
        <f t="array" ref="S63">INDEX(S!$B$3:$D$337,MATCH(PI!$R63,S!$A$3:$A$337,0),1)</f>
        <v>FO 07.04 Plant protection product and postharvest treatment product storage</v>
      </c>
      <c r="T63" s="3" t="str">
        <f t="array" ref="T63">INDEX(S!$B$3:$D$337,MATCH(PI!$R63,S!$A$3:$A$337,0),2)</f>
        <v>-</v>
      </c>
      <c r="U63" s="3" t="str">
        <f t="array" ref="U63">INDEX(#REF!,MATCH(PI!$A63,#REF!,0),2)</f>
        <v>#REF!</v>
      </c>
      <c r="V63" s="3" t="b">
        <v>0</v>
      </c>
      <c r="W63" s="3"/>
    </row>
    <row r="64" ht="14.25" customHeight="1">
      <c r="A64" s="3" t="s">
        <v>453</v>
      </c>
      <c r="B64" s="3"/>
      <c r="C64" s="3" t="s">
        <v>454</v>
      </c>
      <c r="D64" s="3" t="s">
        <v>455</v>
      </c>
      <c r="E64" s="3" t="s">
        <v>456</v>
      </c>
      <c r="F64" s="3" t="s">
        <v>457</v>
      </c>
      <c r="G64" s="4" t="s">
        <v>458</v>
      </c>
      <c r="H64" s="3" t="s">
        <v>73</v>
      </c>
      <c r="I64" s="3" t="str">
        <f t="array" ref="I64">INDEX('Static ID Table'!$B$4:$B$7,MATCH(PI!$H64,'Static ID Table'!$A$4:$A$7,0),1)</f>
        <v>Minor Must</v>
      </c>
      <c r="J64" s="3"/>
      <c r="K64" s="3"/>
      <c r="L64" s="3"/>
      <c r="M64" s="3"/>
      <c r="N64" s="3" t="s">
        <v>215</v>
      </c>
      <c r="O64" s="3" t="str">
        <f t="array" ref="O64">INDEX(S!$B$3:$D$337,MATCH(PI!$N64,S!$A$3:$A$337,0),1)</f>
        <v>FO 12 WORKERS’ HEALTH AND SAFETY</v>
      </c>
      <c r="P64" s="3" t="str">
        <f t="array" ref="P64">INDEX(S!$B$3:$D$337,MATCH(PI!$N64,S!$A$3:$A$337,0),2)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64" s="3">
        <f t="array" ref="Q64">INDEX(S!$B$3:$D$337,MATCH(PI!$N64,S!$A$3:$A$337,0),3)</f>
        <v>12</v>
      </c>
      <c r="R64" s="3" t="s">
        <v>216</v>
      </c>
      <c r="S64" s="3" t="str">
        <f t="array" ref="S64">INDEX(S!$B$3:$D$337,MATCH(PI!$R64,S!$A$3:$A$337,0),1)</f>
        <v>FO 12.01 Workers’ health and safety</v>
      </c>
      <c r="T64" s="3" t="str">
        <f t="array" ref="T64">INDEX(S!$B$3:$D$337,MATCH(PI!$R64,S!$A$3:$A$337,0),2)</f>
        <v>-</v>
      </c>
      <c r="U64" s="3" t="str">
        <f t="array" ref="U64">INDEX(#REF!,MATCH(PI!$A64,#REF!,0),2)</f>
        <v>#REF!</v>
      </c>
      <c r="V64" s="3" t="b">
        <v>0</v>
      </c>
      <c r="W64" s="3" t="b">
        <v>1</v>
      </c>
    </row>
    <row r="65" ht="14.25" customHeight="1">
      <c r="A65" s="3" t="s">
        <v>459</v>
      </c>
      <c r="B65" s="3"/>
      <c r="C65" s="3" t="s">
        <v>460</v>
      </c>
      <c r="D65" s="3" t="s">
        <v>461</v>
      </c>
      <c r="E65" s="3" t="s">
        <v>462</v>
      </c>
      <c r="F65" s="3" t="s">
        <v>463</v>
      </c>
      <c r="G65" s="4" t="s">
        <v>464</v>
      </c>
      <c r="H65" s="3" t="s">
        <v>48</v>
      </c>
      <c r="I65" s="3" t="str">
        <f t="array" ref="I65">INDEX('Static ID Table'!$B$4:$B$7,MATCH(PI!$H65,'Static ID Table'!$A$4:$A$7,0),1)</f>
        <v>Major Must</v>
      </c>
      <c r="J65" s="3"/>
      <c r="K65" s="3"/>
      <c r="L65" s="3"/>
      <c r="M65" s="3"/>
      <c r="N65" s="3" t="s">
        <v>215</v>
      </c>
      <c r="O65" s="3" t="str">
        <f t="array" ref="O65">INDEX(S!$B$3:$D$337,MATCH(PI!$N65,S!$A$3:$A$337,0),1)</f>
        <v>FO 12 WORKERS’ HEALTH AND SAFETY</v>
      </c>
      <c r="P65" s="3" t="str">
        <f t="array" ref="P65">INDEX(S!$B$3:$D$337,MATCH(PI!$N65,S!$A$3:$A$337,0),2)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65" s="3">
        <f t="array" ref="Q65">INDEX(S!$B$3:$D$337,MATCH(PI!$N65,S!$A$3:$A$337,0),3)</f>
        <v>12</v>
      </c>
      <c r="R65" s="3" t="s">
        <v>216</v>
      </c>
      <c r="S65" s="3" t="str">
        <f t="array" ref="S65">INDEX(S!$B$3:$D$337,MATCH(PI!$R65,S!$A$3:$A$337,0),1)</f>
        <v>FO 12.01 Workers’ health and safety</v>
      </c>
      <c r="T65" s="3" t="str">
        <f t="array" ref="T65">INDEX(S!$B$3:$D$337,MATCH(PI!$R65,S!$A$3:$A$337,0),2)</f>
        <v>-</v>
      </c>
      <c r="U65" s="3" t="str">
        <f t="array" ref="U65">INDEX(#REF!,MATCH(PI!$A65,#REF!,0),2)</f>
        <v>#REF!</v>
      </c>
      <c r="V65" s="3" t="b">
        <v>0</v>
      </c>
      <c r="W65" s="3" t="b">
        <v>1</v>
      </c>
    </row>
    <row r="66" ht="14.25" customHeight="1">
      <c r="A66" s="3" t="s">
        <v>465</v>
      </c>
      <c r="B66" s="3"/>
      <c r="C66" s="3" t="s">
        <v>466</v>
      </c>
      <c r="D66" s="3" t="s">
        <v>467</v>
      </c>
      <c r="E66" s="3" t="s">
        <v>468</v>
      </c>
      <c r="F66" s="3" t="s">
        <v>469</v>
      </c>
      <c r="G66" s="3" t="s">
        <v>470</v>
      </c>
      <c r="H66" s="3" t="s">
        <v>73</v>
      </c>
      <c r="I66" s="3" t="str">
        <f t="array" ref="I66">INDEX('Static ID Table'!$B$4:$B$7,MATCH(PI!$H66,'Static ID Table'!$A$4:$A$7,0),1)</f>
        <v>Minor Must</v>
      </c>
      <c r="J66" s="3"/>
      <c r="K66" s="3"/>
      <c r="L66" s="3"/>
      <c r="M66" s="3"/>
      <c r="N66" s="3" t="s">
        <v>343</v>
      </c>
      <c r="O66" s="3" t="str">
        <f t="array" ref="O66">INDEX(S!$B$3:$D$337,MATCH(PI!$N66,S!$A$3:$A$337,0),1)</f>
        <v>FO 04 SOIL, PLANT NUTRITION, AND FERTILIZERS</v>
      </c>
      <c r="P66" s="3" t="str">
        <f t="array" ref="P66">INDEX(S!$B$3:$D$337,MATCH(PI!$N66,S!$A$3:$A$337,0),2)</f>
        <v>-</v>
      </c>
      <c r="Q66" s="3">
        <f t="array" ref="Q66">INDEX(S!$B$3:$D$337,MATCH(PI!$N66,S!$A$3:$A$337,0),3)</f>
        <v>4</v>
      </c>
      <c r="R66" s="3" t="s">
        <v>344</v>
      </c>
      <c r="S66" s="3" t="str">
        <f t="array" ref="S66">INDEX(S!$B$3:$D$337,MATCH(PI!$R66,S!$A$3:$A$337,0),1)</f>
        <v>FO 04.07 Fertilizer and biostimulant storage</v>
      </c>
      <c r="T66" s="3" t="str">
        <f t="array" ref="T66">INDEX(S!$B$3:$D$337,MATCH(PI!$R66,S!$A$3:$A$337,0),2)</f>
        <v>-</v>
      </c>
      <c r="U66" s="3" t="str">
        <f t="array" ref="U66">INDEX(#REF!,MATCH(PI!$A66,#REF!,0),2)</f>
        <v>#REF!</v>
      </c>
      <c r="V66" s="3" t="b">
        <v>0</v>
      </c>
      <c r="W66" s="3"/>
    </row>
    <row r="67" ht="14.25" customHeight="1">
      <c r="A67" s="3" t="s">
        <v>471</v>
      </c>
      <c r="B67" s="3"/>
      <c r="C67" s="3" t="s">
        <v>472</v>
      </c>
      <c r="D67" s="3" t="s">
        <v>473</v>
      </c>
      <c r="E67" s="3" t="s">
        <v>474</v>
      </c>
      <c r="F67" s="3" t="s">
        <v>475</v>
      </c>
      <c r="G67" s="4" t="s">
        <v>476</v>
      </c>
      <c r="H67" s="3" t="s">
        <v>48</v>
      </c>
      <c r="I67" s="3" t="str">
        <f t="array" ref="I67">INDEX('Static ID Table'!$B$4:$B$7,MATCH(PI!$H67,'Static ID Table'!$A$4:$A$7,0),1)</f>
        <v>Major Must</v>
      </c>
      <c r="J67" s="3"/>
      <c r="K67" s="3"/>
      <c r="L67" s="3"/>
      <c r="M67" s="3"/>
      <c r="N67" s="3" t="s">
        <v>65</v>
      </c>
      <c r="O67" s="3" t="str">
        <f t="array" ref="O67">INDEX(S!$B$3:$D$337,MATCH(PI!$N67,S!$A$3:$A$337,0),1)</f>
        <v>FO 07 PLANT PROTECTION PRODUCTS</v>
      </c>
      <c r="P67" s="3" t="str">
        <f t="array" ref="P67">INDEX(S!$B$3:$D$337,MATCH(PI!$N67,S!$A$3:$A$337,0),2)</f>
        <v>-</v>
      </c>
      <c r="Q67" s="3">
        <f t="array" ref="Q67">INDEX(S!$B$3:$D$337,MATCH(PI!$N67,S!$A$3:$A$337,0),3)</f>
        <v>7</v>
      </c>
      <c r="R67" s="3" t="s">
        <v>376</v>
      </c>
      <c r="S67" s="3" t="str">
        <f t="array" ref="S67">INDEX(S!$B$3:$D$337,MATCH(PI!$R67,S!$A$3:$A$337,0),1)</f>
        <v>FO 07.01 Choice of plant protection products</v>
      </c>
      <c r="T67" s="3" t="str">
        <f t="array" ref="T67">INDEX(S!$B$3:$D$337,MATCH(PI!$R67,S!$A$3:$A$337,0),2)</f>
        <v>-</v>
      </c>
      <c r="U67" s="3" t="str">
        <f t="array" ref="U67">INDEX(#REF!,MATCH(PI!$A67,#REF!,0),2)</f>
        <v>#REF!</v>
      </c>
      <c r="V67" s="3" t="b">
        <v>0</v>
      </c>
      <c r="W67" s="3"/>
    </row>
    <row r="68" ht="14.25" customHeight="1">
      <c r="A68" s="3" t="s">
        <v>477</v>
      </c>
      <c r="B68" s="3"/>
      <c r="C68" s="3" t="s">
        <v>478</v>
      </c>
      <c r="D68" s="3" t="s">
        <v>479</v>
      </c>
      <c r="E68" s="3" t="s">
        <v>480</v>
      </c>
      <c r="F68" s="3" t="s">
        <v>481</v>
      </c>
      <c r="G68" s="4" t="s">
        <v>482</v>
      </c>
      <c r="H68" s="3" t="s">
        <v>48</v>
      </c>
      <c r="I68" s="3" t="str">
        <f t="array" ref="I68">INDEX('Static ID Table'!$B$4:$B$7,MATCH(PI!$H68,'Static ID Table'!$A$4:$A$7,0),1)</f>
        <v>Major Must</v>
      </c>
      <c r="J68" s="3"/>
      <c r="K68" s="3"/>
      <c r="L68" s="3"/>
      <c r="M68" s="3"/>
      <c r="N68" s="3" t="s">
        <v>215</v>
      </c>
      <c r="O68" s="3" t="str">
        <f t="array" ref="O68">INDEX(S!$B$3:$D$337,MATCH(PI!$N68,S!$A$3:$A$337,0),1)</f>
        <v>FO 12 WORKERS’ HEALTH AND SAFETY</v>
      </c>
      <c r="P68" s="3" t="str">
        <f t="array" ref="P68">INDEX(S!$B$3:$D$337,MATCH(PI!$N68,S!$A$3:$A$337,0),2)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68" s="3">
        <f t="array" ref="Q68">INDEX(S!$B$3:$D$337,MATCH(PI!$N68,S!$A$3:$A$337,0),3)</f>
        <v>12</v>
      </c>
      <c r="R68" s="3" t="s">
        <v>216</v>
      </c>
      <c r="S68" s="3" t="str">
        <f t="array" ref="S68">INDEX(S!$B$3:$D$337,MATCH(PI!$R68,S!$A$3:$A$337,0),1)</f>
        <v>FO 12.01 Workers’ health and safety</v>
      </c>
      <c r="T68" s="3" t="str">
        <f t="array" ref="T68">INDEX(S!$B$3:$D$337,MATCH(PI!$R68,S!$A$3:$A$337,0),2)</f>
        <v>-</v>
      </c>
      <c r="U68" s="3" t="str">
        <f t="array" ref="U68">INDEX(#REF!,MATCH(PI!$A68,#REF!,0),2)</f>
        <v>#REF!</v>
      </c>
      <c r="V68" s="3" t="b">
        <v>0</v>
      </c>
      <c r="W68" s="3" t="b">
        <v>1</v>
      </c>
    </row>
    <row r="69" ht="14.25" customHeight="1">
      <c r="A69" s="3" t="s">
        <v>483</v>
      </c>
      <c r="B69" s="3"/>
      <c r="C69" s="3" t="s">
        <v>484</v>
      </c>
      <c r="D69" s="3" t="s">
        <v>485</v>
      </c>
      <c r="E69" s="3" t="s">
        <v>486</v>
      </c>
      <c r="F69" s="3" t="s">
        <v>487</v>
      </c>
      <c r="G69" s="3" t="s">
        <v>488</v>
      </c>
      <c r="H69" s="3" t="s">
        <v>73</v>
      </c>
      <c r="I69" s="3" t="str">
        <f t="array" ref="I69">INDEX('Static ID Table'!$B$4:$B$7,MATCH(PI!$H69,'Static ID Table'!$A$4:$A$7,0),1)</f>
        <v>Minor Must</v>
      </c>
      <c r="J69" s="3"/>
      <c r="K69" s="3"/>
      <c r="L69" s="3"/>
      <c r="M69" s="3"/>
      <c r="N69" s="3" t="s">
        <v>65</v>
      </c>
      <c r="O69" s="3" t="str">
        <f t="array" ref="O69">INDEX(S!$B$3:$D$337,MATCH(PI!$N69,S!$A$3:$A$337,0),1)</f>
        <v>FO 07 PLANT PROTECTION PRODUCTS</v>
      </c>
      <c r="P69" s="3" t="str">
        <f t="array" ref="P69">INDEX(S!$B$3:$D$337,MATCH(PI!$N69,S!$A$3:$A$337,0),2)</f>
        <v>-</v>
      </c>
      <c r="Q69" s="3">
        <f t="array" ref="Q69">INDEX(S!$B$3:$D$337,MATCH(PI!$N69,S!$A$3:$A$337,0),3)</f>
        <v>7</v>
      </c>
      <c r="R69" s="3" t="s">
        <v>446</v>
      </c>
      <c r="S69" s="3" t="str">
        <f t="array" ref="S69">INDEX(S!$B$3:$D$337,MATCH(PI!$R69,S!$A$3:$A$337,0),1)</f>
        <v>FO 07.09 Equipment</v>
      </c>
      <c r="T69" s="3" t="str">
        <f t="array" ref="T69">INDEX(S!$B$3:$D$337,MATCH(PI!$R69,S!$A$3:$A$337,0),2)</f>
        <v>-</v>
      </c>
      <c r="U69" s="3" t="str">
        <f t="array" ref="U69">INDEX(#REF!,MATCH(PI!$A69,#REF!,0),2)</f>
        <v>#REF!</v>
      </c>
      <c r="V69" s="3" t="b">
        <v>0</v>
      </c>
      <c r="W69" s="3"/>
    </row>
    <row r="70" ht="14.25" customHeight="1">
      <c r="A70" s="3" t="s">
        <v>489</v>
      </c>
      <c r="B70" s="3"/>
      <c r="C70" s="3" t="s">
        <v>490</v>
      </c>
      <c r="D70" s="3" t="s">
        <v>491</v>
      </c>
      <c r="E70" s="3" t="s">
        <v>492</v>
      </c>
      <c r="F70" s="3" t="s">
        <v>493</v>
      </c>
      <c r="G70" s="4" t="s">
        <v>494</v>
      </c>
      <c r="H70" s="3" t="s">
        <v>73</v>
      </c>
      <c r="I70" s="3" t="str">
        <f t="array" ref="I70">INDEX('Static ID Table'!$B$4:$B$7,MATCH(PI!$H70,'Static ID Table'!$A$4:$A$7,0),1)</f>
        <v>Minor Must</v>
      </c>
      <c r="J70" s="3"/>
      <c r="K70" s="3"/>
      <c r="L70" s="3"/>
      <c r="M70" s="3"/>
      <c r="N70" s="3" t="s">
        <v>215</v>
      </c>
      <c r="O70" s="3" t="str">
        <f t="array" ref="O70">INDEX(S!$B$3:$D$337,MATCH(PI!$N70,S!$A$3:$A$337,0),1)</f>
        <v>FO 12 WORKERS’ HEALTH AND SAFETY</v>
      </c>
      <c r="P70" s="3" t="str">
        <f t="array" ref="P70">INDEX(S!$B$3:$D$337,MATCH(PI!$N70,S!$A$3:$A$337,0),2)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70" s="3">
        <f t="array" ref="Q70">INDEX(S!$B$3:$D$337,MATCH(PI!$N70,S!$A$3:$A$337,0),3)</f>
        <v>12</v>
      </c>
      <c r="R70" s="3" t="s">
        <v>216</v>
      </c>
      <c r="S70" s="3" t="str">
        <f t="array" ref="S70">INDEX(S!$B$3:$D$337,MATCH(PI!$R70,S!$A$3:$A$337,0),1)</f>
        <v>FO 12.01 Workers’ health and safety</v>
      </c>
      <c r="T70" s="3" t="str">
        <f t="array" ref="T70">INDEX(S!$B$3:$D$337,MATCH(PI!$R70,S!$A$3:$A$337,0),2)</f>
        <v>-</v>
      </c>
      <c r="U70" s="3" t="str">
        <f t="array" ref="U70">INDEX(#REF!,MATCH(PI!$A70,#REF!,0),2)</f>
        <v>#REF!</v>
      </c>
      <c r="V70" s="3" t="b">
        <v>0</v>
      </c>
      <c r="W70" s="3" t="b">
        <v>1</v>
      </c>
    </row>
    <row r="71" ht="14.25" customHeight="1">
      <c r="A71" s="3" t="s">
        <v>495</v>
      </c>
      <c r="B71" s="3"/>
      <c r="C71" s="3" t="s">
        <v>496</v>
      </c>
      <c r="D71" s="3" t="s">
        <v>497</v>
      </c>
      <c r="E71" s="3" t="s">
        <v>498</v>
      </c>
      <c r="F71" s="3" t="s">
        <v>499</v>
      </c>
      <c r="G71" s="4" t="s">
        <v>500</v>
      </c>
      <c r="H71" s="3" t="s">
        <v>48</v>
      </c>
      <c r="I71" s="3" t="str">
        <f t="array" ref="I71">INDEX('Static ID Table'!$B$4:$B$7,MATCH(PI!$H71,'Static ID Table'!$A$4:$A$7,0),1)</f>
        <v>Major Must</v>
      </c>
      <c r="J71" s="3"/>
      <c r="K71" s="3"/>
      <c r="L71" s="3"/>
      <c r="M71" s="3"/>
      <c r="N71" s="3" t="s">
        <v>49</v>
      </c>
      <c r="O71" s="3" t="str">
        <f t="array" ref="O71">INDEX(S!$B$3:$D$337,MATCH(PI!$N71,S!$A$3:$A$337,0),1)</f>
        <v>FO 01 MANAGEMENT </v>
      </c>
      <c r="P71" s="3" t="str">
        <f t="array" ref="P71">INDEX(S!$B$3:$D$337,MATCH(PI!$N71,S!$A$3:$A$337,0),2)</f>
        <v>-</v>
      </c>
      <c r="Q71" s="3">
        <f t="array" ref="Q71">INDEX(S!$B$3:$D$337,MATCH(PI!$N71,S!$A$3:$A$337,0),3)</f>
        <v>1</v>
      </c>
      <c r="R71" s="3" t="s">
        <v>254</v>
      </c>
      <c r="S71" s="3" t="str">
        <f t="array" ref="S71">INDEX(S!$B$3:$D$337,MATCH(PI!$R71,S!$A$3:$A$337,0),1)</f>
        <v>FO 01.04 Training and assigning responsibilities</v>
      </c>
      <c r="T71" s="3" t="str">
        <f t="array" ref="T71">INDEX(S!$B$3:$D$337,MATCH(PI!$R71,S!$A$3:$A$337,0),2)</f>
        <v>-</v>
      </c>
      <c r="U71" s="3" t="str">
        <f t="array" ref="U71">INDEX(#REF!,MATCH(PI!$A71,#REF!,0),2)</f>
        <v>#REF!</v>
      </c>
      <c r="V71" s="3" t="b">
        <v>0</v>
      </c>
      <c r="W71" s="3" t="b">
        <v>1</v>
      </c>
    </row>
    <row r="72" ht="14.25" customHeight="1">
      <c r="A72" s="3" t="s">
        <v>501</v>
      </c>
      <c r="B72" s="3"/>
      <c r="C72" s="3" t="s">
        <v>502</v>
      </c>
      <c r="D72" s="3" t="s">
        <v>503</v>
      </c>
      <c r="E72" s="3" t="s">
        <v>504</v>
      </c>
      <c r="F72" s="3" t="s">
        <v>505</v>
      </c>
      <c r="G72" s="4" t="s">
        <v>506</v>
      </c>
      <c r="H72" s="3" t="s">
        <v>73</v>
      </c>
      <c r="I72" s="3" t="str">
        <f t="array" ref="I72">INDEX('Static ID Table'!$B$4:$B$7,MATCH(PI!$H72,'Static ID Table'!$A$4:$A$7,0),1)</f>
        <v>Minor Must</v>
      </c>
      <c r="J72" s="3"/>
      <c r="K72" s="3"/>
      <c r="L72" s="3"/>
      <c r="M72" s="3"/>
      <c r="N72" s="3" t="s">
        <v>507</v>
      </c>
      <c r="O72" s="3" t="str">
        <f t="array" ref="O72">INDEX(S!$B$3:$D$337,MATCH(PI!$N72,S!$A$3:$A$337,0),1)</f>
        <v>FO 11 ENERGY EFFICIENCY </v>
      </c>
      <c r="P72" s="3" t="str">
        <f t="array" ref="P72">INDEX(S!$B$3:$D$337,MATCH(PI!$N72,S!$A$3:$A$337,0),2)</f>
        <v>-</v>
      </c>
      <c r="Q72" s="3">
        <f t="array" ref="Q72">INDEX(S!$B$3:$D$337,MATCH(PI!$N72,S!$A$3:$A$337,0),3)</f>
        <v>11</v>
      </c>
      <c r="R72" s="3" t="s">
        <v>58</v>
      </c>
      <c r="S72" s="3" t="str">
        <f t="array" ref="S72">INDEX(S!$B$3:$D$337,MATCH(PI!$R72,S!$A$3:$A$337,0),1)</f>
        <v>-</v>
      </c>
      <c r="T72" s="3" t="str">
        <f t="array" ref="T72">INDEX(S!$B$3:$D$337,MATCH(PI!$R72,S!$A$3:$A$337,0),2)</f>
        <v>-</v>
      </c>
      <c r="U72" s="3" t="str">
        <f t="array" ref="U72">INDEX(#REF!,MATCH(PI!$A72,#REF!,0),2)</f>
        <v>#REF!</v>
      </c>
      <c r="V72" s="3" t="b">
        <v>0</v>
      </c>
      <c r="W72" s="3"/>
    </row>
    <row r="73" ht="14.25" customHeight="1">
      <c r="A73" s="3" t="s">
        <v>508</v>
      </c>
      <c r="B73" s="3"/>
      <c r="C73" s="3" t="s">
        <v>509</v>
      </c>
      <c r="D73" s="3" t="s">
        <v>510</v>
      </c>
      <c r="E73" s="3" t="s">
        <v>511</v>
      </c>
      <c r="F73" s="3" t="s">
        <v>512</v>
      </c>
      <c r="G73" s="4" t="s">
        <v>513</v>
      </c>
      <c r="H73" s="3" t="s">
        <v>73</v>
      </c>
      <c r="I73" s="3" t="str">
        <f t="array" ref="I73">INDEX('Static ID Table'!$B$4:$B$7,MATCH(PI!$H73,'Static ID Table'!$A$4:$A$7,0),1)</f>
        <v>Minor Must</v>
      </c>
      <c r="J73" s="3"/>
      <c r="K73" s="3"/>
      <c r="L73" s="3"/>
      <c r="M73" s="3"/>
      <c r="N73" s="3" t="s">
        <v>507</v>
      </c>
      <c r="O73" s="3" t="str">
        <f t="array" ref="O73">INDEX(S!$B$3:$D$337,MATCH(PI!$N73,S!$A$3:$A$337,0),1)</f>
        <v>FO 11 ENERGY EFFICIENCY </v>
      </c>
      <c r="P73" s="3" t="str">
        <f t="array" ref="P73">INDEX(S!$B$3:$D$337,MATCH(PI!$N73,S!$A$3:$A$337,0),2)</f>
        <v>-</v>
      </c>
      <c r="Q73" s="3">
        <f t="array" ref="Q73">INDEX(S!$B$3:$D$337,MATCH(PI!$N73,S!$A$3:$A$337,0),3)</f>
        <v>11</v>
      </c>
      <c r="R73" s="3" t="s">
        <v>58</v>
      </c>
      <c r="S73" s="3" t="str">
        <f t="array" ref="S73">INDEX(S!$B$3:$D$337,MATCH(PI!$R73,S!$A$3:$A$337,0),1)</f>
        <v>-</v>
      </c>
      <c r="T73" s="3" t="str">
        <f t="array" ref="T73">INDEX(S!$B$3:$D$337,MATCH(PI!$R73,S!$A$3:$A$337,0),2)</f>
        <v>-</v>
      </c>
      <c r="U73" s="3" t="str">
        <f t="array" ref="U73">INDEX(#REF!,MATCH(PI!$A73,#REF!,0),2)</f>
        <v>#REF!</v>
      </c>
      <c r="V73" s="3" t="b">
        <v>0</v>
      </c>
      <c r="W73" s="3"/>
    </row>
    <row r="74" ht="14.25" customHeight="1">
      <c r="A74" s="3" t="s">
        <v>514</v>
      </c>
      <c r="B74" s="3"/>
      <c r="C74" s="3" t="s">
        <v>515</v>
      </c>
      <c r="D74" s="3" t="s">
        <v>516</v>
      </c>
      <c r="E74" s="3" t="s">
        <v>517</v>
      </c>
      <c r="F74" s="3" t="s">
        <v>518</v>
      </c>
      <c r="G74" s="3" t="s">
        <v>519</v>
      </c>
      <c r="H74" s="3" t="s">
        <v>73</v>
      </c>
      <c r="I74" s="3" t="str">
        <f t="array" ref="I74">INDEX('Static ID Table'!$B$4:$B$7,MATCH(PI!$H74,'Static ID Table'!$A$4:$A$7,0),1)</f>
        <v>Minor Must</v>
      </c>
      <c r="J74" s="3"/>
      <c r="K74" s="3"/>
      <c r="L74" s="3"/>
      <c r="M74" s="3"/>
      <c r="N74" s="3" t="s">
        <v>343</v>
      </c>
      <c r="O74" s="3" t="str">
        <f t="array" ref="O74">INDEX(S!$B$3:$D$337,MATCH(PI!$N74,S!$A$3:$A$337,0),1)</f>
        <v>FO 04 SOIL, PLANT NUTRITION, AND FERTILIZERS</v>
      </c>
      <c r="P74" s="3" t="str">
        <f t="array" ref="P74">INDEX(S!$B$3:$D$337,MATCH(PI!$N74,S!$A$3:$A$337,0),2)</f>
        <v>-</v>
      </c>
      <c r="Q74" s="3">
        <f t="array" ref="Q74">INDEX(S!$B$3:$D$337,MATCH(PI!$N74,S!$A$3:$A$337,0),3)</f>
        <v>4</v>
      </c>
      <c r="R74" s="3" t="s">
        <v>395</v>
      </c>
      <c r="S74" s="3" t="str">
        <f t="array" ref="S74">INDEX(S!$B$3:$D$337,MATCH(PI!$R74,S!$A$3:$A$337,0),1)</f>
        <v>FO 04.05 Nutrient content</v>
      </c>
      <c r="T74" s="3" t="str">
        <f t="array" ref="T74">INDEX(S!$B$3:$D$337,MATCH(PI!$R74,S!$A$3:$A$337,0),2)</f>
        <v>-</v>
      </c>
      <c r="U74" s="3" t="str">
        <f t="array" ref="U74">INDEX(#REF!,MATCH(PI!$A74,#REF!,0),2)</f>
        <v>#REF!</v>
      </c>
      <c r="V74" s="3" t="b">
        <v>0</v>
      </c>
      <c r="W74" s="3"/>
    </row>
    <row r="75" ht="14.25" customHeight="1">
      <c r="A75" s="3" t="s">
        <v>520</v>
      </c>
      <c r="B75" s="3"/>
      <c r="C75" s="3" t="s">
        <v>521</v>
      </c>
      <c r="D75" s="3" t="s">
        <v>522</v>
      </c>
      <c r="E75" s="3" t="s">
        <v>523</v>
      </c>
      <c r="F75" s="3" t="s">
        <v>524</v>
      </c>
      <c r="G75" s="4" t="s">
        <v>525</v>
      </c>
      <c r="H75" s="3" t="s">
        <v>73</v>
      </c>
      <c r="I75" s="3" t="str">
        <f t="array" ref="I75">INDEX('Static ID Table'!$B$4:$B$7,MATCH(PI!$H75,'Static ID Table'!$A$4:$A$7,0),1)</f>
        <v>Minor Must</v>
      </c>
      <c r="J75" s="3"/>
      <c r="K75" s="3"/>
      <c r="L75" s="3"/>
      <c r="M75" s="3"/>
      <c r="N75" s="3" t="s">
        <v>343</v>
      </c>
      <c r="O75" s="3" t="str">
        <f t="array" ref="O75">INDEX(S!$B$3:$D$337,MATCH(PI!$N75,S!$A$3:$A$337,0),1)</f>
        <v>FO 04 SOIL, PLANT NUTRITION, AND FERTILIZERS</v>
      </c>
      <c r="P75" s="3" t="str">
        <f t="array" ref="P75">INDEX(S!$B$3:$D$337,MATCH(PI!$N75,S!$A$3:$A$337,0),2)</f>
        <v>-</v>
      </c>
      <c r="Q75" s="3">
        <f t="array" ref="Q75">INDEX(S!$B$3:$D$337,MATCH(PI!$N75,S!$A$3:$A$337,0),3)</f>
        <v>4</v>
      </c>
      <c r="R75" s="3" t="s">
        <v>526</v>
      </c>
      <c r="S75" s="3" t="str">
        <f t="array" ref="S75">INDEX(S!$B$3:$D$337,MATCH(PI!$R75,S!$A$3:$A$337,0),1)</f>
        <v>FO 04.04 Nutritional needs</v>
      </c>
      <c r="T75" s="3" t="str">
        <f t="array" ref="T75">INDEX(S!$B$3:$D$337,MATCH(PI!$R75,S!$A$3:$A$337,0),2)</f>
        <v>-</v>
      </c>
      <c r="U75" s="3" t="str">
        <f t="array" ref="U75">INDEX(#REF!,MATCH(PI!$A75,#REF!,0),2)</f>
        <v>#REF!</v>
      </c>
      <c r="V75" s="3" t="b">
        <v>0</v>
      </c>
      <c r="W75" s="3"/>
    </row>
    <row r="76" ht="14.25" customHeight="1">
      <c r="A76" s="3" t="s">
        <v>527</v>
      </c>
      <c r="B76" s="3"/>
      <c r="C76" s="3" t="s">
        <v>528</v>
      </c>
      <c r="D76" s="3" t="s">
        <v>529</v>
      </c>
      <c r="E76" s="3" t="s">
        <v>530</v>
      </c>
      <c r="F76" s="3" t="s">
        <v>531</v>
      </c>
      <c r="G76" s="3" t="s">
        <v>532</v>
      </c>
      <c r="H76" s="3" t="s">
        <v>73</v>
      </c>
      <c r="I76" s="3" t="str">
        <f t="array" ref="I76">INDEX('Static ID Table'!$B$4:$B$7,MATCH(PI!$H76,'Static ID Table'!$A$4:$A$7,0),1)</f>
        <v>Minor Must</v>
      </c>
      <c r="J76" s="3"/>
      <c r="K76" s="3"/>
      <c r="L76" s="3"/>
      <c r="M76" s="3"/>
      <c r="N76" s="3" t="s">
        <v>343</v>
      </c>
      <c r="O76" s="3" t="str">
        <f t="array" ref="O76">INDEX(S!$B$3:$D$337,MATCH(PI!$N76,S!$A$3:$A$337,0),1)</f>
        <v>FO 04 SOIL, PLANT NUTRITION, AND FERTILIZERS</v>
      </c>
      <c r="P76" s="3" t="str">
        <f t="array" ref="P76">INDEX(S!$B$3:$D$337,MATCH(PI!$N76,S!$A$3:$A$337,0),2)</f>
        <v>-</v>
      </c>
      <c r="Q76" s="3">
        <f t="array" ref="Q76">INDEX(S!$B$3:$D$337,MATCH(PI!$N76,S!$A$3:$A$337,0),3)</f>
        <v>4</v>
      </c>
      <c r="R76" s="3" t="s">
        <v>533</v>
      </c>
      <c r="S76" s="3" t="str">
        <f t="array" ref="S76">INDEX(S!$B$3:$D$337,MATCH(PI!$R76,S!$A$3:$A$337,0),1)</f>
        <v>FO 04.01 Soil conservation
</v>
      </c>
      <c r="T76" s="3" t="str">
        <f t="array" ref="T76">INDEX(S!$B$3:$D$337,MATCH(PI!$R76,S!$A$3:$A$337,0),2)</f>
        <v>Good soil husbandry ensures the long-term fertility of the soil, aids yield, and contributes to profitability. Not applicable in the case of crops that are not grown directly in soil (hydroponic or potted plants).</v>
      </c>
      <c r="U76" s="3" t="str">
        <f t="array" ref="U76">INDEX(#REF!,MATCH(PI!$A76,#REF!,0),2)</f>
        <v>#REF!</v>
      </c>
      <c r="V76" s="3" t="b">
        <v>0</v>
      </c>
      <c r="W76" s="3"/>
    </row>
    <row r="77" ht="14.25" customHeight="1">
      <c r="A77" s="3" t="s">
        <v>534</v>
      </c>
      <c r="B77" s="3"/>
      <c r="C77" s="3" t="s">
        <v>535</v>
      </c>
      <c r="D77" s="3" t="s">
        <v>536</v>
      </c>
      <c r="E77" s="3" t="s">
        <v>537</v>
      </c>
      <c r="F77" s="3" t="s">
        <v>538</v>
      </c>
      <c r="G77" s="3" t="s">
        <v>539</v>
      </c>
      <c r="H77" s="3" t="s">
        <v>73</v>
      </c>
      <c r="I77" s="3" t="str">
        <f t="array" ref="I77">INDEX('Static ID Table'!$B$4:$B$7,MATCH(PI!$H77,'Static ID Table'!$A$4:$A$7,0),1)</f>
        <v>Minor Must</v>
      </c>
      <c r="J77" s="3"/>
      <c r="K77" s="3"/>
      <c r="L77" s="3"/>
      <c r="M77" s="3"/>
      <c r="N77" s="3" t="s">
        <v>343</v>
      </c>
      <c r="O77" s="3" t="str">
        <f t="array" ref="O77">INDEX(S!$B$3:$D$337,MATCH(PI!$N77,S!$A$3:$A$337,0),1)</f>
        <v>FO 04 SOIL, PLANT NUTRITION, AND FERTILIZERS</v>
      </c>
      <c r="P77" s="3" t="str">
        <f t="array" ref="P77">INDEX(S!$B$3:$D$337,MATCH(PI!$N77,S!$A$3:$A$337,0),2)</f>
        <v>-</v>
      </c>
      <c r="Q77" s="3">
        <f t="array" ref="Q77">INDEX(S!$B$3:$D$337,MATCH(PI!$N77,S!$A$3:$A$337,0),3)</f>
        <v>4</v>
      </c>
      <c r="R77" s="3" t="s">
        <v>533</v>
      </c>
      <c r="S77" s="3" t="str">
        <f t="array" ref="S77">INDEX(S!$B$3:$D$337,MATCH(PI!$R77,S!$A$3:$A$337,0),1)</f>
        <v>FO 04.01 Soil conservation
</v>
      </c>
      <c r="T77" s="3" t="str">
        <f t="array" ref="T77">INDEX(S!$B$3:$D$337,MATCH(PI!$R77,S!$A$3:$A$337,0),2)</f>
        <v>Good soil husbandry ensures the long-term fertility of the soil, aids yield, and contributes to profitability. Not applicable in the case of crops that are not grown directly in soil (hydroponic or potted plants).</v>
      </c>
      <c r="U77" s="3" t="str">
        <f t="array" ref="U77">INDEX(#REF!,MATCH(PI!$A77,#REF!,0),2)</f>
        <v>#REF!</v>
      </c>
      <c r="V77" s="3" t="b">
        <v>0</v>
      </c>
      <c r="W77" s="3"/>
    </row>
    <row r="78" ht="14.25" customHeight="1">
      <c r="A78" s="3" t="s">
        <v>540</v>
      </c>
      <c r="B78" s="3"/>
      <c r="C78" s="3" t="s">
        <v>541</v>
      </c>
      <c r="D78" s="3" t="s">
        <v>542</v>
      </c>
      <c r="E78" s="3" t="s">
        <v>543</v>
      </c>
      <c r="F78" s="3" t="s">
        <v>544</v>
      </c>
      <c r="G78" s="3" t="s">
        <v>545</v>
      </c>
      <c r="H78" s="3" t="s">
        <v>48</v>
      </c>
      <c r="I78" s="3" t="str">
        <f t="array" ref="I78">INDEX('Static ID Table'!$B$4:$B$7,MATCH(PI!$H78,'Static ID Table'!$A$4:$A$7,0),1)</f>
        <v>Major Must</v>
      </c>
      <c r="J78" s="3"/>
      <c r="K78" s="3"/>
      <c r="L78" s="3"/>
      <c r="M78" s="3"/>
      <c r="N78" s="3" t="s">
        <v>101</v>
      </c>
      <c r="O78" s="3" t="str">
        <f t="array" ref="O78">INDEX(S!$B$3:$D$337,MATCH(PI!$N78,S!$A$3:$A$337,0),1)</f>
        <v>FO 02 TRACEABILITY</v>
      </c>
      <c r="P78" s="3" t="str">
        <f t="array" ref="P78">INDEX(S!$B$3:$D$337,MATCH(PI!$N78,S!$A$3:$A$337,0),2)</f>
        <v>-</v>
      </c>
      <c r="Q78" s="3">
        <f t="array" ref="Q78">INDEX(S!$B$3:$D$337,MATCH(PI!$N78,S!$A$3:$A$337,0),3)</f>
        <v>2</v>
      </c>
      <c r="R78" s="3" t="s">
        <v>546</v>
      </c>
      <c r="S78" s="3" t="str">
        <f t="array" ref="S78">INDEX(S!$B$3:$D$337,MATCH(PI!$R78,S!$A$3:$A$337,0),1)</f>
        <v>FO 02.02 Parallel ownership</v>
      </c>
      <c r="T78" s="3" t="str">
        <f t="array" ref="T78">INDEX(S!$B$3:$D$337,MATCH(PI!$R78,S!$A$3:$A$337,0),2)</f>
        <v>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v>
      </c>
      <c r="U78" s="3" t="str">
        <f t="array" ref="U78">INDEX(#REF!,MATCH(PI!$A78,#REF!,0),2)</f>
        <v>#REF!</v>
      </c>
      <c r="V78" s="3" t="b">
        <v>0</v>
      </c>
      <c r="W78" s="3"/>
    </row>
    <row r="79" ht="14.25" customHeight="1">
      <c r="A79" s="3" t="s">
        <v>547</v>
      </c>
      <c r="B79" s="3"/>
      <c r="C79" s="3" t="s">
        <v>548</v>
      </c>
      <c r="D79" s="3" t="s">
        <v>549</v>
      </c>
      <c r="E79" s="3" t="s">
        <v>550</v>
      </c>
      <c r="F79" s="3" t="s">
        <v>551</v>
      </c>
      <c r="G79" s="4" t="s">
        <v>552</v>
      </c>
      <c r="H79" s="3" t="s">
        <v>48</v>
      </c>
      <c r="I79" s="3" t="str">
        <f t="array" ref="I79">INDEX('Static ID Table'!$B$4:$B$7,MATCH(PI!$H79,'Static ID Table'!$A$4:$A$7,0),1)</f>
        <v>Major Must</v>
      </c>
      <c r="J79" s="3"/>
      <c r="K79" s="3"/>
      <c r="L79" s="3"/>
      <c r="M79" s="3"/>
      <c r="N79" s="3" t="s">
        <v>101</v>
      </c>
      <c r="O79" s="3" t="str">
        <f t="array" ref="O79">INDEX(S!$B$3:$D$337,MATCH(PI!$N79,S!$A$3:$A$337,0),1)</f>
        <v>FO 02 TRACEABILITY</v>
      </c>
      <c r="P79" s="3" t="str">
        <f t="array" ref="P79">INDEX(S!$B$3:$D$337,MATCH(PI!$N79,S!$A$3:$A$337,0),2)</f>
        <v>-</v>
      </c>
      <c r="Q79" s="3">
        <f t="array" ref="Q79">INDEX(S!$B$3:$D$337,MATCH(PI!$N79,S!$A$3:$A$337,0),3)</f>
        <v>2</v>
      </c>
      <c r="R79" s="3" t="s">
        <v>553</v>
      </c>
      <c r="S79" s="3" t="str">
        <f t="array" ref="S79">INDEX(S!$B$3:$D$337,MATCH(PI!$R79,S!$A$3:$A$337,0),1)</f>
        <v>FO 02.01 Traceability</v>
      </c>
      <c r="T79" s="3" t="str">
        <f t="array" ref="T79">INDEX(S!$B$3:$D$337,MATCH(PI!$R79,S!$A$3:$A$337,0),2)</f>
        <v>-</v>
      </c>
      <c r="U79" s="3" t="str">
        <f t="array" ref="U79">INDEX(#REF!,MATCH(PI!$A79,#REF!,0),2)</f>
        <v>#REF!</v>
      </c>
      <c r="V79" s="3" t="b">
        <v>0</v>
      </c>
      <c r="W79" s="3"/>
    </row>
    <row r="80" ht="14.25" customHeight="1">
      <c r="A80" s="3" t="s">
        <v>554</v>
      </c>
      <c r="B80" s="3"/>
      <c r="C80" s="3" t="s">
        <v>555</v>
      </c>
      <c r="D80" s="3" t="s">
        <v>556</v>
      </c>
      <c r="E80" s="3" t="s">
        <v>557</v>
      </c>
      <c r="F80" s="3" t="s">
        <v>558</v>
      </c>
      <c r="G80" s="3" t="s">
        <v>559</v>
      </c>
      <c r="H80" s="3" t="s">
        <v>73</v>
      </c>
      <c r="I80" s="3" t="str">
        <f t="array" ref="I80">INDEX('Static ID Table'!$B$4:$B$7,MATCH(PI!$H80,'Static ID Table'!$A$4:$A$7,0),1)</f>
        <v>Minor Must</v>
      </c>
      <c r="J80" s="3"/>
      <c r="K80" s="3"/>
      <c r="L80" s="3"/>
      <c r="M80" s="3"/>
      <c r="N80" s="3" t="s">
        <v>343</v>
      </c>
      <c r="O80" s="3" t="str">
        <f t="array" ref="O80">INDEX(S!$B$3:$D$337,MATCH(PI!$N80,S!$A$3:$A$337,0),1)</f>
        <v>FO 04 SOIL, PLANT NUTRITION, AND FERTILIZERS</v>
      </c>
      <c r="P80" s="3" t="str">
        <f t="array" ref="P80">INDEX(S!$B$3:$D$337,MATCH(PI!$N80,S!$A$3:$A$337,0),2)</f>
        <v>-</v>
      </c>
      <c r="Q80" s="3">
        <f t="array" ref="Q80">INDEX(S!$B$3:$D$337,MATCH(PI!$N80,S!$A$3:$A$337,0),3)</f>
        <v>4</v>
      </c>
      <c r="R80" s="3" t="s">
        <v>533</v>
      </c>
      <c r="S80" s="3" t="str">
        <f t="array" ref="S80">INDEX(S!$B$3:$D$337,MATCH(PI!$R80,S!$A$3:$A$337,0),1)</f>
        <v>FO 04.01 Soil conservation
</v>
      </c>
      <c r="T80" s="3" t="str">
        <f t="array" ref="T80">INDEX(S!$B$3:$D$337,MATCH(PI!$R80,S!$A$3:$A$337,0),2)</f>
        <v>Good soil husbandry ensures the long-term fertility of the soil, aids yield, and contributes to profitability. Not applicable in the case of crops that are not grown directly in soil (hydroponic or potted plants).</v>
      </c>
      <c r="U80" s="3" t="str">
        <f t="array" ref="U80">INDEX(#REF!,MATCH(PI!$A80,#REF!,0),2)</f>
        <v>#REF!</v>
      </c>
      <c r="V80" s="3" t="b">
        <v>0</v>
      </c>
      <c r="W80" s="3"/>
    </row>
    <row r="81" ht="14.25" customHeight="1">
      <c r="A81" s="3" t="s">
        <v>560</v>
      </c>
      <c r="B81" s="3"/>
      <c r="C81" s="3" t="s">
        <v>561</v>
      </c>
      <c r="D81" s="3" t="s">
        <v>562</v>
      </c>
      <c r="E81" s="4" t="s">
        <v>563</v>
      </c>
      <c r="F81" s="3" t="s">
        <v>564</v>
      </c>
      <c r="G81" s="4" t="s">
        <v>565</v>
      </c>
      <c r="H81" s="3" t="s">
        <v>293</v>
      </c>
      <c r="I81" s="3" t="str">
        <f t="array" ref="I81">INDEX('Static ID Table'!$B$4:$B$7,MATCH(PI!$H81,'Static ID Table'!$A$4:$A$7,0),1)</f>
        <v>Recom.</v>
      </c>
      <c r="J81" s="3"/>
      <c r="K81" s="3"/>
      <c r="L81" s="3"/>
      <c r="M81" s="3"/>
      <c r="N81" s="3" t="s">
        <v>507</v>
      </c>
      <c r="O81" s="3" t="str">
        <f t="array" ref="O81">INDEX(S!$B$3:$D$337,MATCH(PI!$N81,S!$A$3:$A$337,0),1)</f>
        <v>FO 11 ENERGY EFFICIENCY </v>
      </c>
      <c r="P81" s="3" t="str">
        <f t="array" ref="P81">INDEX(S!$B$3:$D$337,MATCH(PI!$N81,S!$A$3:$A$337,0),2)</f>
        <v>-</v>
      </c>
      <c r="Q81" s="3">
        <f t="array" ref="Q81">INDEX(S!$B$3:$D$337,MATCH(PI!$N81,S!$A$3:$A$337,0),3)</f>
        <v>11</v>
      </c>
      <c r="R81" s="3" t="s">
        <v>58</v>
      </c>
      <c r="S81" s="3" t="str">
        <f t="array" ref="S81">INDEX(S!$B$3:$D$337,MATCH(PI!$R81,S!$A$3:$A$337,0),1)</f>
        <v>-</v>
      </c>
      <c r="T81" s="3" t="str">
        <f t="array" ref="T81">INDEX(S!$B$3:$D$337,MATCH(PI!$R81,S!$A$3:$A$337,0),2)</f>
        <v>-</v>
      </c>
      <c r="U81" s="3" t="str">
        <f t="array" ref="U81">INDEX(#REF!,MATCH(PI!$A81,#REF!,0),2)</f>
        <v>#REF!</v>
      </c>
      <c r="V81" s="3" t="b">
        <v>0</v>
      </c>
      <c r="W81" s="3"/>
    </row>
    <row r="82" ht="14.25" customHeight="1">
      <c r="A82" s="3" t="s">
        <v>566</v>
      </c>
      <c r="B82" s="3"/>
      <c r="C82" s="3" t="s">
        <v>567</v>
      </c>
      <c r="D82" s="3" t="s">
        <v>568</v>
      </c>
      <c r="E82" s="3" t="s">
        <v>569</v>
      </c>
      <c r="F82" s="3" t="s">
        <v>570</v>
      </c>
      <c r="G82" s="4" t="s">
        <v>571</v>
      </c>
      <c r="H82" s="3" t="s">
        <v>48</v>
      </c>
      <c r="I82" s="3" t="str">
        <f t="array" ref="I82">INDEX('Static ID Table'!$B$4:$B$7,MATCH(PI!$H82,'Static ID Table'!$A$4:$A$7,0),1)</f>
        <v>Major Must</v>
      </c>
      <c r="J82" s="3"/>
      <c r="K82" s="3"/>
      <c r="L82" s="3"/>
      <c r="M82" s="3"/>
      <c r="N82" s="3" t="s">
        <v>507</v>
      </c>
      <c r="O82" s="3" t="str">
        <f t="array" ref="O82">INDEX(S!$B$3:$D$337,MATCH(PI!$N82,S!$A$3:$A$337,0),1)</f>
        <v>FO 11 ENERGY EFFICIENCY </v>
      </c>
      <c r="P82" s="3" t="str">
        <f t="array" ref="P82">INDEX(S!$B$3:$D$337,MATCH(PI!$N82,S!$A$3:$A$337,0),2)</f>
        <v>-</v>
      </c>
      <c r="Q82" s="3">
        <f t="array" ref="Q82">INDEX(S!$B$3:$D$337,MATCH(PI!$N82,S!$A$3:$A$337,0),3)</f>
        <v>11</v>
      </c>
      <c r="R82" s="3" t="s">
        <v>58</v>
      </c>
      <c r="S82" s="3" t="str">
        <f t="array" ref="S82">INDEX(S!$B$3:$D$337,MATCH(PI!$R82,S!$A$3:$A$337,0),1)</f>
        <v>-</v>
      </c>
      <c r="T82" s="3" t="str">
        <f t="array" ref="T82">INDEX(S!$B$3:$D$337,MATCH(PI!$R82,S!$A$3:$A$337,0),2)</f>
        <v>-</v>
      </c>
      <c r="U82" s="3" t="str">
        <f t="array" ref="U82">INDEX(#REF!,MATCH(PI!$A82,#REF!,0),2)</f>
        <v>#REF!</v>
      </c>
      <c r="V82" s="3" t="b">
        <v>0</v>
      </c>
      <c r="W82" s="3"/>
    </row>
    <row r="83" ht="14.25" customHeight="1">
      <c r="A83" s="3" t="s">
        <v>572</v>
      </c>
      <c r="B83" s="3"/>
      <c r="C83" s="3" t="s">
        <v>573</v>
      </c>
      <c r="D83" s="3" t="s">
        <v>574</v>
      </c>
      <c r="E83" s="3" t="s">
        <v>575</v>
      </c>
      <c r="F83" s="3" t="s">
        <v>576</v>
      </c>
      <c r="G83" s="4" t="s">
        <v>577</v>
      </c>
      <c r="H83" s="3" t="s">
        <v>293</v>
      </c>
      <c r="I83" s="3" t="str">
        <f t="array" ref="I83">INDEX('Static ID Table'!$B$4:$B$7,MATCH(PI!$H83,'Static ID Table'!$A$4:$A$7,0),1)</f>
        <v>Recom.</v>
      </c>
      <c r="J83" s="3"/>
      <c r="K83" s="3"/>
      <c r="L83" s="3"/>
      <c r="M83" s="3"/>
      <c r="N83" s="3" t="s">
        <v>57</v>
      </c>
      <c r="O83" s="3" t="str">
        <f t="array" ref="O83">INDEX(S!$B$3:$D$337,MATCH(PI!$N83,S!$A$3:$A$337,0),1)</f>
        <v>FO 10 BIODIVERSITY 
</v>
      </c>
      <c r="P83" s="3" t="str">
        <f t="array" ref="P83">INDEX(S!$B$3:$D$337,MATCH(PI!$N83,S!$A$3:$A$337,0),2)</f>
        <v>-</v>
      </c>
      <c r="Q83" s="3">
        <f t="array" ref="Q83">INDEX(S!$B$3:$D$337,MATCH(PI!$N83,S!$A$3:$A$337,0),3)</f>
        <v>10</v>
      </c>
      <c r="R83" s="3" t="s">
        <v>58</v>
      </c>
      <c r="S83" s="3" t="str">
        <f t="array" ref="S83">INDEX(S!$B$3:$D$337,MATCH(PI!$R83,S!$A$3:$A$337,0),1)</f>
        <v>-</v>
      </c>
      <c r="T83" s="3" t="str">
        <f t="array" ref="T83">INDEX(S!$B$3:$D$337,MATCH(PI!$R83,S!$A$3:$A$337,0),2)</f>
        <v>-</v>
      </c>
      <c r="U83" s="3" t="str">
        <f t="array" ref="U83">INDEX(#REF!,MATCH(PI!$A83,#REF!,0),2)</f>
        <v>#REF!</v>
      </c>
      <c r="V83" s="3" t="b">
        <v>0</v>
      </c>
      <c r="W83" s="3"/>
    </row>
    <row r="84" ht="14.25" customHeight="1">
      <c r="A84" s="3" t="s">
        <v>578</v>
      </c>
      <c r="B84" s="3"/>
      <c r="C84" s="3" t="s">
        <v>579</v>
      </c>
      <c r="D84" s="3" t="s">
        <v>580</v>
      </c>
      <c r="E84" s="3" t="s">
        <v>581</v>
      </c>
      <c r="F84" s="3" t="s">
        <v>582</v>
      </c>
      <c r="G84" s="4" t="s">
        <v>583</v>
      </c>
      <c r="H84" s="3" t="s">
        <v>293</v>
      </c>
      <c r="I84" s="3" t="str">
        <f t="array" ref="I84">INDEX('Static ID Table'!$B$4:$B$7,MATCH(PI!$H84,'Static ID Table'!$A$4:$A$7,0),1)</f>
        <v>Recom.</v>
      </c>
      <c r="J84" s="3"/>
      <c r="K84" s="3"/>
      <c r="L84" s="3"/>
      <c r="M84" s="3"/>
      <c r="N84" s="3" t="s">
        <v>57</v>
      </c>
      <c r="O84" s="3" t="str">
        <f t="array" ref="O84">INDEX(S!$B$3:$D$337,MATCH(PI!$N84,S!$A$3:$A$337,0),1)</f>
        <v>FO 10 BIODIVERSITY 
</v>
      </c>
      <c r="P84" s="3" t="str">
        <f t="array" ref="P84">INDEX(S!$B$3:$D$337,MATCH(PI!$N84,S!$A$3:$A$337,0),2)</f>
        <v>-</v>
      </c>
      <c r="Q84" s="3">
        <f t="array" ref="Q84">INDEX(S!$B$3:$D$337,MATCH(PI!$N84,S!$A$3:$A$337,0),3)</f>
        <v>10</v>
      </c>
      <c r="R84" s="3" t="s">
        <v>58</v>
      </c>
      <c r="S84" s="3" t="str">
        <f t="array" ref="S84">INDEX(S!$B$3:$D$337,MATCH(PI!$R84,S!$A$3:$A$337,0),1)</f>
        <v>-</v>
      </c>
      <c r="T84" s="3" t="str">
        <f t="array" ref="T84">INDEX(S!$B$3:$D$337,MATCH(PI!$R84,S!$A$3:$A$337,0),2)</f>
        <v>-</v>
      </c>
      <c r="U84" s="3" t="str">
        <f t="array" ref="U84">INDEX(#REF!,MATCH(PI!$A84,#REF!,0),2)</f>
        <v>#REF!</v>
      </c>
      <c r="V84" s="3" t="b">
        <v>0</v>
      </c>
      <c r="W84" s="3"/>
    </row>
    <row r="85" ht="14.25" customHeight="1">
      <c r="A85" s="3" t="s">
        <v>584</v>
      </c>
      <c r="B85" s="3"/>
      <c r="C85" s="3" t="s">
        <v>585</v>
      </c>
      <c r="D85" s="3" t="s">
        <v>586</v>
      </c>
      <c r="E85" s="3" t="s">
        <v>587</v>
      </c>
      <c r="F85" s="3" t="s">
        <v>588</v>
      </c>
      <c r="G85" s="4" t="s">
        <v>589</v>
      </c>
      <c r="H85" s="3" t="s">
        <v>48</v>
      </c>
      <c r="I85" s="3" t="str">
        <f t="array" ref="I85">INDEX('Static ID Table'!$B$4:$B$7,MATCH(PI!$H85,'Static ID Table'!$A$4:$A$7,0),1)</f>
        <v>Major Must</v>
      </c>
      <c r="J85" s="3"/>
      <c r="K85" s="3"/>
      <c r="L85" s="3"/>
      <c r="M85" s="3"/>
      <c r="N85" s="3" t="s">
        <v>57</v>
      </c>
      <c r="O85" s="3" t="str">
        <f t="array" ref="O85">INDEX(S!$B$3:$D$337,MATCH(PI!$N85,S!$A$3:$A$337,0),1)</f>
        <v>FO 10 BIODIVERSITY 
</v>
      </c>
      <c r="P85" s="3" t="str">
        <f t="array" ref="P85">INDEX(S!$B$3:$D$337,MATCH(PI!$N85,S!$A$3:$A$337,0),2)</f>
        <v>-</v>
      </c>
      <c r="Q85" s="3">
        <f t="array" ref="Q85">INDEX(S!$B$3:$D$337,MATCH(PI!$N85,S!$A$3:$A$337,0),3)</f>
        <v>10</v>
      </c>
      <c r="R85" s="3" t="s">
        <v>58</v>
      </c>
      <c r="S85" s="3" t="str">
        <f t="array" ref="S85">INDEX(S!$B$3:$D$337,MATCH(PI!$R85,S!$A$3:$A$337,0),1)</f>
        <v>-</v>
      </c>
      <c r="T85" s="3" t="str">
        <f t="array" ref="T85">INDEX(S!$B$3:$D$337,MATCH(PI!$R85,S!$A$3:$A$337,0),2)</f>
        <v>-</v>
      </c>
      <c r="U85" s="3" t="str">
        <f t="array" ref="U85">INDEX(#REF!,MATCH(PI!$A85,#REF!,0),2)</f>
        <v>#REF!</v>
      </c>
      <c r="V85" s="3" t="b">
        <v>0</v>
      </c>
      <c r="W85" s="3"/>
    </row>
    <row r="86" ht="14.25" customHeight="1">
      <c r="A86" s="3" t="s">
        <v>590</v>
      </c>
      <c r="B86" s="3"/>
      <c r="C86" s="3" t="s">
        <v>591</v>
      </c>
      <c r="D86" s="3" t="s">
        <v>592</v>
      </c>
      <c r="E86" s="3" t="s">
        <v>593</v>
      </c>
      <c r="F86" s="3" t="s">
        <v>594</v>
      </c>
      <c r="G86" s="4" t="s">
        <v>595</v>
      </c>
      <c r="H86" s="3" t="s">
        <v>293</v>
      </c>
      <c r="I86" s="3" t="str">
        <f t="array" ref="I86">INDEX('Static ID Table'!$B$4:$B$7,MATCH(PI!$H86,'Static ID Table'!$A$4:$A$7,0),1)</f>
        <v>Recom.</v>
      </c>
      <c r="J86" s="3"/>
      <c r="K86" s="3"/>
      <c r="L86" s="3"/>
      <c r="M86" s="3"/>
      <c r="N86" s="3" t="s">
        <v>57</v>
      </c>
      <c r="O86" s="3" t="str">
        <f t="array" ref="O86">INDEX(S!$B$3:$D$337,MATCH(PI!$N86,S!$A$3:$A$337,0),1)</f>
        <v>FO 10 BIODIVERSITY 
</v>
      </c>
      <c r="P86" s="3" t="str">
        <f t="array" ref="P86">INDEX(S!$B$3:$D$337,MATCH(PI!$N86,S!$A$3:$A$337,0),2)</f>
        <v>-</v>
      </c>
      <c r="Q86" s="3">
        <f t="array" ref="Q86">INDEX(S!$B$3:$D$337,MATCH(PI!$N86,S!$A$3:$A$337,0),3)</f>
        <v>10</v>
      </c>
      <c r="R86" s="3" t="s">
        <v>58</v>
      </c>
      <c r="S86" s="3" t="str">
        <f t="array" ref="S86">INDEX(S!$B$3:$D$337,MATCH(PI!$R86,S!$A$3:$A$337,0),1)</f>
        <v>-</v>
      </c>
      <c r="T86" s="3" t="str">
        <f t="array" ref="T86">INDEX(S!$B$3:$D$337,MATCH(PI!$R86,S!$A$3:$A$337,0),2)</f>
        <v>-</v>
      </c>
      <c r="U86" s="3" t="str">
        <f t="array" ref="U86">INDEX(#REF!,MATCH(PI!$A86,#REF!,0),2)</f>
        <v>#REF!</v>
      </c>
      <c r="V86" s="3" t="b">
        <v>0</v>
      </c>
      <c r="W86" s="3"/>
    </row>
    <row r="87" ht="14.25" customHeight="1">
      <c r="A87" s="3" t="s">
        <v>596</v>
      </c>
      <c r="B87" s="3"/>
      <c r="C87" s="3" t="s">
        <v>597</v>
      </c>
      <c r="D87" s="3" t="s">
        <v>598</v>
      </c>
      <c r="E87" s="3" t="s">
        <v>599</v>
      </c>
      <c r="F87" s="3" t="s">
        <v>600</v>
      </c>
      <c r="G87" s="4" t="s">
        <v>601</v>
      </c>
      <c r="H87" s="3" t="s">
        <v>73</v>
      </c>
      <c r="I87" s="3" t="str">
        <f t="array" ref="I87">INDEX('Static ID Table'!$B$4:$B$7,MATCH(PI!$H87,'Static ID Table'!$A$4:$A$7,0),1)</f>
        <v>Minor Must</v>
      </c>
      <c r="J87" s="3"/>
      <c r="K87" s="3"/>
      <c r="L87" s="3"/>
      <c r="M87" s="3"/>
      <c r="N87" s="3" t="s">
        <v>57</v>
      </c>
      <c r="O87" s="3" t="str">
        <f t="array" ref="O87">INDEX(S!$B$3:$D$337,MATCH(PI!$N87,S!$A$3:$A$337,0),1)</f>
        <v>FO 10 BIODIVERSITY 
</v>
      </c>
      <c r="P87" s="3" t="str">
        <f t="array" ref="P87">INDEX(S!$B$3:$D$337,MATCH(PI!$N87,S!$A$3:$A$337,0),2)</f>
        <v>-</v>
      </c>
      <c r="Q87" s="3">
        <f t="array" ref="Q87">INDEX(S!$B$3:$D$337,MATCH(PI!$N87,S!$A$3:$A$337,0),3)</f>
        <v>10</v>
      </c>
      <c r="R87" s="3" t="s">
        <v>58</v>
      </c>
      <c r="S87" s="3" t="str">
        <f t="array" ref="S87">INDEX(S!$B$3:$D$337,MATCH(PI!$R87,S!$A$3:$A$337,0),1)</f>
        <v>-</v>
      </c>
      <c r="T87" s="3" t="str">
        <f t="array" ref="T87">INDEX(S!$B$3:$D$337,MATCH(PI!$R87,S!$A$3:$A$337,0),2)</f>
        <v>-</v>
      </c>
      <c r="U87" s="3" t="str">
        <f t="array" ref="U87">INDEX(#REF!,MATCH(PI!$A87,#REF!,0),2)</f>
        <v>#REF!</v>
      </c>
      <c r="V87" s="3" t="b">
        <v>0</v>
      </c>
      <c r="W87" s="3"/>
    </row>
    <row r="88" ht="14.25" customHeight="1">
      <c r="A88" s="3" t="s">
        <v>602</v>
      </c>
      <c r="B88" s="3"/>
      <c r="C88" s="3" t="s">
        <v>603</v>
      </c>
      <c r="D88" s="3" t="s">
        <v>604</v>
      </c>
      <c r="E88" s="3" t="s">
        <v>605</v>
      </c>
      <c r="F88" s="3" t="s">
        <v>606</v>
      </c>
      <c r="G88" s="4" t="s">
        <v>607</v>
      </c>
      <c r="H88" s="3" t="s">
        <v>73</v>
      </c>
      <c r="I88" s="3" t="str">
        <f t="array" ref="I88">INDEX('Static ID Table'!$B$4:$B$7,MATCH(PI!$H88,'Static ID Table'!$A$4:$A$7,0),1)</f>
        <v>Minor Must</v>
      </c>
      <c r="J88" s="3"/>
      <c r="K88" s="3"/>
      <c r="L88" s="3"/>
      <c r="M88" s="3"/>
      <c r="N88" s="3" t="s">
        <v>57</v>
      </c>
      <c r="O88" s="3" t="str">
        <f t="array" ref="O88">INDEX(S!$B$3:$D$337,MATCH(PI!$N88,S!$A$3:$A$337,0),1)</f>
        <v>FO 10 BIODIVERSITY 
</v>
      </c>
      <c r="P88" s="3" t="str">
        <f t="array" ref="P88">INDEX(S!$B$3:$D$337,MATCH(PI!$N88,S!$A$3:$A$337,0),2)</f>
        <v>-</v>
      </c>
      <c r="Q88" s="3">
        <f t="array" ref="Q88">INDEX(S!$B$3:$D$337,MATCH(PI!$N88,S!$A$3:$A$337,0),3)</f>
        <v>10</v>
      </c>
      <c r="R88" s="3" t="s">
        <v>58</v>
      </c>
      <c r="S88" s="3" t="str">
        <f t="array" ref="S88">INDEX(S!$B$3:$D$337,MATCH(PI!$R88,S!$A$3:$A$337,0),1)</f>
        <v>-</v>
      </c>
      <c r="T88" s="3" t="str">
        <f t="array" ref="T88">INDEX(S!$B$3:$D$337,MATCH(PI!$R88,S!$A$3:$A$337,0),2)</f>
        <v>-</v>
      </c>
      <c r="U88" s="3" t="str">
        <f t="array" ref="U88">INDEX(#REF!,MATCH(PI!$A88,#REF!,0),2)</f>
        <v>#REF!</v>
      </c>
      <c r="V88" s="3" t="b">
        <v>0</v>
      </c>
      <c r="W88" s="3"/>
    </row>
    <row r="89" ht="14.25" customHeight="1">
      <c r="A89" s="3" t="s">
        <v>608</v>
      </c>
      <c r="B89" s="3"/>
      <c r="C89" s="3" t="s">
        <v>609</v>
      </c>
      <c r="D89" s="3" t="s">
        <v>610</v>
      </c>
      <c r="E89" s="3" t="s">
        <v>611</v>
      </c>
      <c r="F89" s="3" t="s">
        <v>612</v>
      </c>
      <c r="G89" s="4" t="s">
        <v>613</v>
      </c>
      <c r="H89" s="3" t="s">
        <v>48</v>
      </c>
      <c r="I89" s="3" t="str">
        <f t="array" ref="I89">INDEX('Static ID Table'!$B$4:$B$7,MATCH(PI!$H89,'Static ID Table'!$A$4:$A$7,0),1)</f>
        <v>Major Must</v>
      </c>
      <c r="J89" s="3"/>
      <c r="K89" s="3"/>
      <c r="L89" s="3"/>
      <c r="M89" s="3"/>
      <c r="N89" s="3" t="s">
        <v>614</v>
      </c>
      <c r="O89" s="3" t="str">
        <f t="array" ref="O89">INDEX(S!$B$3:$D$337,MATCH(PI!$N89,S!$A$3:$A$337,0),1)</f>
        <v>FO 13 WORKERS’ WELFARE</v>
      </c>
      <c r="P89" s="3" t="str">
        <f t="array" ref="P89">INDEX(S!$B$3:$D$337,MATCH(PI!$N89,S!$A$3:$A$337,0),2)</f>
        <v>-</v>
      </c>
      <c r="Q89" s="3">
        <f t="array" ref="Q89">INDEX(S!$B$3:$D$337,MATCH(PI!$N89,S!$A$3:$A$337,0),3)</f>
        <v>13</v>
      </c>
      <c r="R89" s="3" t="s">
        <v>58</v>
      </c>
      <c r="S89" s="3" t="str">
        <f t="array" ref="S89">INDEX(S!$B$3:$D$337,MATCH(PI!$R89,S!$A$3:$A$337,0),1)</f>
        <v>-</v>
      </c>
      <c r="T89" s="3" t="str">
        <f t="array" ref="T89">INDEX(S!$B$3:$D$337,MATCH(PI!$R89,S!$A$3:$A$337,0),2)</f>
        <v>-</v>
      </c>
      <c r="U89" s="3" t="str">
        <f t="array" ref="U89">INDEX(#REF!,MATCH(PI!$A89,#REF!,0),2)</f>
        <v>#REF!</v>
      </c>
      <c r="V89" s="3" t="b">
        <v>0</v>
      </c>
      <c r="W89" s="3"/>
    </row>
    <row r="90" ht="14.25" customHeight="1">
      <c r="A90" s="3" t="s">
        <v>615</v>
      </c>
      <c r="B90" s="3"/>
      <c r="C90" s="3" t="s">
        <v>616</v>
      </c>
      <c r="D90" s="3" t="s">
        <v>617</v>
      </c>
      <c r="E90" s="3" t="s">
        <v>618</v>
      </c>
      <c r="F90" s="3" t="s">
        <v>619</v>
      </c>
      <c r="G90" s="3" t="s">
        <v>620</v>
      </c>
      <c r="H90" s="3" t="s">
        <v>48</v>
      </c>
      <c r="I90" s="3" t="str">
        <f t="array" ref="I90">INDEX('Static ID Table'!$B$4:$B$7,MATCH(PI!$H90,'Static ID Table'!$A$4:$A$7,0),1)</f>
        <v>Major Must</v>
      </c>
      <c r="J90" s="3"/>
      <c r="K90" s="3"/>
      <c r="L90" s="3"/>
      <c r="M90" s="3"/>
      <c r="N90" s="3" t="s">
        <v>614</v>
      </c>
      <c r="O90" s="3" t="str">
        <f t="array" ref="O90">INDEX(S!$B$3:$D$337,MATCH(PI!$N90,S!$A$3:$A$337,0),1)</f>
        <v>FO 13 WORKERS’ WELFARE</v>
      </c>
      <c r="P90" s="3" t="str">
        <f t="array" ref="P90">INDEX(S!$B$3:$D$337,MATCH(PI!$N90,S!$A$3:$A$337,0),2)</f>
        <v>-</v>
      </c>
      <c r="Q90" s="3">
        <f t="array" ref="Q90">INDEX(S!$B$3:$D$337,MATCH(PI!$N90,S!$A$3:$A$337,0),3)</f>
        <v>13</v>
      </c>
      <c r="R90" s="3" t="s">
        <v>58</v>
      </c>
      <c r="S90" s="3" t="str">
        <f t="array" ref="S90">INDEX(S!$B$3:$D$337,MATCH(PI!$R90,S!$A$3:$A$337,0),1)</f>
        <v>-</v>
      </c>
      <c r="T90" s="3" t="str">
        <f t="array" ref="T90">INDEX(S!$B$3:$D$337,MATCH(PI!$R90,S!$A$3:$A$337,0),2)</f>
        <v>-</v>
      </c>
      <c r="U90" s="3" t="str">
        <f t="array" ref="U90">INDEX(#REF!,MATCH(PI!$A90,#REF!,0),2)</f>
        <v>#REF!</v>
      </c>
      <c r="V90" s="3" t="b">
        <v>0</v>
      </c>
      <c r="W90" s="3"/>
    </row>
    <row r="91" ht="14.25" customHeight="1">
      <c r="A91" s="3" t="s">
        <v>621</v>
      </c>
      <c r="B91" s="3"/>
      <c r="C91" s="3" t="s">
        <v>622</v>
      </c>
      <c r="D91" s="3" t="s">
        <v>623</v>
      </c>
      <c r="E91" s="3" t="s">
        <v>624</v>
      </c>
      <c r="F91" s="3" t="s">
        <v>625</v>
      </c>
      <c r="G91" s="4" t="s">
        <v>626</v>
      </c>
      <c r="H91" s="3" t="s">
        <v>293</v>
      </c>
      <c r="I91" s="3" t="str">
        <f t="array" ref="I91">INDEX('Static ID Table'!$B$4:$B$7,MATCH(PI!$H91,'Static ID Table'!$A$4:$A$7,0),1)</f>
        <v>Recom.</v>
      </c>
      <c r="J91" s="3"/>
      <c r="K91" s="3"/>
      <c r="L91" s="3"/>
      <c r="M91" s="3"/>
      <c r="N91" s="3" t="s">
        <v>57</v>
      </c>
      <c r="O91" s="3" t="str">
        <f t="array" ref="O91">INDEX(S!$B$3:$D$337,MATCH(PI!$N91,S!$A$3:$A$337,0),1)</f>
        <v>FO 10 BIODIVERSITY 
</v>
      </c>
      <c r="P91" s="3" t="str">
        <f t="array" ref="P91">INDEX(S!$B$3:$D$337,MATCH(PI!$N91,S!$A$3:$A$337,0),2)</f>
        <v>-</v>
      </c>
      <c r="Q91" s="3">
        <f t="array" ref="Q91">INDEX(S!$B$3:$D$337,MATCH(PI!$N91,S!$A$3:$A$337,0),3)</f>
        <v>10</v>
      </c>
      <c r="R91" s="3" t="s">
        <v>58</v>
      </c>
      <c r="S91" s="3" t="str">
        <f t="array" ref="S91">INDEX(S!$B$3:$D$337,MATCH(PI!$R91,S!$A$3:$A$337,0),1)</f>
        <v>-</v>
      </c>
      <c r="T91" s="3" t="str">
        <f t="array" ref="T91">INDEX(S!$B$3:$D$337,MATCH(PI!$R91,S!$A$3:$A$337,0),2)</f>
        <v>-</v>
      </c>
      <c r="U91" s="3" t="str">
        <f t="array" ref="U91">INDEX(#REF!,MATCH(PI!$A91,#REF!,0),2)</f>
        <v>#REF!</v>
      </c>
      <c r="V91" s="3" t="b">
        <v>0</v>
      </c>
      <c r="W91" s="3"/>
    </row>
    <row r="92" ht="14.25" customHeight="1">
      <c r="A92" s="3" t="s">
        <v>627</v>
      </c>
      <c r="B92" s="3"/>
      <c r="C92" s="3" t="s">
        <v>628</v>
      </c>
      <c r="D92" s="3" t="s">
        <v>629</v>
      </c>
      <c r="E92" s="3" t="s">
        <v>630</v>
      </c>
      <c r="F92" s="3" t="s">
        <v>631</v>
      </c>
      <c r="G92" s="4" t="s">
        <v>632</v>
      </c>
      <c r="H92" s="3" t="s">
        <v>73</v>
      </c>
      <c r="I92" s="3" t="str">
        <f t="array" ref="I92">INDEX('Static ID Table'!$B$4:$B$7,MATCH(PI!$H92,'Static ID Table'!$A$4:$A$7,0),1)</f>
        <v>Minor Must</v>
      </c>
      <c r="J92" s="3"/>
      <c r="K92" s="3"/>
      <c r="L92" s="3"/>
      <c r="M92" s="3"/>
      <c r="N92" s="3" t="s">
        <v>614</v>
      </c>
      <c r="O92" s="3" t="str">
        <f t="array" ref="O92">INDEX(S!$B$3:$D$337,MATCH(PI!$N92,S!$A$3:$A$337,0),1)</f>
        <v>FO 13 WORKERS’ WELFARE</v>
      </c>
      <c r="P92" s="3" t="str">
        <f t="array" ref="P92">INDEX(S!$B$3:$D$337,MATCH(PI!$N92,S!$A$3:$A$337,0),2)</f>
        <v>-</v>
      </c>
      <c r="Q92" s="3">
        <f t="array" ref="Q92">INDEX(S!$B$3:$D$337,MATCH(PI!$N92,S!$A$3:$A$337,0),3)</f>
        <v>13</v>
      </c>
      <c r="R92" s="3" t="s">
        <v>58</v>
      </c>
      <c r="S92" s="3" t="str">
        <f t="array" ref="S92">INDEX(S!$B$3:$D$337,MATCH(PI!$R92,S!$A$3:$A$337,0),1)</f>
        <v>-</v>
      </c>
      <c r="T92" s="3" t="str">
        <f t="array" ref="T92">INDEX(S!$B$3:$D$337,MATCH(PI!$R92,S!$A$3:$A$337,0),2)</f>
        <v>-</v>
      </c>
      <c r="U92" s="3" t="str">
        <f t="array" ref="U92">INDEX(#REF!,MATCH(PI!$A92,#REF!,0),2)</f>
        <v>#REF!</v>
      </c>
      <c r="V92" s="3" t="b">
        <v>0</v>
      </c>
      <c r="W92" s="3"/>
    </row>
    <row r="93" ht="14.25" customHeight="1">
      <c r="A93" s="3" t="s">
        <v>633</v>
      </c>
      <c r="B93" s="3"/>
      <c r="C93" s="3" t="s">
        <v>634</v>
      </c>
      <c r="D93" s="3" t="s">
        <v>635</v>
      </c>
      <c r="E93" s="3" t="s">
        <v>636</v>
      </c>
      <c r="F93" s="3" t="s">
        <v>637</v>
      </c>
      <c r="G93" s="3" t="s">
        <v>638</v>
      </c>
      <c r="H93" s="3" t="s">
        <v>73</v>
      </c>
      <c r="I93" s="3" t="str">
        <f t="array" ref="I93">INDEX('Static ID Table'!$B$4:$B$7,MATCH(PI!$H93,'Static ID Table'!$A$4:$A$7,0),1)</f>
        <v>Minor Must</v>
      </c>
      <c r="J93" s="3"/>
      <c r="K93" s="3"/>
      <c r="L93" s="3"/>
      <c r="M93" s="3"/>
      <c r="N93" s="3" t="s">
        <v>614</v>
      </c>
      <c r="O93" s="3" t="str">
        <f t="array" ref="O93">INDEX(S!$B$3:$D$337,MATCH(PI!$N93,S!$A$3:$A$337,0),1)</f>
        <v>FO 13 WORKERS’ WELFARE</v>
      </c>
      <c r="P93" s="3" t="str">
        <f t="array" ref="P93">INDEX(S!$B$3:$D$337,MATCH(PI!$N93,S!$A$3:$A$337,0),2)</f>
        <v>-</v>
      </c>
      <c r="Q93" s="3">
        <f t="array" ref="Q93">INDEX(S!$B$3:$D$337,MATCH(PI!$N93,S!$A$3:$A$337,0),3)</f>
        <v>13</v>
      </c>
      <c r="R93" s="3" t="s">
        <v>58</v>
      </c>
      <c r="S93" s="3" t="str">
        <f t="array" ref="S93">INDEX(S!$B$3:$D$337,MATCH(PI!$R93,S!$A$3:$A$337,0),1)</f>
        <v>-</v>
      </c>
      <c r="T93" s="3" t="str">
        <f t="array" ref="T93">INDEX(S!$B$3:$D$337,MATCH(PI!$R93,S!$A$3:$A$337,0),2)</f>
        <v>-</v>
      </c>
      <c r="U93" s="3" t="str">
        <f t="array" ref="U93">INDEX(#REF!,MATCH(PI!$A93,#REF!,0),2)</f>
        <v>#REF!</v>
      </c>
      <c r="V93" s="3" t="b">
        <v>0</v>
      </c>
      <c r="W93" s="3"/>
    </row>
    <row r="94" ht="14.25" customHeight="1">
      <c r="A94" s="3" t="s">
        <v>639</v>
      </c>
      <c r="B94" s="3"/>
      <c r="C94" s="3" t="s">
        <v>640</v>
      </c>
      <c r="D94" s="3" t="s">
        <v>641</v>
      </c>
      <c r="E94" s="3" t="s">
        <v>642</v>
      </c>
      <c r="F94" s="3" t="s">
        <v>643</v>
      </c>
      <c r="G94" s="3" t="s">
        <v>644</v>
      </c>
      <c r="H94" s="3" t="s">
        <v>73</v>
      </c>
      <c r="I94" s="3" t="str">
        <f t="array" ref="I94">INDEX('Static ID Table'!$B$4:$B$7,MATCH(PI!$H94,'Static ID Table'!$A$4:$A$7,0),1)</f>
        <v>Minor Must</v>
      </c>
      <c r="J94" s="3"/>
      <c r="K94" s="3"/>
      <c r="L94" s="3"/>
      <c r="M94" s="3"/>
      <c r="N94" s="3" t="s">
        <v>65</v>
      </c>
      <c r="O94" s="3" t="str">
        <f t="array" ref="O94">INDEX(S!$B$3:$D$337,MATCH(PI!$N94,S!$A$3:$A$337,0),1)</f>
        <v>FO 07 PLANT PROTECTION PRODUCTS</v>
      </c>
      <c r="P94" s="3" t="str">
        <f t="array" ref="P94">INDEX(S!$B$3:$D$337,MATCH(PI!$N94,S!$A$3:$A$337,0),2)</f>
        <v>-</v>
      </c>
      <c r="Q94" s="3">
        <f t="array" ref="Q94">INDEX(S!$B$3:$D$337,MATCH(PI!$N94,S!$A$3:$A$337,0),3)</f>
        <v>7</v>
      </c>
      <c r="R94" s="3" t="s">
        <v>66</v>
      </c>
      <c r="S94" s="3" t="str">
        <f t="array" ref="S94">INDEX(S!$B$3:$D$337,MATCH(PI!$R94,S!$A$3:$A$337,0),1)</f>
        <v>FO 07.05 Plant protection product handling</v>
      </c>
      <c r="T94" s="3" t="str">
        <f t="array" ref="T94">INDEX(S!$B$3:$D$337,MATCH(PI!$R94,S!$A$3:$A$337,0),2)</f>
        <v>-</v>
      </c>
      <c r="U94" s="3" t="str">
        <f t="array" ref="U94">INDEX(#REF!,MATCH(PI!$A94,#REF!,0),2)</f>
        <v>#REF!</v>
      </c>
      <c r="V94" s="3" t="b">
        <v>0</v>
      </c>
      <c r="W94" s="3"/>
    </row>
    <row r="95" ht="14.25" customHeight="1">
      <c r="A95" s="3" t="s">
        <v>645</v>
      </c>
      <c r="B95" s="3"/>
      <c r="C95" s="3" t="s">
        <v>646</v>
      </c>
      <c r="D95" s="3" t="s">
        <v>647</v>
      </c>
      <c r="E95" s="3" t="s">
        <v>648</v>
      </c>
      <c r="F95" s="3" t="s">
        <v>649</v>
      </c>
      <c r="G95" s="3" t="s">
        <v>650</v>
      </c>
      <c r="H95" s="3" t="s">
        <v>48</v>
      </c>
      <c r="I95" s="3" t="str">
        <f t="array" ref="I95">INDEX('Static ID Table'!$B$4:$B$7,MATCH(PI!$H95,'Static ID Table'!$A$4:$A$7,0),1)</f>
        <v>Major Must</v>
      </c>
      <c r="J95" s="3"/>
      <c r="K95" s="3"/>
      <c r="L95" s="3"/>
      <c r="M95" s="3"/>
      <c r="N95" s="3" t="s">
        <v>65</v>
      </c>
      <c r="O95" s="3" t="str">
        <f t="array" ref="O95">INDEX(S!$B$3:$D$337,MATCH(PI!$N95,S!$A$3:$A$337,0),1)</f>
        <v>FO 07 PLANT PROTECTION PRODUCTS</v>
      </c>
      <c r="P95" s="3" t="str">
        <f t="array" ref="P95">INDEX(S!$B$3:$D$337,MATCH(PI!$N95,S!$A$3:$A$337,0),2)</f>
        <v>-</v>
      </c>
      <c r="Q95" s="3">
        <f t="array" ref="Q95">INDEX(S!$B$3:$D$337,MATCH(PI!$N95,S!$A$3:$A$337,0),3)</f>
        <v>7</v>
      </c>
      <c r="R95" s="3" t="s">
        <v>66</v>
      </c>
      <c r="S95" s="3" t="str">
        <f t="array" ref="S95">INDEX(S!$B$3:$D$337,MATCH(PI!$R95,S!$A$3:$A$337,0),1)</f>
        <v>FO 07.05 Plant protection product handling</v>
      </c>
      <c r="T95" s="3" t="str">
        <f t="array" ref="T95">INDEX(S!$B$3:$D$337,MATCH(PI!$R95,S!$A$3:$A$337,0),2)</f>
        <v>-</v>
      </c>
      <c r="U95" s="3" t="str">
        <f t="array" ref="U95">INDEX(#REF!,MATCH(PI!$A95,#REF!,0),2)</f>
        <v>#REF!</v>
      </c>
      <c r="V95" s="3" t="b">
        <v>0</v>
      </c>
      <c r="W95" s="3"/>
    </row>
    <row r="96" ht="14.25" customHeight="1">
      <c r="A96" s="3" t="s">
        <v>651</v>
      </c>
      <c r="B96" s="3"/>
      <c r="C96" s="3" t="s">
        <v>652</v>
      </c>
      <c r="D96" s="3" t="s">
        <v>653</v>
      </c>
      <c r="E96" s="3" t="s">
        <v>654</v>
      </c>
      <c r="F96" s="3" t="s">
        <v>655</v>
      </c>
      <c r="G96" s="3" t="s">
        <v>656</v>
      </c>
      <c r="H96" s="3" t="s">
        <v>73</v>
      </c>
      <c r="I96" s="3" t="str">
        <f t="array" ref="I96">INDEX('Static ID Table'!$B$4:$B$7,MATCH(PI!$H96,'Static ID Table'!$A$4:$A$7,0),1)</f>
        <v>Minor Must</v>
      </c>
      <c r="J96" s="3"/>
      <c r="K96" s="3"/>
      <c r="L96" s="3"/>
      <c r="M96" s="3"/>
      <c r="N96" s="3" t="s">
        <v>65</v>
      </c>
      <c r="O96" s="3" t="str">
        <f t="array" ref="O96">INDEX(S!$B$3:$D$337,MATCH(PI!$N96,S!$A$3:$A$337,0),1)</f>
        <v>FO 07 PLANT PROTECTION PRODUCTS</v>
      </c>
      <c r="P96" s="3" t="str">
        <f t="array" ref="P96">INDEX(S!$B$3:$D$337,MATCH(PI!$N96,S!$A$3:$A$337,0),2)</f>
        <v>-</v>
      </c>
      <c r="Q96" s="3">
        <f t="array" ref="Q96">INDEX(S!$B$3:$D$337,MATCH(PI!$N96,S!$A$3:$A$337,0),3)</f>
        <v>7</v>
      </c>
      <c r="R96" s="3" t="s">
        <v>267</v>
      </c>
      <c r="S96" s="3" t="str">
        <f t="array" ref="S96">INDEX(S!$B$3:$D$337,MATCH(PI!$R96,S!$A$3:$A$337,0),1)</f>
        <v>FO 07.04 Plant protection product and postharvest treatment product storage</v>
      </c>
      <c r="T96" s="3" t="str">
        <f t="array" ref="T96">INDEX(S!$B$3:$D$337,MATCH(PI!$R96,S!$A$3:$A$337,0),2)</f>
        <v>-</v>
      </c>
      <c r="U96" s="3" t="str">
        <f t="array" ref="U96">INDEX(#REF!,MATCH(PI!$A96,#REF!,0),2)</f>
        <v>#REF!</v>
      </c>
      <c r="V96" s="3" t="b">
        <v>0</v>
      </c>
      <c r="W96" s="3"/>
    </row>
    <row r="97" ht="14.25" customHeight="1">
      <c r="A97" s="3" t="s">
        <v>657</v>
      </c>
      <c r="B97" s="3"/>
      <c r="C97" s="3" t="s">
        <v>658</v>
      </c>
      <c r="D97" s="3" t="s">
        <v>659</v>
      </c>
      <c r="E97" s="3" t="s">
        <v>660</v>
      </c>
      <c r="F97" s="3" t="s">
        <v>661</v>
      </c>
      <c r="G97" s="4" t="s">
        <v>662</v>
      </c>
      <c r="H97" s="3" t="s">
        <v>48</v>
      </c>
      <c r="I97" s="3" t="str">
        <f t="array" ref="I97">INDEX('Static ID Table'!$B$4:$B$7,MATCH(PI!$H97,'Static ID Table'!$A$4:$A$7,0),1)</f>
        <v>Major Must</v>
      </c>
      <c r="J97" s="3"/>
      <c r="K97" s="3"/>
      <c r="L97" s="3"/>
      <c r="M97" s="3"/>
      <c r="N97" s="3" t="s">
        <v>65</v>
      </c>
      <c r="O97" s="3" t="str">
        <f t="array" ref="O97">INDEX(S!$B$3:$D$337,MATCH(PI!$N97,S!$A$3:$A$337,0),1)</f>
        <v>FO 07 PLANT PROTECTION PRODUCTS</v>
      </c>
      <c r="P97" s="3" t="str">
        <f t="array" ref="P97">INDEX(S!$B$3:$D$337,MATCH(PI!$N97,S!$A$3:$A$337,0),2)</f>
        <v>-</v>
      </c>
      <c r="Q97" s="3">
        <f t="array" ref="Q97">INDEX(S!$B$3:$D$337,MATCH(PI!$N97,S!$A$3:$A$337,0),3)</f>
        <v>7</v>
      </c>
      <c r="R97" s="3" t="s">
        <v>66</v>
      </c>
      <c r="S97" s="3" t="str">
        <f t="array" ref="S97">INDEX(S!$B$3:$D$337,MATCH(PI!$R97,S!$A$3:$A$337,0),1)</f>
        <v>FO 07.05 Plant protection product handling</v>
      </c>
      <c r="T97" s="3" t="str">
        <f t="array" ref="T97">INDEX(S!$B$3:$D$337,MATCH(PI!$R97,S!$A$3:$A$337,0),2)</f>
        <v>-</v>
      </c>
      <c r="U97" s="3" t="str">
        <f t="array" ref="U97">INDEX(#REF!,MATCH(PI!$A97,#REF!,0),2)</f>
        <v>#REF!</v>
      </c>
      <c r="V97" s="3" t="b">
        <v>0</v>
      </c>
      <c r="W97" s="3"/>
    </row>
    <row r="98" ht="14.25" customHeight="1">
      <c r="A98" s="3" t="s">
        <v>663</v>
      </c>
      <c r="B98" s="3"/>
      <c r="C98" s="3" t="s">
        <v>664</v>
      </c>
      <c r="D98" s="3" t="s">
        <v>665</v>
      </c>
      <c r="E98" s="3" t="s">
        <v>666</v>
      </c>
      <c r="F98" s="3" t="s">
        <v>667</v>
      </c>
      <c r="G98" s="3" t="s">
        <v>668</v>
      </c>
      <c r="H98" s="3" t="s">
        <v>48</v>
      </c>
      <c r="I98" s="3" t="str">
        <f t="array" ref="I98">INDEX('Static ID Table'!$B$4:$B$7,MATCH(PI!$H98,'Static ID Table'!$A$4:$A$7,0),1)</f>
        <v>Major Must</v>
      </c>
      <c r="J98" s="3"/>
      <c r="K98" s="3"/>
      <c r="L98" s="3"/>
      <c r="M98" s="3"/>
      <c r="N98" s="3" t="s">
        <v>614</v>
      </c>
      <c r="O98" s="3" t="str">
        <f t="array" ref="O98">INDEX(S!$B$3:$D$337,MATCH(PI!$N98,S!$A$3:$A$337,0),1)</f>
        <v>FO 13 WORKERS’ WELFARE</v>
      </c>
      <c r="P98" s="3" t="str">
        <f t="array" ref="P98">INDEX(S!$B$3:$D$337,MATCH(PI!$N98,S!$A$3:$A$337,0),2)</f>
        <v>-</v>
      </c>
      <c r="Q98" s="3">
        <f t="array" ref="Q98">INDEX(S!$B$3:$D$337,MATCH(PI!$N98,S!$A$3:$A$337,0),3)</f>
        <v>13</v>
      </c>
      <c r="R98" s="3" t="s">
        <v>58</v>
      </c>
      <c r="S98" s="3" t="str">
        <f t="array" ref="S98">INDEX(S!$B$3:$D$337,MATCH(PI!$R98,S!$A$3:$A$337,0),1)</f>
        <v>-</v>
      </c>
      <c r="T98" s="3" t="str">
        <f t="array" ref="T98">INDEX(S!$B$3:$D$337,MATCH(PI!$R98,S!$A$3:$A$337,0),2)</f>
        <v>-</v>
      </c>
      <c r="U98" s="3" t="str">
        <f t="array" ref="U98">INDEX(#REF!,MATCH(PI!$A98,#REF!,0),2)</f>
        <v>#REF!</v>
      </c>
      <c r="V98" s="3" t="b">
        <v>0</v>
      </c>
      <c r="W98" s="3" t="b">
        <v>1</v>
      </c>
    </row>
    <row r="99" ht="14.25" customHeight="1">
      <c r="A99" s="3" t="s">
        <v>669</v>
      </c>
      <c r="B99" s="3"/>
      <c r="C99" s="3" t="s">
        <v>670</v>
      </c>
      <c r="D99" s="3" t="s">
        <v>671</v>
      </c>
      <c r="E99" s="3" t="s">
        <v>672</v>
      </c>
      <c r="F99" s="3" t="s">
        <v>673</v>
      </c>
      <c r="G99" s="4" t="s">
        <v>674</v>
      </c>
      <c r="H99" s="3" t="s">
        <v>48</v>
      </c>
      <c r="I99" s="3" t="str">
        <f t="array" ref="I99">INDEX('Static ID Table'!$B$4:$B$7,MATCH(PI!$H99,'Static ID Table'!$A$4:$A$7,0),1)</f>
        <v>Major Must</v>
      </c>
      <c r="J99" s="3"/>
      <c r="K99" s="3"/>
      <c r="L99" s="3"/>
      <c r="M99" s="3"/>
      <c r="N99" s="3" t="s">
        <v>49</v>
      </c>
      <c r="O99" s="3" t="str">
        <f t="array" ref="O99">INDEX(S!$B$3:$D$337,MATCH(PI!$N99,S!$A$3:$A$337,0),1)</f>
        <v>FO 01 MANAGEMENT </v>
      </c>
      <c r="P99" s="3" t="str">
        <f t="array" ref="P99">INDEX(S!$B$3:$D$337,MATCH(PI!$N99,S!$A$3:$A$337,0),2)</f>
        <v>-</v>
      </c>
      <c r="Q99" s="3">
        <f t="array" ref="Q99">INDEX(S!$B$3:$D$337,MATCH(PI!$N99,S!$A$3:$A$337,0),3)</f>
        <v>1</v>
      </c>
      <c r="R99" s="3" t="s">
        <v>675</v>
      </c>
      <c r="S99" s="3" t="str">
        <f t="array" ref="S99">INDEX(S!$B$3:$D$337,MATCH(PI!$R99,S!$A$3:$A$337,0),1)</f>
        <v>FO 01.02 Outsourced activities</v>
      </c>
      <c r="T99" s="3" t="str">
        <f t="array" ref="T99">INDEX(S!$B$3:$D$337,MATCH(PI!$R99,S!$A$3:$A$337,0),2)</f>
        <v>-</v>
      </c>
      <c r="U99" s="3" t="str">
        <f t="array" ref="U99">INDEX(#REF!,MATCH(PI!$A99,#REF!,0),2)</f>
        <v>#REF!</v>
      </c>
      <c r="V99" s="3" t="b">
        <v>0</v>
      </c>
      <c r="W99" s="3"/>
    </row>
    <row r="100" ht="14.25" customHeight="1">
      <c r="A100" s="3" t="s">
        <v>676</v>
      </c>
      <c r="B100" s="3"/>
      <c r="C100" s="3" t="s">
        <v>677</v>
      </c>
      <c r="D100" s="3" t="s">
        <v>678</v>
      </c>
      <c r="E100" s="3" t="s">
        <v>679</v>
      </c>
      <c r="F100" s="3" t="s">
        <v>680</v>
      </c>
      <c r="G100" s="4" t="s">
        <v>681</v>
      </c>
      <c r="H100" s="3" t="s">
        <v>73</v>
      </c>
      <c r="I100" s="3" t="str">
        <f t="array" ref="I100">INDEX('Static ID Table'!$B$4:$B$7,MATCH(PI!$H100,'Static ID Table'!$A$4:$A$7,0),1)</f>
        <v>Minor Must</v>
      </c>
      <c r="J100" s="3"/>
      <c r="K100" s="3"/>
      <c r="L100" s="3"/>
      <c r="M100" s="3"/>
      <c r="N100" s="3" t="s">
        <v>129</v>
      </c>
      <c r="O100" s="3" t="str">
        <f t="array" ref="O100">INDEX(S!$B$3:$D$337,MATCH(PI!$N100,S!$A$3:$A$337,0),1)</f>
        <v>FO 09 WASTE MANAGEMENT</v>
      </c>
      <c r="P100" s="3" t="str">
        <f t="array" ref="P100">INDEX(S!$B$3:$D$337,MATCH(PI!$N100,S!$A$3:$A$337,0),2)</f>
        <v>-</v>
      </c>
      <c r="Q100" s="3">
        <f t="array" ref="Q100">INDEX(S!$B$3:$D$337,MATCH(PI!$N100,S!$A$3:$A$337,0),3)</f>
        <v>9</v>
      </c>
      <c r="R100" s="3" t="s">
        <v>58</v>
      </c>
      <c r="S100" s="3" t="str">
        <f t="array" ref="S100">INDEX(S!$B$3:$D$337,MATCH(PI!$R100,S!$A$3:$A$337,0),1)</f>
        <v>-</v>
      </c>
      <c r="T100" s="3" t="str">
        <f t="array" ref="T100">INDEX(S!$B$3:$D$337,MATCH(PI!$R100,S!$A$3:$A$337,0),2)</f>
        <v>-</v>
      </c>
      <c r="U100" s="3" t="str">
        <f t="array" ref="U100">INDEX(#REF!,MATCH(PI!$A100,#REF!,0),2)</f>
        <v>#REF!</v>
      </c>
      <c r="V100" s="3" t="b">
        <v>0</v>
      </c>
      <c r="W100" s="3"/>
    </row>
    <row r="101" ht="14.25" customHeight="1">
      <c r="A101" s="3" t="s">
        <v>682</v>
      </c>
      <c r="B101" s="3"/>
      <c r="C101" s="3" t="s">
        <v>683</v>
      </c>
      <c r="D101" s="3" t="s">
        <v>684</v>
      </c>
      <c r="E101" s="3" t="s">
        <v>685</v>
      </c>
      <c r="F101" s="3" t="s">
        <v>686</v>
      </c>
      <c r="G101" s="3" t="s">
        <v>687</v>
      </c>
      <c r="H101" s="3" t="s">
        <v>73</v>
      </c>
      <c r="I101" s="3" t="str">
        <f t="array" ref="I101">INDEX('Static ID Table'!$B$4:$B$7,MATCH(PI!$H101,'Static ID Table'!$A$4:$A$7,0),1)</f>
        <v>Minor Must</v>
      </c>
      <c r="J101" s="3"/>
      <c r="K101" s="3"/>
      <c r="L101" s="3"/>
      <c r="M101" s="3"/>
      <c r="N101" s="3" t="s">
        <v>65</v>
      </c>
      <c r="O101" s="3" t="str">
        <f t="array" ref="O101">INDEX(S!$B$3:$D$337,MATCH(PI!$N101,S!$A$3:$A$337,0),1)</f>
        <v>FO 07 PLANT PROTECTION PRODUCTS</v>
      </c>
      <c r="P101" s="3" t="str">
        <f t="array" ref="P101">INDEX(S!$B$3:$D$337,MATCH(PI!$N101,S!$A$3:$A$337,0),2)</f>
        <v>-</v>
      </c>
      <c r="Q101" s="3">
        <f t="array" ref="Q101">INDEX(S!$B$3:$D$337,MATCH(PI!$N101,S!$A$3:$A$337,0),3)</f>
        <v>7</v>
      </c>
      <c r="R101" s="3" t="s">
        <v>267</v>
      </c>
      <c r="S101" s="3" t="str">
        <f t="array" ref="S101">INDEX(S!$B$3:$D$337,MATCH(PI!$R101,S!$A$3:$A$337,0),1)</f>
        <v>FO 07.04 Plant protection product and postharvest treatment product storage</v>
      </c>
      <c r="T101" s="3" t="str">
        <f t="array" ref="T101">INDEX(S!$B$3:$D$337,MATCH(PI!$R101,S!$A$3:$A$337,0),2)</f>
        <v>-</v>
      </c>
      <c r="U101" s="3" t="str">
        <f t="array" ref="U101">INDEX(#REF!,MATCH(PI!$A101,#REF!,0),2)</f>
        <v>#REF!</v>
      </c>
      <c r="V101" s="3" t="b">
        <v>0</v>
      </c>
      <c r="W101" s="3"/>
    </row>
    <row r="102" ht="14.25" customHeight="1">
      <c r="A102" s="3" t="s">
        <v>688</v>
      </c>
      <c r="B102" s="3"/>
      <c r="C102" s="3" t="s">
        <v>689</v>
      </c>
      <c r="D102" s="3" t="s">
        <v>690</v>
      </c>
      <c r="E102" s="3" t="s">
        <v>691</v>
      </c>
      <c r="F102" s="3" t="s">
        <v>692</v>
      </c>
      <c r="G102" s="3" t="s">
        <v>693</v>
      </c>
      <c r="H102" s="3" t="s">
        <v>73</v>
      </c>
      <c r="I102" s="3" t="str">
        <f t="array" ref="I102">INDEX('Static ID Table'!$B$4:$B$7,MATCH(PI!$H102,'Static ID Table'!$A$4:$A$7,0),1)</f>
        <v>Minor Must</v>
      </c>
      <c r="J102" s="3"/>
      <c r="K102" s="3"/>
      <c r="L102" s="3"/>
      <c r="M102" s="3"/>
      <c r="N102" s="3" t="s">
        <v>215</v>
      </c>
      <c r="O102" s="3" t="str">
        <f t="array" ref="O102">INDEX(S!$B$3:$D$337,MATCH(PI!$N102,S!$A$3:$A$337,0),1)</f>
        <v>FO 12 WORKERS’ HEALTH AND SAFETY</v>
      </c>
      <c r="P102" s="3" t="str">
        <f t="array" ref="P102">INDEX(S!$B$3:$D$337,MATCH(PI!$N102,S!$A$3:$A$337,0),2)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2" s="3">
        <f t="array" ref="Q102">INDEX(S!$B$3:$D$337,MATCH(PI!$N102,S!$A$3:$A$337,0),3)</f>
        <v>12</v>
      </c>
      <c r="R102" s="3" t="s">
        <v>694</v>
      </c>
      <c r="S102" s="3" t="str">
        <f t="array" ref="S102">INDEX(S!$B$3:$D$337,MATCH(PI!$R102,S!$A$3:$A$337,0),1)</f>
        <v>FO 12.03 Personal protective equipment</v>
      </c>
      <c r="T102" s="3" t="str">
        <f t="array" ref="T102">INDEX(S!$B$3:$D$337,MATCH(PI!$R102,S!$A$3:$A$337,0),2)</f>
        <v>-</v>
      </c>
      <c r="U102" s="3" t="str">
        <f t="array" ref="U102">INDEX(#REF!,MATCH(PI!$A102,#REF!,0),2)</f>
        <v>#REF!</v>
      </c>
      <c r="V102" s="3" t="b">
        <v>0</v>
      </c>
      <c r="W102" s="3" t="b">
        <v>1</v>
      </c>
    </row>
    <row r="103" ht="14.25" customHeight="1">
      <c r="A103" s="3" t="s">
        <v>695</v>
      </c>
      <c r="B103" s="3"/>
      <c r="C103" s="3" t="s">
        <v>696</v>
      </c>
      <c r="D103" s="3" t="s">
        <v>697</v>
      </c>
      <c r="E103" s="3" t="s">
        <v>698</v>
      </c>
      <c r="F103" s="3" t="s">
        <v>699</v>
      </c>
      <c r="G103" s="3" t="s">
        <v>700</v>
      </c>
      <c r="H103" s="3" t="s">
        <v>48</v>
      </c>
      <c r="I103" s="3" t="str">
        <f t="array" ref="I103">INDEX('Static ID Table'!$B$4:$B$7,MATCH(PI!$H103,'Static ID Table'!$A$4:$A$7,0),1)</f>
        <v>Major Must</v>
      </c>
      <c r="J103" s="3"/>
      <c r="K103" s="3"/>
      <c r="L103" s="3"/>
      <c r="M103" s="3"/>
      <c r="N103" s="3" t="s">
        <v>215</v>
      </c>
      <c r="O103" s="3" t="str">
        <f t="array" ref="O103">INDEX(S!$B$3:$D$337,MATCH(PI!$N103,S!$A$3:$A$337,0),1)</f>
        <v>FO 12 WORKERS’ HEALTH AND SAFETY</v>
      </c>
      <c r="P103" s="3" t="str">
        <f t="array" ref="P103">INDEX(S!$B$3:$D$337,MATCH(PI!$N103,S!$A$3:$A$337,0),2)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3" s="3">
        <f t="array" ref="Q103">INDEX(S!$B$3:$D$337,MATCH(PI!$N103,S!$A$3:$A$337,0),3)</f>
        <v>12</v>
      </c>
      <c r="R103" s="3" t="s">
        <v>694</v>
      </c>
      <c r="S103" s="3" t="str">
        <f t="array" ref="S103">INDEX(S!$B$3:$D$337,MATCH(PI!$R103,S!$A$3:$A$337,0),1)</f>
        <v>FO 12.03 Personal protective equipment</v>
      </c>
      <c r="T103" s="3" t="str">
        <f t="array" ref="T103">INDEX(S!$B$3:$D$337,MATCH(PI!$R103,S!$A$3:$A$337,0),2)</f>
        <v>-</v>
      </c>
      <c r="U103" s="3" t="str">
        <f t="array" ref="U103">INDEX(#REF!,MATCH(PI!$A103,#REF!,0),2)</f>
        <v>#REF!</v>
      </c>
      <c r="V103" s="3" t="b">
        <v>0</v>
      </c>
      <c r="W103" s="3" t="b">
        <v>1</v>
      </c>
    </row>
    <row r="104" ht="14.25" customHeight="1">
      <c r="A104" s="3" t="s">
        <v>701</v>
      </c>
      <c r="B104" s="3"/>
      <c r="C104" s="3" t="s">
        <v>702</v>
      </c>
      <c r="D104" s="3" t="s">
        <v>703</v>
      </c>
      <c r="E104" s="3" t="s">
        <v>704</v>
      </c>
      <c r="F104" s="3" t="s">
        <v>705</v>
      </c>
      <c r="G104" s="4" t="s">
        <v>706</v>
      </c>
      <c r="H104" s="3" t="s">
        <v>48</v>
      </c>
      <c r="I104" s="3" t="str">
        <f t="array" ref="I104">INDEX('Static ID Table'!$B$4:$B$7,MATCH(PI!$H104,'Static ID Table'!$A$4:$A$7,0),1)</f>
        <v>Major Must</v>
      </c>
      <c r="J104" s="3"/>
      <c r="K104" s="3"/>
      <c r="L104" s="3"/>
      <c r="M104" s="3"/>
      <c r="N104" s="3" t="s">
        <v>215</v>
      </c>
      <c r="O104" s="3" t="str">
        <f t="array" ref="O104">INDEX(S!$B$3:$D$337,MATCH(PI!$N104,S!$A$3:$A$337,0),1)</f>
        <v>FO 12 WORKERS’ HEALTH AND SAFETY</v>
      </c>
      <c r="P104" s="3" t="str">
        <f t="array" ref="P104">INDEX(S!$B$3:$D$337,MATCH(PI!$N104,S!$A$3:$A$337,0),2)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4" s="3">
        <f t="array" ref="Q104">INDEX(S!$B$3:$D$337,MATCH(PI!$N104,S!$A$3:$A$337,0),3)</f>
        <v>12</v>
      </c>
      <c r="R104" s="3" t="s">
        <v>694</v>
      </c>
      <c r="S104" s="3" t="str">
        <f t="array" ref="S104">INDEX(S!$B$3:$D$337,MATCH(PI!$R104,S!$A$3:$A$337,0),1)</f>
        <v>FO 12.03 Personal protective equipment</v>
      </c>
      <c r="T104" s="3" t="str">
        <f t="array" ref="T104">INDEX(S!$B$3:$D$337,MATCH(PI!$R104,S!$A$3:$A$337,0),2)</f>
        <v>-</v>
      </c>
      <c r="U104" s="3" t="str">
        <f t="array" ref="U104">INDEX(#REF!,MATCH(PI!$A104,#REF!,0),2)</f>
        <v>#REF!</v>
      </c>
      <c r="V104" s="3" t="b">
        <v>0</v>
      </c>
      <c r="W104" s="3" t="b">
        <v>1</v>
      </c>
    </row>
    <row r="105" ht="14.25" customHeight="1">
      <c r="A105" s="3" t="s">
        <v>707</v>
      </c>
      <c r="B105" s="3"/>
      <c r="C105" s="3" t="s">
        <v>708</v>
      </c>
      <c r="D105" s="3" t="s">
        <v>709</v>
      </c>
      <c r="E105" s="3" t="s">
        <v>710</v>
      </c>
      <c r="F105" s="3" t="s">
        <v>711</v>
      </c>
      <c r="G105" s="3" t="s">
        <v>712</v>
      </c>
      <c r="H105" s="3" t="s">
        <v>73</v>
      </c>
      <c r="I105" s="3" t="str">
        <f t="array" ref="I105">INDEX('Static ID Table'!$B$4:$B$7,MATCH(PI!$H105,'Static ID Table'!$A$4:$A$7,0),1)</f>
        <v>Minor Must</v>
      </c>
      <c r="J105" s="3"/>
      <c r="K105" s="3"/>
      <c r="L105" s="3"/>
      <c r="M105" s="3"/>
      <c r="N105" s="3" t="s">
        <v>215</v>
      </c>
      <c r="O105" s="3" t="str">
        <f t="array" ref="O105">INDEX(S!$B$3:$D$337,MATCH(PI!$N105,S!$A$3:$A$337,0),1)</f>
        <v>FO 12 WORKERS’ HEALTH AND SAFETY</v>
      </c>
      <c r="P105" s="3" t="str">
        <f t="array" ref="P105">INDEX(S!$B$3:$D$337,MATCH(PI!$N105,S!$A$3:$A$337,0),2)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5" s="3">
        <f t="array" ref="Q105">INDEX(S!$B$3:$D$337,MATCH(PI!$N105,S!$A$3:$A$337,0),3)</f>
        <v>12</v>
      </c>
      <c r="R105" s="3" t="s">
        <v>713</v>
      </c>
      <c r="S105" s="3" t="str">
        <f t="array" ref="S105">INDEX(S!$B$3:$D$337,MATCH(PI!$R105,S!$A$3:$A$337,0),1)</f>
        <v>FO 12.02 Hazards and first aid</v>
      </c>
      <c r="T105" s="3" t="str">
        <f t="array" ref="T105">INDEX(S!$B$3:$D$337,MATCH(PI!$R105,S!$A$3:$A$337,0),2)</f>
        <v>-</v>
      </c>
      <c r="U105" s="3" t="str">
        <f t="array" ref="U105">INDEX(#REF!,MATCH(PI!$A105,#REF!,0),2)</f>
        <v>#REF!</v>
      </c>
      <c r="V105" s="3" t="b">
        <v>0</v>
      </c>
      <c r="W105" s="3" t="b">
        <v>1</v>
      </c>
    </row>
    <row r="106" ht="14.25" customHeight="1">
      <c r="A106" s="3" t="s">
        <v>714</v>
      </c>
      <c r="B106" s="3"/>
      <c r="C106" s="3" t="s">
        <v>715</v>
      </c>
      <c r="D106" s="3" t="s">
        <v>716</v>
      </c>
      <c r="E106" s="3" t="s">
        <v>717</v>
      </c>
      <c r="F106" s="3" t="s">
        <v>718</v>
      </c>
      <c r="G106" s="4" t="s">
        <v>719</v>
      </c>
      <c r="H106" s="3" t="s">
        <v>48</v>
      </c>
      <c r="I106" s="3" t="str">
        <f t="array" ref="I106">INDEX('Static ID Table'!$B$4:$B$7,MATCH(PI!$H106,'Static ID Table'!$A$4:$A$7,0),1)</f>
        <v>Major Must</v>
      </c>
      <c r="J106" s="3"/>
      <c r="K106" s="3"/>
      <c r="L106" s="3"/>
      <c r="M106" s="3"/>
      <c r="N106" s="3" t="s">
        <v>215</v>
      </c>
      <c r="O106" s="3" t="str">
        <f t="array" ref="O106">INDEX(S!$B$3:$D$337,MATCH(PI!$N106,S!$A$3:$A$337,0),1)</f>
        <v>FO 12 WORKERS’ HEALTH AND SAFETY</v>
      </c>
      <c r="P106" s="3" t="str">
        <f t="array" ref="P106">INDEX(S!$B$3:$D$337,MATCH(PI!$N106,S!$A$3:$A$337,0),2)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6" s="3">
        <f t="array" ref="Q106">INDEX(S!$B$3:$D$337,MATCH(PI!$N106,S!$A$3:$A$337,0),3)</f>
        <v>12</v>
      </c>
      <c r="R106" s="3" t="s">
        <v>216</v>
      </c>
      <c r="S106" s="3" t="str">
        <f t="array" ref="S106">INDEX(S!$B$3:$D$337,MATCH(PI!$R106,S!$A$3:$A$337,0),1)</f>
        <v>FO 12.01 Workers’ health and safety</v>
      </c>
      <c r="T106" s="3" t="str">
        <f t="array" ref="T106">INDEX(S!$B$3:$D$337,MATCH(PI!$R106,S!$A$3:$A$337,0),2)</f>
        <v>-</v>
      </c>
      <c r="U106" s="3" t="str">
        <f t="array" ref="U106">INDEX(#REF!,MATCH(PI!$A106,#REF!,0),2)</f>
        <v>#REF!</v>
      </c>
      <c r="V106" s="3" t="b">
        <v>0</v>
      </c>
      <c r="W106" s="3" t="b">
        <v>1</v>
      </c>
    </row>
    <row r="107" ht="14.25" customHeight="1">
      <c r="A107" s="3" t="s">
        <v>720</v>
      </c>
      <c r="B107" s="3"/>
      <c r="C107" s="3" t="s">
        <v>721</v>
      </c>
      <c r="D107" s="3" t="s">
        <v>722</v>
      </c>
      <c r="E107" s="3" t="s">
        <v>723</v>
      </c>
      <c r="F107" s="3" t="s">
        <v>724</v>
      </c>
      <c r="G107" s="3" t="s">
        <v>725</v>
      </c>
      <c r="H107" s="3" t="s">
        <v>73</v>
      </c>
      <c r="I107" s="3" t="str">
        <f t="array" ref="I107">INDEX('Static ID Table'!$B$4:$B$7,MATCH(PI!$H107,'Static ID Table'!$A$4:$A$7,0),1)</f>
        <v>Minor Must</v>
      </c>
      <c r="J107" s="3"/>
      <c r="K107" s="3"/>
      <c r="L107" s="3"/>
      <c r="M107" s="3"/>
      <c r="N107" s="3" t="s">
        <v>215</v>
      </c>
      <c r="O107" s="3" t="str">
        <f t="array" ref="O107">INDEX(S!$B$3:$D$337,MATCH(PI!$N107,S!$A$3:$A$337,0),1)</f>
        <v>FO 12 WORKERS’ HEALTH AND SAFETY</v>
      </c>
      <c r="P107" s="3" t="str">
        <f t="array" ref="P107">INDEX(S!$B$3:$D$337,MATCH(PI!$N107,S!$A$3:$A$337,0),2)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7" s="3">
        <f t="array" ref="Q107">INDEX(S!$B$3:$D$337,MATCH(PI!$N107,S!$A$3:$A$337,0),3)</f>
        <v>12</v>
      </c>
      <c r="R107" s="3" t="s">
        <v>713</v>
      </c>
      <c r="S107" s="3" t="str">
        <f t="array" ref="S107">INDEX(S!$B$3:$D$337,MATCH(PI!$R107,S!$A$3:$A$337,0),1)</f>
        <v>FO 12.02 Hazards and first aid</v>
      </c>
      <c r="T107" s="3" t="str">
        <f t="array" ref="T107">INDEX(S!$B$3:$D$337,MATCH(PI!$R107,S!$A$3:$A$337,0),2)</f>
        <v>-</v>
      </c>
      <c r="U107" s="3" t="str">
        <f t="array" ref="U107">INDEX(#REF!,MATCH(PI!$A107,#REF!,0),2)</f>
        <v>#REF!</v>
      </c>
      <c r="V107" s="3" t="b">
        <v>0</v>
      </c>
      <c r="W107" s="3" t="b">
        <v>1</v>
      </c>
    </row>
    <row r="108" ht="14.25" customHeight="1">
      <c r="A108" s="3" t="s">
        <v>726</v>
      </c>
      <c r="B108" s="3"/>
      <c r="C108" s="3" t="s">
        <v>727</v>
      </c>
      <c r="D108" s="3" t="s">
        <v>728</v>
      </c>
      <c r="E108" s="3" t="s">
        <v>729</v>
      </c>
      <c r="F108" s="3" t="s">
        <v>730</v>
      </c>
      <c r="G108" s="3" t="s">
        <v>731</v>
      </c>
      <c r="H108" s="3" t="s">
        <v>73</v>
      </c>
      <c r="I108" s="3" t="str">
        <f t="array" ref="I108">INDEX('Static ID Table'!$B$4:$B$7,MATCH(PI!$H108,'Static ID Table'!$A$4:$A$7,0),1)</f>
        <v>Minor Must</v>
      </c>
      <c r="J108" s="3"/>
      <c r="K108" s="3"/>
      <c r="L108" s="3"/>
      <c r="M108" s="3"/>
      <c r="N108" s="3" t="s">
        <v>215</v>
      </c>
      <c r="O108" s="3" t="str">
        <f t="array" ref="O108">INDEX(S!$B$3:$D$337,MATCH(PI!$N108,S!$A$3:$A$337,0),1)</f>
        <v>FO 12 WORKERS’ HEALTH AND SAFETY</v>
      </c>
      <c r="P108" s="3" t="str">
        <f t="array" ref="P108">INDEX(S!$B$3:$D$337,MATCH(PI!$N108,S!$A$3:$A$337,0),2)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Q108" s="3">
        <f t="array" ref="Q108">INDEX(S!$B$3:$D$337,MATCH(PI!$N108,S!$A$3:$A$337,0),3)</f>
        <v>12</v>
      </c>
      <c r="R108" s="3" t="s">
        <v>713</v>
      </c>
      <c r="S108" s="3" t="str">
        <f t="array" ref="S108">INDEX(S!$B$3:$D$337,MATCH(PI!$R108,S!$A$3:$A$337,0),1)</f>
        <v>FO 12.02 Hazards and first aid</v>
      </c>
      <c r="T108" s="3" t="str">
        <f t="array" ref="T108">INDEX(S!$B$3:$D$337,MATCH(PI!$R108,S!$A$3:$A$337,0),2)</f>
        <v>-</v>
      </c>
      <c r="U108" s="3" t="str">
        <f t="array" ref="U108">INDEX(#REF!,MATCH(PI!$A108,#REF!,0),2)</f>
        <v>#REF!</v>
      </c>
      <c r="V108" s="3" t="b">
        <v>0</v>
      </c>
      <c r="W108" s="3" t="b">
        <v>1</v>
      </c>
    </row>
    <row r="109" ht="14.25" customHeight="1">
      <c r="A109" s="3" t="s">
        <v>732</v>
      </c>
      <c r="B109" s="3"/>
      <c r="C109" s="3" t="s">
        <v>733</v>
      </c>
      <c r="D109" s="3" t="s">
        <v>734</v>
      </c>
      <c r="E109" s="3" t="s">
        <v>735</v>
      </c>
      <c r="F109" s="3" t="s">
        <v>736</v>
      </c>
      <c r="G109" s="3" t="s">
        <v>737</v>
      </c>
      <c r="H109" s="3" t="s">
        <v>73</v>
      </c>
      <c r="I109" s="3" t="str">
        <f t="array" ref="I109">INDEX('Static ID Table'!$B$4:$B$7,MATCH(PI!$H109,'Static ID Table'!$A$4:$A$7,0),1)</f>
        <v>Minor Must</v>
      </c>
      <c r="J109" s="3"/>
      <c r="K109" s="3"/>
      <c r="L109" s="3"/>
      <c r="M109" s="3"/>
      <c r="N109" s="3" t="s">
        <v>343</v>
      </c>
      <c r="O109" s="3" t="str">
        <f t="array" ref="O109">INDEX(S!$B$3:$D$337,MATCH(PI!$N109,S!$A$3:$A$337,0),1)</f>
        <v>FO 04 SOIL, PLANT NUTRITION, AND FERTILIZERS</v>
      </c>
      <c r="P109" s="3" t="str">
        <f t="array" ref="P109">INDEX(S!$B$3:$D$337,MATCH(PI!$N109,S!$A$3:$A$337,0),2)</f>
        <v>-</v>
      </c>
      <c r="Q109" s="3">
        <f t="array" ref="Q109">INDEX(S!$B$3:$D$337,MATCH(PI!$N109,S!$A$3:$A$337,0),3)</f>
        <v>4</v>
      </c>
      <c r="R109" s="3" t="s">
        <v>395</v>
      </c>
      <c r="S109" s="3" t="str">
        <f t="array" ref="S109">INDEX(S!$B$3:$D$337,MATCH(PI!$R109,S!$A$3:$A$337,0),1)</f>
        <v>FO 04.05 Nutrient content</v>
      </c>
      <c r="T109" s="3" t="str">
        <f t="array" ref="T109">INDEX(S!$B$3:$D$337,MATCH(PI!$R109,S!$A$3:$A$337,0),2)</f>
        <v>-</v>
      </c>
      <c r="U109" s="3" t="str">
        <f t="array" ref="U109">INDEX(#REF!,MATCH(PI!$A109,#REF!,0),2)</f>
        <v>#REF!</v>
      </c>
      <c r="V109" s="3" t="b">
        <v>0</v>
      </c>
      <c r="W109" s="3"/>
    </row>
    <row r="110" ht="14.25" customHeight="1">
      <c r="A110" s="3" t="s">
        <v>738</v>
      </c>
      <c r="B110" s="3"/>
      <c r="C110" s="3" t="s">
        <v>739</v>
      </c>
      <c r="D110" s="3" t="s">
        <v>740</v>
      </c>
      <c r="E110" s="3" t="s">
        <v>741</v>
      </c>
      <c r="F110" s="3" t="s">
        <v>742</v>
      </c>
      <c r="G110" s="3" t="s">
        <v>743</v>
      </c>
      <c r="H110" s="3" t="s">
        <v>48</v>
      </c>
      <c r="I110" s="3" t="str">
        <f t="array" ref="I110">INDEX('Static ID Table'!$B$4:$B$7,MATCH(PI!$H110,'Static ID Table'!$A$4:$A$7,0),1)</f>
        <v>Major Must</v>
      </c>
      <c r="J110" s="3"/>
      <c r="K110" s="3"/>
      <c r="L110" s="3"/>
      <c r="M110" s="3"/>
      <c r="N110" s="3" t="s">
        <v>343</v>
      </c>
      <c r="O110" s="3" t="str">
        <f t="array" ref="O110">INDEX(S!$B$3:$D$337,MATCH(PI!$N110,S!$A$3:$A$337,0),1)</f>
        <v>FO 04 SOIL, PLANT NUTRITION, AND FERTILIZERS</v>
      </c>
      <c r="P110" s="3" t="str">
        <f t="array" ref="P110">INDEX(S!$B$3:$D$337,MATCH(PI!$N110,S!$A$3:$A$337,0),2)</f>
        <v>-</v>
      </c>
      <c r="Q110" s="3">
        <f t="array" ref="Q110">INDEX(S!$B$3:$D$337,MATCH(PI!$N110,S!$A$3:$A$337,0),3)</f>
        <v>4</v>
      </c>
      <c r="R110" s="3" t="s">
        <v>744</v>
      </c>
      <c r="S110" s="3" t="str">
        <f t="array" ref="S110">INDEX(S!$B$3:$D$337,MATCH(PI!$R110,S!$A$3:$A$337,0),1)</f>
        <v>FO 04.02 Soil fumigation</v>
      </c>
      <c r="T110" s="3" t="str">
        <f t="array" ref="T110">INDEX(S!$B$3:$D$337,MATCH(PI!$R110,S!$A$3:$A$337,0),2)</f>
        <v>-</v>
      </c>
      <c r="U110" s="3" t="str">
        <f t="array" ref="U110">INDEX(#REF!,MATCH(PI!$A110,#REF!,0),2)</f>
        <v>#REF!</v>
      </c>
      <c r="V110" s="3" t="b">
        <v>0</v>
      </c>
      <c r="W110" s="3"/>
    </row>
    <row r="111" ht="14.25" customHeight="1">
      <c r="A111" s="3" t="s">
        <v>745</v>
      </c>
      <c r="B111" s="3"/>
      <c r="C111" s="3" t="s">
        <v>746</v>
      </c>
      <c r="D111" s="3" t="s">
        <v>747</v>
      </c>
      <c r="E111" s="3" t="s">
        <v>748</v>
      </c>
      <c r="F111" s="3" t="s">
        <v>749</v>
      </c>
      <c r="G111" s="3" t="s">
        <v>750</v>
      </c>
      <c r="H111" s="3" t="s">
        <v>293</v>
      </c>
      <c r="I111" s="3" t="str">
        <f t="array" ref="I111">INDEX('Static ID Table'!$B$4:$B$7,MATCH(PI!$H111,'Static ID Table'!$A$4:$A$7,0),1)</f>
        <v>Recom.</v>
      </c>
      <c r="J111" s="3"/>
      <c r="K111" s="3"/>
      <c r="L111" s="3"/>
      <c r="M111" s="3"/>
      <c r="N111" s="3" t="s">
        <v>343</v>
      </c>
      <c r="O111" s="3" t="str">
        <f t="array" ref="O111">INDEX(S!$B$3:$D$337,MATCH(PI!$N111,S!$A$3:$A$337,0),1)</f>
        <v>FO 04 SOIL, PLANT NUTRITION, AND FERTILIZERS</v>
      </c>
      <c r="P111" s="3" t="str">
        <f t="array" ref="P111">INDEX(S!$B$3:$D$337,MATCH(PI!$N111,S!$A$3:$A$337,0),2)</f>
        <v>-</v>
      </c>
      <c r="Q111" s="3">
        <f t="array" ref="Q111">INDEX(S!$B$3:$D$337,MATCH(PI!$N111,S!$A$3:$A$337,0),3)</f>
        <v>4</v>
      </c>
      <c r="R111" s="3" t="s">
        <v>533</v>
      </c>
      <c r="S111" s="3" t="str">
        <f t="array" ref="S111">INDEX(S!$B$3:$D$337,MATCH(PI!$R111,S!$A$3:$A$337,0),1)</f>
        <v>FO 04.01 Soil conservation
</v>
      </c>
      <c r="T111" s="3" t="str">
        <f t="array" ref="T111">INDEX(S!$B$3:$D$337,MATCH(PI!$R111,S!$A$3:$A$337,0),2)</f>
        <v>Good soil husbandry ensures the long-term fertility of the soil, aids yield, and contributes to profitability. Not applicable in the case of crops that are not grown directly in soil (hydroponic or potted plants).</v>
      </c>
      <c r="U111" s="3" t="str">
        <f t="array" ref="U111">INDEX(#REF!,MATCH(PI!$A111,#REF!,0),2)</f>
        <v>#REF!</v>
      </c>
      <c r="V111" s="3" t="b">
        <v>0</v>
      </c>
      <c r="W111" s="3"/>
    </row>
    <row r="112" ht="14.25" customHeight="1">
      <c r="A112" s="3" t="s">
        <v>751</v>
      </c>
      <c r="B112" s="3"/>
      <c r="C112" s="3" t="s">
        <v>752</v>
      </c>
      <c r="D112" s="3" t="s">
        <v>753</v>
      </c>
      <c r="E112" s="3" t="s">
        <v>754</v>
      </c>
      <c r="F112" s="3" t="s">
        <v>755</v>
      </c>
      <c r="G112" s="3" t="s">
        <v>756</v>
      </c>
      <c r="H112" s="3" t="s">
        <v>293</v>
      </c>
      <c r="I112" s="3" t="str">
        <f t="array" ref="I112">INDEX('Static ID Table'!$B$4:$B$7,MATCH(PI!$H112,'Static ID Table'!$A$4:$A$7,0),1)</f>
        <v>Recom.</v>
      </c>
      <c r="J112" s="3"/>
      <c r="K112" s="3"/>
      <c r="L112" s="3"/>
      <c r="M112" s="3"/>
      <c r="N112" s="3" t="s">
        <v>343</v>
      </c>
      <c r="O112" s="3" t="str">
        <f t="array" ref="O112">INDEX(S!$B$3:$D$337,MATCH(PI!$N112,S!$A$3:$A$337,0),1)</f>
        <v>FO 04 SOIL, PLANT NUTRITION, AND FERTILIZERS</v>
      </c>
      <c r="P112" s="3" t="str">
        <f t="array" ref="P112">INDEX(S!$B$3:$D$337,MATCH(PI!$N112,S!$A$3:$A$337,0),2)</f>
        <v>-</v>
      </c>
      <c r="Q112" s="3">
        <f t="array" ref="Q112">INDEX(S!$B$3:$D$337,MATCH(PI!$N112,S!$A$3:$A$337,0),3)</f>
        <v>4</v>
      </c>
      <c r="R112" s="3" t="s">
        <v>744</v>
      </c>
      <c r="S112" s="3" t="str">
        <f t="array" ref="S112">INDEX(S!$B$3:$D$337,MATCH(PI!$R112,S!$A$3:$A$337,0),1)</f>
        <v>FO 04.02 Soil fumigation</v>
      </c>
      <c r="T112" s="3" t="str">
        <f t="array" ref="T112">INDEX(S!$B$3:$D$337,MATCH(PI!$R112,S!$A$3:$A$337,0),2)</f>
        <v>-</v>
      </c>
      <c r="U112" s="3" t="str">
        <f t="array" ref="U112">INDEX(#REF!,MATCH(PI!$A112,#REF!,0),2)</f>
        <v>#REF!</v>
      </c>
      <c r="V112" s="3" t="b">
        <v>0</v>
      </c>
      <c r="W112" s="3"/>
    </row>
    <row r="113" ht="14.25" customHeight="1">
      <c r="A113" s="3" t="s">
        <v>757</v>
      </c>
      <c r="B113" s="3"/>
      <c r="C113" s="3" t="s">
        <v>758</v>
      </c>
      <c r="D113" s="3" t="s">
        <v>759</v>
      </c>
      <c r="E113" s="3" t="s">
        <v>760</v>
      </c>
      <c r="F113" s="3" t="s">
        <v>761</v>
      </c>
      <c r="G113" s="4" t="s">
        <v>762</v>
      </c>
      <c r="H113" s="3" t="s">
        <v>73</v>
      </c>
      <c r="I113" s="3" t="str">
        <f t="array" ref="I113">INDEX('Static ID Table'!$B$4:$B$7,MATCH(PI!$H113,'Static ID Table'!$A$4:$A$7,0),1)</f>
        <v>Minor Must</v>
      </c>
      <c r="J113" s="3"/>
      <c r="K113" s="3"/>
      <c r="L113" s="3"/>
      <c r="M113" s="3"/>
      <c r="N113" s="3" t="s">
        <v>343</v>
      </c>
      <c r="O113" s="3" t="str">
        <f t="array" ref="O113">INDEX(S!$B$3:$D$337,MATCH(PI!$N113,S!$A$3:$A$337,0),1)</f>
        <v>FO 04 SOIL, PLANT NUTRITION, AND FERTILIZERS</v>
      </c>
      <c r="P113" s="3" t="str">
        <f t="array" ref="P113">INDEX(S!$B$3:$D$337,MATCH(PI!$N113,S!$A$3:$A$337,0),2)</f>
        <v>-</v>
      </c>
      <c r="Q113" s="3">
        <f t="array" ref="Q113">INDEX(S!$B$3:$D$337,MATCH(PI!$N113,S!$A$3:$A$337,0),3)</f>
        <v>4</v>
      </c>
      <c r="R113" s="3" t="s">
        <v>763</v>
      </c>
      <c r="S113" s="3" t="str">
        <f t="array" ref="S113">INDEX(S!$B$3:$D$337,MATCH(PI!$R113,S!$A$3:$A$337,0),1)</f>
        <v>FO 04.03 Substrates</v>
      </c>
      <c r="T113" s="3" t="str">
        <f t="array" ref="T113">INDEX(S!$B$3:$D$337,MATCH(PI!$R113,S!$A$3:$A$337,0),2)</f>
        <v>-</v>
      </c>
      <c r="U113" s="3" t="str">
        <f t="array" ref="U113">INDEX(#REF!,MATCH(PI!$A113,#REF!,0),2)</f>
        <v>#REF!</v>
      </c>
      <c r="V113" s="3" t="b">
        <v>0</v>
      </c>
      <c r="W113" s="3"/>
    </row>
    <row r="114" ht="14.25" customHeight="1">
      <c r="A114" s="3" t="s">
        <v>764</v>
      </c>
      <c r="B114" s="3"/>
      <c r="C114" s="3" t="s">
        <v>765</v>
      </c>
      <c r="D114" s="3" t="s">
        <v>766</v>
      </c>
      <c r="E114" s="3" t="s">
        <v>767</v>
      </c>
      <c r="F114" s="3" t="s">
        <v>768</v>
      </c>
      <c r="G114" s="3" t="s">
        <v>769</v>
      </c>
      <c r="H114" s="3" t="s">
        <v>48</v>
      </c>
      <c r="I114" s="3" t="str">
        <f t="array" ref="I114">INDEX('Static ID Table'!$B$4:$B$7,MATCH(PI!$H114,'Static ID Table'!$A$4:$A$7,0),1)</f>
        <v>Major Must</v>
      </c>
      <c r="J114" s="3"/>
      <c r="K114" s="3"/>
      <c r="L114" s="3"/>
      <c r="M114" s="3"/>
      <c r="N114" s="3" t="s">
        <v>101</v>
      </c>
      <c r="O114" s="3" t="str">
        <f t="array" ref="O114">INDEX(S!$B$3:$D$337,MATCH(PI!$N114,S!$A$3:$A$337,0),1)</f>
        <v>FO 02 TRACEABILITY</v>
      </c>
      <c r="P114" s="3" t="str">
        <f t="array" ref="P114">INDEX(S!$B$3:$D$337,MATCH(PI!$N114,S!$A$3:$A$337,0),2)</f>
        <v>-</v>
      </c>
      <c r="Q114" s="3">
        <f t="array" ref="Q114">INDEX(S!$B$3:$D$337,MATCH(PI!$N114,S!$A$3:$A$337,0),3)</f>
        <v>2</v>
      </c>
      <c r="R114" s="3" t="s">
        <v>546</v>
      </c>
      <c r="S114" s="3" t="str">
        <f t="array" ref="S114">INDEX(S!$B$3:$D$337,MATCH(PI!$R114,S!$A$3:$A$337,0),1)</f>
        <v>FO 02.02 Parallel ownership</v>
      </c>
      <c r="T114" s="3" t="str">
        <f t="array" ref="T114">INDEX(S!$B$3:$D$337,MATCH(PI!$R114,S!$A$3:$A$337,0),2)</f>
        <v>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v>
      </c>
      <c r="U114" s="3" t="str">
        <f t="array" ref="U114">INDEX(#REF!,MATCH(PI!$A114,#REF!,0),2)</f>
        <v>#REF!</v>
      </c>
      <c r="V114" s="3" t="b">
        <v>0</v>
      </c>
      <c r="W114" s="3"/>
    </row>
    <row r="115" ht="14.25" customHeight="1">
      <c r="A115" s="3" t="s">
        <v>770</v>
      </c>
      <c r="B115" s="3"/>
      <c r="C115" s="3" t="s">
        <v>771</v>
      </c>
      <c r="D115" s="3" t="s">
        <v>772</v>
      </c>
      <c r="E115" s="3" t="s">
        <v>773</v>
      </c>
      <c r="F115" s="3" t="s">
        <v>774</v>
      </c>
      <c r="G115" s="3" t="s">
        <v>775</v>
      </c>
      <c r="H115" s="3" t="s">
        <v>48</v>
      </c>
      <c r="I115" s="3" t="str">
        <f t="array" ref="I115">INDEX('Static ID Table'!$B$4:$B$7,MATCH(PI!$H115,'Static ID Table'!$A$4:$A$7,0),1)</f>
        <v>Major Must</v>
      </c>
      <c r="J115" s="3"/>
      <c r="K115" s="3"/>
      <c r="L115" s="3"/>
      <c r="M115" s="3"/>
      <c r="N115" s="3" t="s">
        <v>343</v>
      </c>
      <c r="O115" s="3" t="str">
        <f t="array" ref="O115">INDEX(S!$B$3:$D$337,MATCH(PI!$N115,S!$A$3:$A$337,0),1)</f>
        <v>FO 04 SOIL, PLANT NUTRITION, AND FERTILIZERS</v>
      </c>
      <c r="P115" s="3" t="str">
        <f t="array" ref="P115">INDEX(S!$B$3:$D$337,MATCH(PI!$N115,S!$A$3:$A$337,0),2)</f>
        <v>-</v>
      </c>
      <c r="Q115" s="3">
        <f t="array" ref="Q115">INDEX(S!$B$3:$D$337,MATCH(PI!$N115,S!$A$3:$A$337,0),3)</f>
        <v>4</v>
      </c>
      <c r="R115" s="3" t="s">
        <v>763</v>
      </c>
      <c r="S115" s="3" t="str">
        <f t="array" ref="S115">INDEX(S!$B$3:$D$337,MATCH(PI!$R115,S!$A$3:$A$337,0),1)</f>
        <v>FO 04.03 Substrates</v>
      </c>
      <c r="T115" s="3" t="str">
        <f t="array" ref="T115">INDEX(S!$B$3:$D$337,MATCH(PI!$R115,S!$A$3:$A$337,0),2)</f>
        <v>-</v>
      </c>
      <c r="U115" s="3" t="str">
        <f t="array" ref="U115">INDEX(#REF!,MATCH(PI!$A115,#REF!,0),2)</f>
        <v>#REF!</v>
      </c>
      <c r="V115" s="3" t="b">
        <v>0</v>
      </c>
      <c r="W115" s="3"/>
    </row>
    <row r="116" ht="14.25" customHeight="1">
      <c r="A116" s="3" t="s">
        <v>776</v>
      </c>
      <c r="B116" s="3"/>
      <c r="C116" s="3" t="s">
        <v>777</v>
      </c>
      <c r="D116" s="3" t="s">
        <v>778</v>
      </c>
      <c r="E116" s="3" t="s">
        <v>779</v>
      </c>
      <c r="F116" s="3" t="s">
        <v>780</v>
      </c>
      <c r="G116" s="3" t="s">
        <v>781</v>
      </c>
      <c r="H116" s="3" t="s">
        <v>73</v>
      </c>
      <c r="I116" s="3" t="str">
        <f t="array" ref="I116">INDEX('Static ID Table'!$B$4:$B$7,MATCH(PI!$H116,'Static ID Table'!$A$4:$A$7,0),1)</f>
        <v>Minor Must</v>
      </c>
      <c r="J116" s="3"/>
      <c r="K116" s="3"/>
      <c r="L116" s="3"/>
      <c r="M116" s="3"/>
      <c r="N116" s="3" t="s">
        <v>343</v>
      </c>
      <c r="O116" s="3" t="str">
        <f t="array" ref="O116">INDEX(S!$B$3:$D$337,MATCH(PI!$N116,S!$A$3:$A$337,0),1)</f>
        <v>FO 04 SOIL, PLANT NUTRITION, AND FERTILIZERS</v>
      </c>
      <c r="P116" s="3" t="str">
        <f t="array" ref="P116">INDEX(S!$B$3:$D$337,MATCH(PI!$N116,S!$A$3:$A$337,0),2)</f>
        <v>-</v>
      </c>
      <c r="Q116" s="3">
        <f t="array" ref="Q116">INDEX(S!$B$3:$D$337,MATCH(PI!$N116,S!$A$3:$A$337,0),3)</f>
        <v>4</v>
      </c>
      <c r="R116" s="3" t="s">
        <v>744</v>
      </c>
      <c r="S116" s="3" t="str">
        <f t="array" ref="S116">INDEX(S!$B$3:$D$337,MATCH(PI!$R116,S!$A$3:$A$337,0),1)</f>
        <v>FO 04.02 Soil fumigation</v>
      </c>
      <c r="T116" s="3" t="str">
        <f t="array" ref="T116">INDEX(S!$B$3:$D$337,MATCH(PI!$R116,S!$A$3:$A$337,0),2)</f>
        <v>-</v>
      </c>
      <c r="U116" s="3" t="str">
        <f t="array" ref="U116">INDEX(#REF!,MATCH(PI!$A116,#REF!,0),2)</f>
        <v>#REF!</v>
      </c>
      <c r="V116" s="3" t="b">
        <v>0</v>
      </c>
      <c r="W116" s="3"/>
    </row>
    <row r="117" ht="14.25" customHeight="1">
      <c r="A117" s="3" t="s">
        <v>782</v>
      </c>
      <c r="B117" s="3"/>
      <c r="C117" s="3" t="s">
        <v>783</v>
      </c>
      <c r="D117" s="3" t="s">
        <v>784</v>
      </c>
      <c r="E117" s="3" t="s">
        <v>785</v>
      </c>
      <c r="F117" s="3" t="s">
        <v>786</v>
      </c>
      <c r="G117" s="3" t="s">
        <v>787</v>
      </c>
      <c r="H117" s="3" t="s">
        <v>73</v>
      </c>
      <c r="I117" s="3" t="str">
        <f t="array" ref="I117">INDEX('Static ID Table'!$B$4:$B$7,MATCH(PI!$H117,'Static ID Table'!$A$4:$A$7,0),1)</f>
        <v>Minor Must</v>
      </c>
      <c r="J117" s="3"/>
      <c r="K117" s="3"/>
      <c r="L117" s="3"/>
      <c r="M117" s="3"/>
      <c r="N117" s="3" t="s">
        <v>614</v>
      </c>
      <c r="O117" s="3" t="str">
        <f t="array" ref="O117">INDEX(S!$B$3:$D$337,MATCH(PI!$N117,S!$A$3:$A$337,0),1)</f>
        <v>FO 13 WORKERS’ WELFARE</v>
      </c>
      <c r="P117" s="3" t="str">
        <f t="array" ref="P117">INDEX(S!$B$3:$D$337,MATCH(PI!$N117,S!$A$3:$A$337,0),2)</f>
        <v>-</v>
      </c>
      <c r="Q117" s="3">
        <f t="array" ref="Q117">INDEX(S!$B$3:$D$337,MATCH(PI!$N117,S!$A$3:$A$337,0),3)</f>
        <v>13</v>
      </c>
      <c r="R117" s="3" t="s">
        <v>58</v>
      </c>
      <c r="S117" s="3" t="str">
        <f t="array" ref="S117">INDEX(S!$B$3:$D$337,MATCH(PI!$R117,S!$A$3:$A$337,0),1)</f>
        <v>-</v>
      </c>
      <c r="T117" s="3" t="str">
        <f t="array" ref="T117">INDEX(S!$B$3:$D$337,MATCH(PI!$R117,S!$A$3:$A$337,0),2)</f>
        <v>-</v>
      </c>
      <c r="U117" s="3" t="str">
        <f t="array" ref="U117">INDEX(#REF!,MATCH(PI!$A117,#REF!,0),2)</f>
        <v>#REF!</v>
      </c>
      <c r="V117" s="3" t="b">
        <v>0</v>
      </c>
      <c r="W117" s="3"/>
    </row>
    <row r="118" ht="14.25" customHeight="1">
      <c r="A118" s="3" t="s">
        <v>788</v>
      </c>
      <c r="B118" s="3"/>
      <c r="C118" s="3" t="s">
        <v>789</v>
      </c>
      <c r="D118" s="3" t="s">
        <v>790</v>
      </c>
      <c r="E118" s="3" t="s">
        <v>791</v>
      </c>
      <c r="F118" s="3" t="s">
        <v>792</v>
      </c>
      <c r="G118" s="4" t="s">
        <v>793</v>
      </c>
      <c r="H118" s="3" t="s">
        <v>73</v>
      </c>
      <c r="I118" s="3" t="str">
        <f t="array" ref="I118">INDEX('Static ID Table'!$B$4:$B$7,MATCH(PI!$H118,'Static ID Table'!$A$4:$A$7,0),1)</f>
        <v>Minor Must</v>
      </c>
      <c r="J118" s="3"/>
      <c r="K118" s="3"/>
      <c r="L118" s="3"/>
      <c r="M118" s="3"/>
      <c r="N118" s="3" t="s">
        <v>343</v>
      </c>
      <c r="O118" s="3" t="str">
        <f t="array" ref="O118">INDEX(S!$B$3:$D$337,MATCH(PI!$N118,S!$A$3:$A$337,0),1)</f>
        <v>FO 04 SOIL, PLANT NUTRITION, AND FERTILIZERS</v>
      </c>
      <c r="P118" s="3" t="str">
        <f t="array" ref="P118">INDEX(S!$B$3:$D$337,MATCH(PI!$N118,S!$A$3:$A$337,0),2)</f>
        <v>-</v>
      </c>
      <c r="Q118" s="3">
        <f t="array" ref="Q118">INDEX(S!$B$3:$D$337,MATCH(PI!$N118,S!$A$3:$A$337,0),3)</f>
        <v>4</v>
      </c>
      <c r="R118" s="3" t="s">
        <v>763</v>
      </c>
      <c r="S118" s="3" t="str">
        <f t="array" ref="S118">INDEX(S!$B$3:$D$337,MATCH(PI!$R118,S!$A$3:$A$337,0),1)</f>
        <v>FO 04.03 Substrates</v>
      </c>
      <c r="T118" s="3" t="str">
        <f t="array" ref="T118">INDEX(S!$B$3:$D$337,MATCH(PI!$R118,S!$A$3:$A$337,0),2)</f>
        <v>-</v>
      </c>
      <c r="U118" s="3" t="str">
        <f t="array" ref="U118">INDEX(#REF!,MATCH(PI!$A118,#REF!,0),2)</f>
        <v>#REF!</v>
      </c>
      <c r="V118" s="3" t="b">
        <v>0</v>
      </c>
      <c r="W118" s="3"/>
    </row>
    <row r="119" ht="14.25" customHeight="1">
      <c r="A119" s="3" t="s">
        <v>794</v>
      </c>
      <c r="B119" s="3"/>
      <c r="C119" s="3" t="s">
        <v>795</v>
      </c>
      <c r="D119" s="3" t="s">
        <v>796</v>
      </c>
      <c r="E119" s="3" t="s">
        <v>797</v>
      </c>
      <c r="F119" s="3" t="s">
        <v>798</v>
      </c>
      <c r="G119" s="4" t="s">
        <v>799</v>
      </c>
      <c r="H119" s="3" t="s">
        <v>73</v>
      </c>
      <c r="I119" s="3" t="str">
        <f t="array" ref="I119">INDEX('Static ID Table'!$B$4:$B$7,MATCH(PI!$H119,'Static ID Table'!$A$4:$A$7,0),1)</f>
        <v>Minor Must</v>
      </c>
      <c r="J119" s="3"/>
      <c r="K119" s="3"/>
      <c r="L119" s="3"/>
      <c r="M119" s="3"/>
      <c r="N119" s="3" t="s">
        <v>49</v>
      </c>
      <c r="O119" s="3" t="str">
        <f t="array" ref="O119">INDEX(S!$B$3:$D$337,MATCH(PI!$N119,S!$A$3:$A$337,0),1)</f>
        <v>FO 01 MANAGEMENT </v>
      </c>
      <c r="P119" s="3" t="str">
        <f t="array" ref="P119">INDEX(S!$B$3:$D$337,MATCH(PI!$N119,S!$A$3:$A$337,0),2)</f>
        <v>-</v>
      </c>
      <c r="Q119" s="3">
        <f t="array" ref="Q119">INDEX(S!$B$3:$D$337,MATCH(PI!$N119,S!$A$3:$A$337,0),3)</f>
        <v>1</v>
      </c>
      <c r="R119" s="3" t="s">
        <v>800</v>
      </c>
      <c r="S119" s="3" t="str">
        <f t="array" ref="S119">INDEX(S!$B$3:$D$337,MATCH(PI!$R119,S!$A$3:$A$337,0),1)</f>
        <v>FO 01.05 Customer requirements</v>
      </c>
      <c r="T119" s="3" t="str">
        <f t="array" ref="T119">INDEX(S!$B$3:$D$337,MATCH(PI!$R119,S!$A$3:$A$337,0),2)</f>
        <v>-</v>
      </c>
      <c r="U119" s="3" t="str">
        <f t="array" ref="U119">INDEX(#REF!,MATCH(PI!$A119,#REF!,0),2)</f>
        <v>#REF!</v>
      </c>
      <c r="V119" s="3" t="b">
        <v>0</v>
      </c>
      <c r="W119" s="3"/>
    </row>
    <row r="120" ht="14.25" customHeight="1">
      <c r="A120" s="3" t="s">
        <v>801</v>
      </c>
      <c r="B120" s="3"/>
      <c r="C120" s="3" t="s">
        <v>802</v>
      </c>
      <c r="D120" s="3" t="s">
        <v>803</v>
      </c>
      <c r="E120" s="3" t="s">
        <v>804</v>
      </c>
      <c r="F120" s="3" t="s">
        <v>805</v>
      </c>
      <c r="G120" s="4" t="s">
        <v>806</v>
      </c>
      <c r="H120" s="3" t="s">
        <v>73</v>
      </c>
      <c r="I120" s="3" t="str">
        <f t="array" ref="I120">INDEX('Static ID Table'!$B$4:$B$7,MATCH(PI!$H120,'Static ID Table'!$A$4:$A$7,0),1)</f>
        <v>Minor Must</v>
      </c>
      <c r="J120" s="3"/>
      <c r="K120" s="3"/>
      <c r="L120" s="3"/>
      <c r="M120" s="3"/>
      <c r="N120" s="3" t="s">
        <v>343</v>
      </c>
      <c r="O120" s="3" t="str">
        <f t="array" ref="O120">INDEX(S!$B$3:$D$337,MATCH(PI!$N120,S!$A$3:$A$337,0),1)</f>
        <v>FO 04 SOIL, PLANT NUTRITION, AND FERTILIZERS</v>
      </c>
      <c r="P120" s="3" t="str">
        <f t="array" ref="P120">INDEX(S!$B$3:$D$337,MATCH(PI!$N120,S!$A$3:$A$337,0),2)</f>
        <v>-</v>
      </c>
      <c r="Q120" s="3">
        <f t="array" ref="Q120">INDEX(S!$B$3:$D$337,MATCH(PI!$N120,S!$A$3:$A$337,0),3)</f>
        <v>4</v>
      </c>
      <c r="R120" s="3" t="s">
        <v>763</v>
      </c>
      <c r="S120" s="3" t="str">
        <f t="array" ref="S120">INDEX(S!$B$3:$D$337,MATCH(PI!$R120,S!$A$3:$A$337,0),1)</f>
        <v>FO 04.03 Substrates</v>
      </c>
      <c r="T120" s="3" t="str">
        <f t="array" ref="T120">INDEX(S!$B$3:$D$337,MATCH(PI!$R120,S!$A$3:$A$337,0),2)</f>
        <v>-</v>
      </c>
      <c r="U120" s="3" t="str">
        <f t="array" ref="U120">INDEX(#REF!,MATCH(PI!$A120,#REF!,0),2)</f>
        <v>#REF!</v>
      </c>
      <c r="V120" s="3" t="b">
        <v>0</v>
      </c>
      <c r="W120" s="3"/>
    </row>
    <row r="121" ht="14.25" customHeight="1">
      <c r="A121" s="3" t="s">
        <v>807</v>
      </c>
      <c r="B121" s="3"/>
      <c r="C121" s="3" t="s">
        <v>808</v>
      </c>
      <c r="D121" s="3" t="s">
        <v>809</v>
      </c>
      <c r="E121" s="3" t="s">
        <v>810</v>
      </c>
      <c r="F121" s="3" t="s">
        <v>811</v>
      </c>
      <c r="G121" s="3" t="s">
        <v>812</v>
      </c>
      <c r="H121" s="3" t="s">
        <v>48</v>
      </c>
      <c r="I121" s="3" t="str">
        <f t="array" ref="I121">INDEX('Static ID Table'!$B$4:$B$7,MATCH(PI!$H121,'Static ID Table'!$A$4:$A$7,0),1)</f>
        <v>Major Must</v>
      </c>
      <c r="J121" s="3"/>
      <c r="K121" s="3"/>
      <c r="L121" s="3"/>
      <c r="M121" s="3"/>
      <c r="N121" s="3" t="s">
        <v>193</v>
      </c>
      <c r="O121" s="3" t="str">
        <f t="array" ref="O121">INDEX(S!$B$3:$D$337,MATCH(PI!$N121,S!$A$3:$A$337,0),1)</f>
        <v>FO 03 PLANT PROPAGATION MATERIAL</v>
      </c>
      <c r="P121" s="3" t="str">
        <f t="array" ref="P121">INDEX(S!$B$3:$D$337,MATCH(PI!$N121,S!$A$3:$A$337,0),2)</f>
        <v>-</v>
      </c>
      <c r="Q121" s="3">
        <f t="array" ref="Q121">INDEX(S!$B$3:$D$337,MATCH(PI!$N121,S!$A$3:$A$337,0),3)</f>
        <v>3</v>
      </c>
      <c r="R121" s="3" t="s">
        <v>813</v>
      </c>
      <c r="S121" s="3" t="str">
        <f t="array" ref="S121">INDEX(S!$B$3:$D$337,MATCH(PI!$R121,S!$A$3:$A$337,0),1)</f>
        <v>FO 03.03 Genetically modified organisms</v>
      </c>
      <c r="T121" s="3" t="str">
        <f t="array" ref="T121">INDEX(S!$B$3:$D$337,MATCH(PI!$R121,S!$A$3:$A$337,0),2)</f>
        <v>-</v>
      </c>
      <c r="U121" s="3" t="str">
        <f t="array" ref="U121">INDEX(#REF!,MATCH(PI!$A121,#REF!,0),2)</f>
        <v>#REF!</v>
      </c>
      <c r="V121" s="3" t="b">
        <v>0</v>
      </c>
      <c r="W121" s="3"/>
    </row>
    <row r="122" ht="14.25" customHeight="1">
      <c r="A122" s="3" t="s">
        <v>814</v>
      </c>
      <c r="B122" s="3"/>
      <c r="C122" s="3" t="s">
        <v>815</v>
      </c>
      <c r="D122" s="3" t="s">
        <v>816</v>
      </c>
      <c r="E122" s="3" t="s">
        <v>817</v>
      </c>
      <c r="F122" s="3" t="s">
        <v>818</v>
      </c>
      <c r="G122" s="4" t="s">
        <v>819</v>
      </c>
      <c r="H122" s="3" t="s">
        <v>48</v>
      </c>
      <c r="I122" s="3" t="str">
        <f t="array" ref="I122">INDEX('Static ID Table'!$B$4:$B$7,MATCH(PI!$H122,'Static ID Table'!$A$4:$A$7,0),1)</f>
        <v>Major Must</v>
      </c>
      <c r="J122" s="3"/>
      <c r="K122" s="3"/>
      <c r="L122" s="3"/>
      <c r="M122" s="3"/>
      <c r="N122" s="3" t="s">
        <v>86</v>
      </c>
      <c r="O122" s="3" t="str">
        <f t="array" ref="O122">INDEX(S!$B$3:$D$337,MATCH(PI!$N122,S!$A$3:$A$337,0),1)</f>
        <v>FO 05 WATER MANAGEMENT</v>
      </c>
      <c r="P122" s="3" t="str">
        <f t="array" ref="P122">INDEX(S!$B$3:$D$337,MATCH(PI!$N122,S!$A$3:$A$337,0),2)</f>
        <v>-</v>
      </c>
      <c r="Q122" s="3">
        <f t="array" ref="Q122">INDEX(S!$B$3:$D$337,MATCH(PI!$N122,S!$A$3:$A$337,0),3)</f>
        <v>5</v>
      </c>
      <c r="R122" s="3" t="s">
        <v>820</v>
      </c>
      <c r="S122" s="3" t="str">
        <f t="array" ref="S122">INDEX(S!$B$3:$D$337,MATCH(PI!$R122,S!$A$3:$A$337,0),1)</f>
        <v>FO 05.01 Water sources
</v>
      </c>
      <c r="T122" s="3" t="str">
        <f t="array" ref="T122">INDEX(S!$B$3:$D$337,MATCH(PI!$R122,S!$A$3:$A$337,0),2)</f>
        <v>-</v>
      </c>
      <c r="U122" s="3" t="str">
        <f t="array" ref="U122">INDEX(#REF!,MATCH(PI!$A122,#REF!,0),2)</f>
        <v>#REF!</v>
      </c>
      <c r="V122" s="3" t="b">
        <v>0</v>
      </c>
      <c r="W122" s="3"/>
    </row>
    <row r="123" ht="14.25" customHeight="1">
      <c r="A123" s="3" t="s">
        <v>821</v>
      </c>
      <c r="B123" s="3"/>
      <c r="C123" s="3" t="s">
        <v>822</v>
      </c>
      <c r="D123" s="3" t="s">
        <v>823</v>
      </c>
      <c r="E123" s="3" t="s">
        <v>824</v>
      </c>
      <c r="F123" s="3" t="s">
        <v>825</v>
      </c>
      <c r="G123" s="3" t="s">
        <v>826</v>
      </c>
      <c r="H123" s="3" t="s">
        <v>293</v>
      </c>
      <c r="I123" s="3" t="str">
        <f t="array" ref="I123">INDEX('Static ID Table'!$B$4:$B$7,MATCH(PI!$H123,'Static ID Table'!$A$4:$A$7,0),1)</f>
        <v>Recom.</v>
      </c>
      <c r="J123" s="3"/>
      <c r="K123" s="3"/>
      <c r="L123" s="3"/>
      <c r="M123" s="3"/>
      <c r="N123" s="3" t="s">
        <v>201</v>
      </c>
      <c r="O123" s="3" t="str">
        <f t="array" ref="O123">INDEX(S!$B$3:$D$337,MATCH(PI!$N123,S!$A$3:$A$337,0),1)</f>
        <v>FO 08 POSTHARVEST</v>
      </c>
      <c r="P123" s="3" t="str">
        <f t="array" ref="P123">INDEX(S!$B$3:$D$337,MATCH(PI!$N123,S!$A$3:$A$337,0),2)</f>
        <v>-</v>
      </c>
      <c r="Q123" s="3">
        <f t="array" ref="Q123">INDEX(S!$B$3:$D$337,MATCH(PI!$N123,S!$A$3:$A$337,0),3)</f>
        <v>8</v>
      </c>
      <c r="R123" s="3" t="s">
        <v>827</v>
      </c>
      <c r="S123" s="3" t="str">
        <f t="array" ref="S123">INDEX(S!$B$3:$D$337,MATCH(PI!$R123,S!$A$3:$A$337,0),1)</f>
        <v>FO 08.01 Quality of postharvest water</v>
      </c>
      <c r="T123" s="3" t="str">
        <f t="array" ref="T123">INDEX(S!$B$3:$D$337,MATCH(PI!$R123,S!$A$3:$A$337,0),2)</f>
        <v>-</v>
      </c>
      <c r="U123" s="3" t="str">
        <f t="array" ref="U123">INDEX(#REF!,MATCH(PI!$A123,#REF!,0),2)</f>
        <v>#REF!</v>
      </c>
      <c r="V123" s="3" t="b">
        <v>0</v>
      </c>
      <c r="W123" s="3" t="b">
        <v>1</v>
      </c>
    </row>
    <row r="124" ht="14.25" customHeight="1">
      <c r="A124" s="3" t="s">
        <v>828</v>
      </c>
      <c r="B124" s="3"/>
      <c r="C124" s="3" t="s">
        <v>829</v>
      </c>
      <c r="D124" s="3" t="s">
        <v>830</v>
      </c>
      <c r="E124" s="3" t="s">
        <v>831</v>
      </c>
      <c r="F124" s="3" t="s">
        <v>832</v>
      </c>
      <c r="G124" s="4" t="s">
        <v>833</v>
      </c>
      <c r="H124" s="3" t="s">
        <v>73</v>
      </c>
      <c r="I124" s="3" t="str">
        <f t="array" ref="I124">INDEX('Static ID Table'!$B$4:$B$7,MATCH(PI!$H124,'Static ID Table'!$A$4:$A$7,0),1)</f>
        <v>Minor Must</v>
      </c>
      <c r="J124" s="3"/>
      <c r="K124" s="3"/>
      <c r="L124" s="3"/>
      <c r="M124" s="3"/>
      <c r="N124" s="3" t="s">
        <v>86</v>
      </c>
      <c r="O124" s="3" t="str">
        <f t="array" ref="O124">INDEX(S!$B$3:$D$337,MATCH(PI!$N124,S!$A$3:$A$337,0),1)</f>
        <v>FO 05 WATER MANAGEMENT</v>
      </c>
      <c r="P124" s="3" t="str">
        <f t="array" ref="P124">INDEX(S!$B$3:$D$337,MATCH(PI!$N124,S!$A$3:$A$337,0),2)</f>
        <v>-</v>
      </c>
      <c r="Q124" s="3">
        <f t="array" ref="Q124">INDEX(S!$B$3:$D$337,MATCH(PI!$N124,S!$A$3:$A$337,0),3)</f>
        <v>5</v>
      </c>
      <c r="R124" s="3" t="s">
        <v>87</v>
      </c>
      <c r="S124" s="3" t="str">
        <f t="array" ref="S124">INDEX(S!$B$3:$D$337,MATCH(PI!$R124,S!$A$3:$A$337,0),1)</f>
        <v>FO 05.04 Water quality</v>
      </c>
      <c r="T124" s="3" t="str">
        <f t="array" ref="T124">INDEX(S!$B$3:$D$337,MATCH(PI!$R124,S!$A$3:$A$337,0),2)</f>
        <v>-</v>
      </c>
      <c r="U124" s="3" t="str">
        <f t="array" ref="U124">INDEX(#REF!,MATCH(PI!$A124,#REF!,0),2)</f>
        <v>#REF!</v>
      </c>
      <c r="V124" s="3" t="b">
        <v>0</v>
      </c>
      <c r="W124" s="3"/>
    </row>
    <row r="125" ht="14.25" customHeight="1">
      <c r="A125" s="3" t="s">
        <v>834</v>
      </c>
      <c r="B125" s="3"/>
      <c r="C125" s="3" t="s">
        <v>835</v>
      </c>
      <c r="D125" s="3" t="s">
        <v>836</v>
      </c>
      <c r="E125" s="3" t="s">
        <v>837</v>
      </c>
      <c r="F125" s="3" t="s">
        <v>838</v>
      </c>
      <c r="G125" s="4" t="s">
        <v>839</v>
      </c>
      <c r="H125" s="3" t="s">
        <v>48</v>
      </c>
      <c r="I125" s="3" t="str">
        <f t="array" ref="I125">INDEX('Static ID Table'!$B$4:$B$7,MATCH(PI!$H125,'Static ID Table'!$A$4:$A$7,0),1)</f>
        <v>Major Must</v>
      </c>
      <c r="J125" s="3"/>
      <c r="K125" s="3"/>
      <c r="L125" s="3"/>
      <c r="M125" s="3"/>
      <c r="N125" s="3" t="s">
        <v>86</v>
      </c>
      <c r="O125" s="3" t="str">
        <f t="array" ref="O125">INDEX(S!$B$3:$D$337,MATCH(PI!$N125,S!$A$3:$A$337,0),1)</f>
        <v>FO 05 WATER MANAGEMENT</v>
      </c>
      <c r="P125" s="3" t="str">
        <f t="array" ref="P125">INDEX(S!$B$3:$D$337,MATCH(PI!$N125,S!$A$3:$A$337,0),2)</f>
        <v>-</v>
      </c>
      <c r="Q125" s="3">
        <f t="array" ref="Q125">INDEX(S!$B$3:$D$337,MATCH(PI!$N125,S!$A$3:$A$337,0),3)</f>
        <v>5</v>
      </c>
      <c r="R125" s="3" t="s">
        <v>840</v>
      </c>
      <c r="S125" s="3" t="str">
        <f t="array" ref="S125">INDEX(S!$B$3:$D$337,MATCH(PI!$R125,S!$A$3:$A$337,0),1)</f>
        <v>FO 05.02 Predicting irrigation requirements</v>
      </c>
      <c r="T125" s="3" t="str">
        <f t="array" ref="T125">INDEX(S!$B$3:$D$337,MATCH(PI!$R125,S!$A$3:$A$337,0),2)</f>
        <v>-</v>
      </c>
      <c r="U125" s="3" t="str">
        <f t="array" ref="U125">INDEX(#REF!,MATCH(PI!$A125,#REF!,0),2)</f>
        <v>#REF!</v>
      </c>
      <c r="V125" s="3" t="b">
        <v>0</v>
      </c>
      <c r="W125" s="3"/>
    </row>
    <row r="126" ht="14.25" customHeight="1">
      <c r="A126" s="3" t="s">
        <v>841</v>
      </c>
      <c r="B126" s="3"/>
      <c r="C126" s="3" t="s">
        <v>842</v>
      </c>
      <c r="D126" s="3" t="s">
        <v>843</v>
      </c>
      <c r="E126" s="3" t="s">
        <v>844</v>
      </c>
      <c r="F126" s="3" t="s">
        <v>845</v>
      </c>
      <c r="G126" s="4" t="s">
        <v>846</v>
      </c>
      <c r="H126" s="3" t="s">
        <v>48</v>
      </c>
      <c r="I126" s="3" t="str">
        <f t="array" ref="I126">INDEX('Static ID Table'!$B$4:$B$7,MATCH(PI!$H126,'Static ID Table'!$A$4:$A$7,0),1)</f>
        <v>Major Must</v>
      </c>
      <c r="J126" s="3"/>
      <c r="K126" s="3"/>
      <c r="L126" s="3"/>
      <c r="M126" s="3"/>
      <c r="N126" s="3" t="s">
        <v>86</v>
      </c>
      <c r="O126" s="3" t="str">
        <f t="array" ref="O126">INDEX(S!$B$3:$D$337,MATCH(PI!$N126,S!$A$3:$A$337,0),1)</f>
        <v>FO 05 WATER MANAGEMENT</v>
      </c>
      <c r="P126" s="3" t="str">
        <f t="array" ref="P126">INDEX(S!$B$3:$D$337,MATCH(PI!$N126,S!$A$3:$A$337,0),2)</f>
        <v>-</v>
      </c>
      <c r="Q126" s="3">
        <f t="array" ref="Q126">INDEX(S!$B$3:$D$337,MATCH(PI!$N126,S!$A$3:$A$337,0),3)</f>
        <v>5</v>
      </c>
      <c r="R126" s="3" t="s">
        <v>820</v>
      </c>
      <c r="S126" s="3" t="str">
        <f t="array" ref="S126">INDEX(S!$B$3:$D$337,MATCH(PI!$R126,S!$A$3:$A$337,0),1)</f>
        <v>FO 05.01 Water sources
</v>
      </c>
      <c r="T126" s="3" t="str">
        <f t="array" ref="T126">INDEX(S!$B$3:$D$337,MATCH(PI!$R126,S!$A$3:$A$337,0),2)</f>
        <v>-</v>
      </c>
      <c r="U126" s="3" t="str">
        <f t="array" ref="U126">INDEX(#REF!,MATCH(PI!$A126,#REF!,0),2)</f>
        <v>#REF!</v>
      </c>
      <c r="V126" s="3" t="b">
        <v>0</v>
      </c>
      <c r="W126" s="3" t="b">
        <v>1</v>
      </c>
    </row>
    <row r="127" ht="14.25" customHeight="1">
      <c r="A127" s="3" t="s">
        <v>847</v>
      </c>
      <c r="B127" s="3"/>
      <c r="C127" s="3" t="s">
        <v>848</v>
      </c>
      <c r="D127" s="3" t="s">
        <v>849</v>
      </c>
      <c r="E127" s="3" t="s">
        <v>850</v>
      </c>
      <c r="F127" s="3" t="s">
        <v>851</v>
      </c>
      <c r="G127" s="4" t="s">
        <v>852</v>
      </c>
      <c r="H127" s="3" t="s">
        <v>73</v>
      </c>
      <c r="I127" s="3" t="str">
        <f t="array" ref="I127">INDEX('Static ID Table'!$B$4:$B$7,MATCH(PI!$H127,'Static ID Table'!$A$4:$A$7,0),1)</f>
        <v>Minor Must</v>
      </c>
      <c r="J127" s="3"/>
      <c r="K127" s="3"/>
      <c r="L127" s="3"/>
      <c r="M127" s="3"/>
      <c r="N127" s="3" t="s">
        <v>86</v>
      </c>
      <c r="O127" s="3" t="str">
        <f t="array" ref="O127">INDEX(S!$B$3:$D$337,MATCH(PI!$N127,S!$A$3:$A$337,0),1)</f>
        <v>FO 05 WATER MANAGEMENT</v>
      </c>
      <c r="P127" s="3" t="str">
        <f t="array" ref="P127">INDEX(S!$B$3:$D$337,MATCH(PI!$N127,S!$A$3:$A$337,0),2)</f>
        <v>-</v>
      </c>
      <c r="Q127" s="3">
        <f t="array" ref="Q127">INDEX(S!$B$3:$D$337,MATCH(PI!$N127,S!$A$3:$A$337,0),3)</f>
        <v>5</v>
      </c>
      <c r="R127" s="3" t="s">
        <v>853</v>
      </c>
      <c r="S127" s="3" t="str">
        <f t="array" ref="S127">INDEX(S!$B$3:$D$337,MATCH(PI!$R127,S!$A$3:$A$337,0),1)</f>
        <v>FO 05.03 Record keeping</v>
      </c>
      <c r="T127" s="3" t="str">
        <f t="array" ref="T127">INDEX(S!$B$3:$D$337,MATCH(PI!$R127,S!$A$3:$A$337,0),2)</f>
        <v>-</v>
      </c>
      <c r="U127" s="3" t="str">
        <f t="array" ref="U127">INDEX(#REF!,MATCH(PI!$A127,#REF!,0),2)</f>
        <v>#REF!</v>
      </c>
      <c r="V127" s="3" t="b">
        <v>0</v>
      </c>
      <c r="W127" s="3"/>
    </row>
    <row r="128" ht="14.25" customHeight="1">
      <c r="A128" s="3" t="s">
        <v>854</v>
      </c>
      <c r="B128" s="3"/>
      <c r="C128" s="3" t="s">
        <v>855</v>
      </c>
      <c r="D128" s="3" t="s">
        <v>856</v>
      </c>
      <c r="E128" s="3" t="s">
        <v>857</v>
      </c>
      <c r="F128" s="3" t="s">
        <v>858</v>
      </c>
      <c r="G128" s="3" t="s">
        <v>859</v>
      </c>
      <c r="H128" s="3" t="s">
        <v>293</v>
      </c>
      <c r="I128" s="3" t="str">
        <f t="array" ref="I128">INDEX('Static ID Table'!$B$4:$B$7,MATCH(PI!$H128,'Static ID Table'!$A$4:$A$7,0),1)</f>
        <v>Recom.</v>
      </c>
      <c r="J128" s="3"/>
      <c r="K128" s="3"/>
      <c r="L128" s="3"/>
      <c r="M128" s="3"/>
      <c r="N128" s="3" t="s">
        <v>86</v>
      </c>
      <c r="O128" s="3" t="str">
        <f t="array" ref="O128">INDEX(S!$B$3:$D$337,MATCH(PI!$N128,S!$A$3:$A$337,0),1)</f>
        <v>FO 05 WATER MANAGEMENT</v>
      </c>
      <c r="P128" s="3" t="str">
        <f t="array" ref="P128">INDEX(S!$B$3:$D$337,MATCH(PI!$N128,S!$A$3:$A$337,0),2)</f>
        <v>-</v>
      </c>
      <c r="Q128" s="3">
        <f t="array" ref="Q128">INDEX(S!$B$3:$D$337,MATCH(PI!$N128,S!$A$3:$A$337,0),3)</f>
        <v>5</v>
      </c>
      <c r="R128" s="3" t="s">
        <v>87</v>
      </c>
      <c r="S128" s="3" t="str">
        <f t="array" ref="S128">INDEX(S!$B$3:$D$337,MATCH(PI!$R128,S!$A$3:$A$337,0),1)</f>
        <v>FO 05.04 Water quality</v>
      </c>
      <c r="T128" s="3" t="str">
        <f t="array" ref="T128">INDEX(S!$B$3:$D$337,MATCH(PI!$R128,S!$A$3:$A$337,0),2)</f>
        <v>-</v>
      </c>
      <c r="U128" s="3" t="str">
        <f t="array" ref="U128">INDEX(#REF!,MATCH(PI!$A128,#REF!,0),2)</f>
        <v>#REF!</v>
      </c>
      <c r="V128" s="3" t="b">
        <v>0</v>
      </c>
      <c r="W128" s="3"/>
    </row>
    <row r="129" ht="14.25" customHeight="1">
      <c r="A129" s="3" t="s">
        <v>860</v>
      </c>
      <c r="B129" s="3"/>
      <c r="C129" s="3" t="s">
        <v>861</v>
      </c>
      <c r="D129" s="3" t="s">
        <v>862</v>
      </c>
      <c r="E129" s="3" t="s">
        <v>863</v>
      </c>
      <c r="F129" s="3" t="s">
        <v>864</v>
      </c>
      <c r="G129" s="4" t="s">
        <v>865</v>
      </c>
      <c r="H129" s="3" t="s">
        <v>73</v>
      </c>
      <c r="I129" s="3" t="str">
        <f t="array" ref="I129">INDEX('Static ID Table'!$B$4:$B$7,MATCH(PI!$H129,'Static ID Table'!$A$4:$A$7,0),1)</f>
        <v>Minor Must</v>
      </c>
      <c r="J129" s="3"/>
      <c r="K129" s="3"/>
      <c r="L129" s="3"/>
      <c r="M129" s="3"/>
      <c r="N129" s="3" t="s">
        <v>86</v>
      </c>
      <c r="O129" s="3" t="str">
        <f t="array" ref="O129">INDEX(S!$B$3:$D$337,MATCH(PI!$N129,S!$A$3:$A$337,0),1)</f>
        <v>FO 05 WATER MANAGEMENT</v>
      </c>
      <c r="P129" s="3" t="str">
        <f t="array" ref="P129">INDEX(S!$B$3:$D$337,MATCH(PI!$N129,S!$A$3:$A$337,0),2)</f>
        <v>-</v>
      </c>
      <c r="Q129" s="3">
        <f t="array" ref="Q129">INDEX(S!$B$3:$D$337,MATCH(PI!$N129,S!$A$3:$A$337,0),3)</f>
        <v>5</v>
      </c>
      <c r="R129" s="3" t="s">
        <v>840</v>
      </c>
      <c r="S129" s="3" t="str">
        <f t="array" ref="S129">INDEX(S!$B$3:$D$337,MATCH(PI!$R129,S!$A$3:$A$337,0),1)</f>
        <v>FO 05.02 Predicting irrigation requirements</v>
      </c>
      <c r="T129" s="3" t="str">
        <f t="array" ref="T129">INDEX(S!$B$3:$D$337,MATCH(PI!$R129,S!$A$3:$A$337,0),2)</f>
        <v>-</v>
      </c>
      <c r="U129" s="3" t="str">
        <f t="array" ref="U129">INDEX(#REF!,MATCH(PI!$A129,#REF!,0),2)</f>
        <v>#REF!</v>
      </c>
      <c r="V129" s="3" t="b">
        <v>0</v>
      </c>
      <c r="W129" s="3"/>
    </row>
    <row r="130" ht="14.25" customHeight="1">
      <c r="A130" s="3" t="s">
        <v>866</v>
      </c>
      <c r="B130" s="3"/>
      <c r="C130" s="3" t="s">
        <v>867</v>
      </c>
      <c r="D130" s="3" t="s">
        <v>868</v>
      </c>
      <c r="E130" s="3" t="s">
        <v>869</v>
      </c>
      <c r="F130" s="3" t="s">
        <v>870</v>
      </c>
      <c r="G130" s="4" t="s">
        <v>871</v>
      </c>
      <c r="H130" s="3" t="s">
        <v>73</v>
      </c>
      <c r="I130" s="3" t="str">
        <f t="array" ref="I130">INDEX('Static ID Table'!$B$4:$B$7,MATCH(PI!$H130,'Static ID Table'!$A$4:$A$7,0),1)</f>
        <v>Minor Must</v>
      </c>
      <c r="J130" s="3"/>
      <c r="K130" s="3"/>
      <c r="L130" s="3"/>
      <c r="M130" s="3"/>
      <c r="N130" s="3" t="s">
        <v>86</v>
      </c>
      <c r="O130" s="3" t="str">
        <f t="array" ref="O130">INDEX(S!$B$3:$D$337,MATCH(PI!$N130,S!$A$3:$A$337,0),1)</f>
        <v>FO 05 WATER MANAGEMENT</v>
      </c>
      <c r="P130" s="3" t="str">
        <f t="array" ref="P130">INDEX(S!$B$3:$D$337,MATCH(PI!$N130,S!$A$3:$A$337,0),2)</f>
        <v>-</v>
      </c>
      <c r="Q130" s="3">
        <f t="array" ref="Q130">INDEX(S!$B$3:$D$337,MATCH(PI!$N130,S!$A$3:$A$337,0),3)</f>
        <v>5</v>
      </c>
      <c r="R130" s="3" t="s">
        <v>840</v>
      </c>
      <c r="S130" s="3" t="str">
        <f t="array" ref="S130">INDEX(S!$B$3:$D$337,MATCH(PI!$R130,S!$A$3:$A$337,0),1)</f>
        <v>FO 05.02 Predicting irrigation requirements</v>
      </c>
      <c r="T130" s="3" t="str">
        <f t="array" ref="T130">INDEX(S!$B$3:$D$337,MATCH(PI!$R130,S!$A$3:$A$337,0),2)</f>
        <v>-</v>
      </c>
      <c r="U130" s="3" t="str">
        <f t="array" ref="U130">INDEX(#REF!,MATCH(PI!$A130,#REF!,0),2)</f>
        <v>#REF!</v>
      </c>
      <c r="V130" s="3" t="b">
        <v>0</v>
      </c>
      <c r="W130" s="3"/>
    </row>
    <row r="131" ht="14.25" customHeight="1">
      <c r="A131" s="3" t="s">
        <v>872</v>
      </c>
      <c r="B131" s="3"/>
      <c r="C131" s="3" t="s">
        <v>873</v>
      </c>
      <c r="D131" s="3" t="s">
        <v>874</v>
      </c>
      <c r="E131" s="3" t="s">
        <v>875</v>
      </c>
      <c r="F131" s="3" t="s">
        <v>876</v>
      </c>
      <c r="G131" s="4" t="s">
        <v>877</v>
      </c>
      <c r="H131" s="3" t="s">
        <v>48</v>
      </c>
      <c r="I131" s="3" t="str">
        <f t="array" ref="I131">INDEX('Static ID Table'!$B$4:$B$7,MATCH(PI!$H131,'Static ID Table'!$A$4:$A$7,0),1)</f>
        <v>Major Must</v>
      </c>
      <c r="J131" s="3"/>
      <c r="K131" s="3"/>
      <c r="L131" s="3"/>
      <c r="M131" s="3"/>
      <c r="N131" s="3" t="s">
        <v>49</v>
      </c>
      <c r="O131" s="3" t="str">
        <f t="array" ref="O131">INDEX(S!$B$3:$D$337,MATCH(PI!$N131,S!$A$3:$A$337,0),1)</f>
        <v>FO 01 MANAGEMENT </v>
      </c>
      <c r="P131" s="3" t="str">
        <f t="array" ref="P131">INDEX(S!$B$3:$D$337,MATCH(PI!$N131,S!$A$3:$A$337,0),2)</f>
        <v>-</v>
      </c>
      <c r="Q131" s="3">
        <f t="array" ref="Q131">INDEX(S!$B$3:$D$337,MATCH(PI!$N131,S!$A$3:$A$337,0),3)</f>
        <v>1</v>
      </c>
      <c r="R131" s="3" t="s">
        <v>136</v>
      </c>
      <c r="S131" s="3" t="str">
        <f t="array" ref="S131">INDEX(S!$B$3:$D$337,MATCH(PI!$R131,S!$A$3:$A$337,0),1)</f>
        <v>FO 01.01 Site history</v>
      </c>
      <c r="T131" s="3" t="str">
        <f t="array" ref="T131">INDEX(S!$B$3:$D$337,MATCH(PI!$R131,S!$A$3:$A$337,0),2)</f>
        <v>-</v>
      </c>
      <c r="U131" s="3" t="str">
        <f t="array" ref="U131">INDEX(#REF!,MATCH(PI!$A131,#REF!,0),2)</f>
        <v>#REF!</v>
      </c>
      <c r="V131" s="3" t="b">
        <v>0</v>
      </c>
      <c r="W131" s="3"/>
    </row>
    <row r="132" ht="14.25" customHeight="1">
      <c r="A132" s="3" t="s">
        <v>878</v>
      </c>
      <c r="B132" s="3"/>
      <c r="C132" s="3" t="s">
        <v>879</v>
      </c>
      <c r="D132" s="3" t="s">
        <v>880</v>
      </c>
      <c r="E132" s="3" t="s">
        <v>881</v>
      </c>
      <c r="F132" s="3" t="s">
        <v>882</v>
      </c>
      <c r="G132" s="4" t="s">
        <v>883</v>
      </c>
      <c r="H132" s="3" t="s">
        <v>48</v>
      </c>
      <c r="I132" s="3" t="str">
        <f t="array" ref="I132">INDEX('Static ID Table'!$B$4:$B$7,MATCH(PI!$H132,'Static ID Table'!$A$4:$A$7,0),1)</f>
        <v>Major Must</v>
      </c>
      <c r="J132" s="3"/>
      <c r="K132" s="3"/>
      <c r="L132" s="3"/>
      <c r="M132" s="3"/>
      <c r="N132" s="3" t="s">
        <v>49</v>
      </c>
      <c r="O132" s="3" t="str">
        <f t="array" ref="O132">INDEX(S!$B$3:$D$337,MATCH(PI!$N132,S!$A$3:$A$337,0),1)</f>
        <v>FO 01 MANAGEMENT </v>
      </c>
      <c r="P132" s="3" t="str">
        <f t="array" ref="P132">INDEX(S!$B$3:$D$337,MATCH(PI!$N132,S!$A$3:$A$337,0),2)</f>
        <v>-</v>
      </c>
      <c r="Q132" s="3">
        <f t="array" ref="Q132">INDEX(S!$B$3:$D$337,MATCH(PI!$N132,S!$A$3:$A$337,0),3)</f>
        <v>1</v>
      </c>
      <c r="R132" s="3" t="s">
        <v>884</v>
      </c>
      <c r="S132" s="3" t="str">
        <f t="array" ref="S132">INDEX(S!$B$3:$D$337,MATCH(PI!$R132,S!$A$3:$A$337,0),1)</f>
        <v>FO 01.06 Complaints</v>
      </c>
      <c r="T132" s="3" t="str">
        <f t="array" ref="T132">INDEX(S!$B$3:$D$337,MATCH(PI!$R132,S!$A$3:$A$337,0),2)</f>
        <v>-</v>
      </c>
      <c r="U132" s="3" t="str">
        <f t="array" ref="U132">INDEX(#REF!,MATCH(PI!$A132,#REF!,0),2)</f>
        <v>#REF!</v>
      </c>
      <c r="V132" s="3" t="b">
        <v>0</v>
      </c>
      <c r="W132" s="3"/>
    </row>
    <row r="133" ht="14.25" customHeight="1">
      <c r="A133" s="3" t="s">
        <v>885</v>
      </c>
      <c r="B133" s="3"/>
      <c r="C133" s="3" t="s">
        <v>886</v>
      </c>
      <c r="D133" s="3" t="s">
        <v>887</v>
      </c>
      <c r="E133" s="3" t="s">
        <v>888</v>
      </c>
      <c r="F133" s="3" t="s">
        <v>889</v>
      </c>
      <c r="G133" s="4" t="s">
        <v>890</v>
      </c>
      <c r="H133" s="3" t="s">
        <v>73</v>
      </c>
      <c r="I133" s="3" t="str">
        <f t="array" ref="I133">INDEX('Static ID Table'!$B$4:$B$7,MATCH(PI!$H133,'Static ID Table'!$A$4:$A$7,0),1)</f>
        <v>Minor Must</v>
      </c>
      <c r="J133" s="3"/>
      <c r="K133" s="3"/>
      <c r="L133" s="3"/>
      <c r="M133" s="3"/>
      <c r="N133" s="3" t="s">
        <v>49</v>
      </c>
      <c r="O133" s="3" t="str">
        <f t="array" ref="O133">INDEX(S!$B$3:$D$337,MATCH(PI!$N133,S!$A$3:$A$337,0),1)</f>
        <v>FO 01 MANAGEMENT </v>
      </c>
      <c r="P133" s="3" t="str">
        <f t="array" ref="P133">INDEX(S!$B$3:$D$337,MATCH(PI!$N133,S!$A$3:$A$337,0),2)</f>
        <v>-</v>
      </c>
      <c r="Q133" s="3">
        <f t="array" ref="Q133">INDEX(S!$B$3:$D$337,MATCH(PI!$N133,S!$A$3:$A$337,0),3)</f>
        <v>1</v>
      </c>
      <c r="R133" s="3" t="s">
        <v>891</v>
      </c>
      <c r="S133" s="3" t="str">
        <f t="array" ref="S133">INDEX(S!$B$3:$D$337,MATCH(PI!$R133,S!$A$3:$A$337,0),1)</f>
        <v>FO 01.07 Non-conforming products</v>
      </c>
      <c r="T133" s="3" t="str">
        <f t="array" ref="T133">INDEX(S!$B$3:$D$337,MATCH(PI!$R133,S!$A$3:$A$337,0),2)</f>
        <v>-</v>
      </c>
      <c r="U133" s="3" t="str">
        <f t="array" ref="U133">INDEX(#REF!,MATCH(PI!$A133,#REF!,0),2)</f>
        <v>#REF!</v>
      </c>
      <c r="V133" s="3" t="b">
        <v>0</v>
      </c>
      <c r="W133" s="3"/>
    </row>
    <row r="134" ht="14.25" customHeight="1">
      <c r="A134" s="3" t="s">
        <v>892</v>
      </c>
      <c r="B134" s="3"/>
      <c r="C134" s="3" t="s">
        <v>893</v>
      </c>
      <c r="D134" s="3" t="s">
        <v>894</v>
      </c>
      <c r="E134" s="3" t="s">
        <v>895</v>
      </c>
      <c r="F134" s="3" t="s">
        <v>896</v>
      </c>
      <c r="G134" s="4" t="s">
        <v>897</v>
      </c>
      <c r="H134" s="3" t="s">
        <v>48</v>
      </c>
      <c r="I134" s="3" t="str">
        <f t="array" ref="I134">INDEX('Static ID Table'!$B$4:$B$7,MATCH(PI!$H134,'Static ID Table'!$A$4:$A$7,0),1)</f>
        <v>Major Must</v>
      </c>
      <c r="J134" s="3"/>
      <c r="K134" s="3"/>
      <c r="L134" s="3"/>
      <c r="M134" s="3"/>
      <c r="N134" s="3" t="s">
        <v>101</v>
      </c>
      <c r="O134" s="3" t="str">
        <f t="array" ref="O134">INDEX(S!$B$3:$D$337,MATCH(PI!$N134,S!$A$3:$A$337,0),1)</f>
        <v>FO 02 TRACEABILITY</v>
      </c>
      <c r="P134" s="3" t="str">
        <f t="array" ref="P134">INDEX(S!$B$3:$D$337,MATCH(PI!$N134,S!$A$3:$A$337,0),2)</f>
        <v>-</v>
      </c>
      <c r="Q134" s="3">
        <f t="array" ref="Q134">INDEX(S!$B$3:$D$337,MATCH(PI!$N134,S!$A$3:$A$337,0),3)</f>
        <v>2</v>
      </c>
      <c r="R134" s="3" t="s">
        <v>122</v>
      </c>
      <c r="S134" s="3" t="str">
        <f t="array" ref="S134">INDEX(S!$B$3:$D$337,MATCH(PI!$R134,S!$A$3:$A$337,0),1)</f>
        <v>FO 02.03 Mass balance</v>
      </c>
      <c r="T134" s="3" t="str">
        <f t="array" ref="T134">INDEX(S!$B$3:$D$337,MATCH(PI!$R134,S!$A$3:$A$337,0),2)</f>
        <v>-</v>
      </c>
      <c r="U134" s="3" t="str">
        <f t="array" ref="U134">INDEX(#REF!,MATCH(PI!$A134,#REF!,0),2)</f>
        <v>#REF!</v>
      </c>
      <c r="V134" s="3" t="b">
        <v>0</v>
      </c>
      <c r="W134" s="3"/>
    </row>
    <row r="135" ht="14.25" customHeight="1">
      <c r="A135" s="3" t="s">
        <v>898</v>
      </c>
      <c r="B135" s="3"/>
      <c r="C135" s="3" t="s">
        <v>899</v>
      </c>
      <c r="D135" s="3" t="s">
        <v>900</v>
      </c>
      <c r="E135" s="3" t="s">
        <v>901</v>
      </c>
      <c r="F135" s="3" t="s">
        <v>902</v>
      </c>
      <c r="G135" s="4" t="s">
        <v>903</v>
      </c>
      <c r="H135" s="3" t="s">
        <v>48</v>
      </c>
      <c r="I135" s="3" t="str">
        <f t="array" ref="I135">INDEX('Static ID Table'!$B$4:$B$7,MATCH(PI!$H135,'Static ID Table'!$A$4:$A$7,0),1)</f>
        <v>Major Must</v>
      </c>
      <c r="J135" s="3"/>
      <c r="K135" s="3"/>
      <c r="L135" s="3"/>
      <c r="M135" s="3"/>
      <c r="N135" s="3" t="s">
        <v>49</v>
      </c>
      <c r="O135" s="3" t="str">
        <f t="array" ref="O135">INDEX(S!$B$3:$D$337,MATCH(PI!$N135,S!$A$3:$A$337,0),1)</f>
        <v>FO 01 MANAGEMENT </v>
      </c>
      <c r="P135" s="3" t="str">
        <f t="array" ref="P135">INDEX(S!$B$3:$D$337,MATCH(PI!$N135,S!$A$3:$A$337,0),2)</f>
        <v>-</v>
      </c>
      <c r="Q135" s="3">
        <f t="array" ref="Q135">INDEX(S!$B$3:$D$337,MATCH(PI!$N135,S!$A$3:$A$337,0),3)</f>
        <v>1</v>
      </c>
      <c r="R135" s="3" t="s">
        <v>884</v>
      </c>
      <c r="S135" s="3" t="str">
        <f t="array" ref="S135">INDEX(S!$B$3:$D$337,MATCH(PI!$R135,S!$A$3:$A$337,0),1)</f>
        <v>FO 01.06 Complaints</v>
      </c>
      <c r="T135" s="3" t="str">
        <f t="array" ref="T135">INDEX(S!$B$3:$D$337,MATCH(PI!$R135,S!$A$3:$A$337,0),2)</f>
        <v>-</v>
      </c>
      <c r="U135" s="3" t="str">
        <f t="array" ref="U135">INDEX(#REF!,MATCH(PI!$A135,#REF!,0),2)</f>
        <v>#REF!</v>
      </c>
      <c r="V135" s="3" t="b">
        <v>0</v>
      </c>
      <c r="W135" s="3"/>
    </row>
    <row r="136" ht="14.25" customHeight="1">
      <c r="A136" s="3" t="s">
        <v>904</v>
      </c>
      <c r="B136" s="3"/>
      <c r="C136" s="3" t="s">
        <v>905</v>
      </c>
      <c r="D136" s="3" t="s">
        <v>906</v>
      </c>
      <c r="E136" s="3" t="s">
        <v>907</v>
      </c>
      <c r="F136" s="3" t="s">
        <v>908</v>
      </c>
      <c r="G136" s="3" t="s">
        <v>909</v>
      </c>
      <c r="H136" s="3" t="s">
        <v>48</v>
      </c>
      <c r="I136" s="3" t="str">
        <f t="array" ref="I136">INDEX('Static ID Table'!$B$4:$B$7,MATCH(PI!$H136,'Static ID Table'!$A$4:$A$7,0),1)</f>
        <v>Major Must</v>
      </c>
      <c r="J136" s="3"/>
      <c r="K136" s="3"/>
      <c r="L136" s="3"/>
      <c r="M136" s="3"/>
      <c r="N136" s="3" t="s">
        <v>101</v>
      </c>
      <c r="O136" s="3" t="str">
        <f t="array" ref="O136">INDEX(S!$B$3:$D$337,MATCH(PI!$N136,S!$A$3:$A$337,0),1)</f>
        <v>FO 02 TRACEABILITY</v>
      </c>
      <c r="P136" s="3" t="str">
        <f t="array" ref="P136">INDEX(S!$B$3:$D$337,MATCH(PI!$N136,S!$A$3:$A$337,0),2)</f>
        <v>-</v>
      </c>
      <c r="Q136" s="3">
        <f t="array" ref="Q136">INDEX(S!$B$3:$D$337,MATCH(PI!$N136,S!$A$3:$A$337,0),3)</f>
        <v>2</v>
      </c>
      <c r="R136" s="3" t="s">
        <v>122</v>
      </c>
      <c r="S136" s="3" t="str">
        <f t="array" ref="S136">INDEX(S!$B$3:$D$337,MATCH(PI!$R136,S!$A$3:$A$337,0),1)</f>
        <v>FO 02.03 Mass balance</v>
      </c>
      <c r="T136" s="3" t="str">
        <f t="array" ref="T136">INDEX(S!$B$3:$D$337,MATCH(PI!$R136,S!$A$3:$A$337,0),2)</f>
        <v>-</v>
      </c>
      <c r="U136" s="3" t="str">
        <f t="array" ref="U136">INDEX(#REF!,MATCH(PI!$A136,#REF!,0),2)</f>
        <v>#REF!</v>
      </c>
      <c r="V136" s="3" t="b">
        <v>0</v>
      </c>
      <c r="W136" s="3"/>
    </row>
    <row r="137" ht="14.25" customHeight="1">
      <c r="A137" s="3" t="s">
        <v>910</v>
      </c>
      <c r="B137" s="3"/>
      <c r="C137" s="3" t="s">
        <v>911</v>
      </c>
      <c r="D137" s="3" t="s">
        <v>912</v>
      </c>
      <c r="E137" s="3" t="s">
        <v>913</v>
      </c>
      <c r="F137" s="3" t="s">
        <v>914</v>
      </c>
      <c r="G137" s="4" t="s">
        <v>915</v>
      </c>
      <c r="H137" s="3" t="s">
        <v>73</v>
      </c>
      <c r="I137" s="3" t="str">
        <f t="array" ref="I137">INDEX('Static ID Table'!$B$4:$B$7,MATCH(PI!$H137,'Static ID Table'!$A$4:$A$7,0),1)</f>
        <v>Minor Must</v>
      </c>
      <c r="J137" s="3"/>
      <c r="K137" s="3"/>
      <c r="L137" s="3"/>
      <c r="M137" s="3"/>
      <c r="N137" s="3" t="s">
        <v>49</v>
      </c>
      <c r="O137" s="3" t="str">
        <f t="array" ref="O137">INDEX(S!$B$3:$D$337,MATCH(PI!$N137,S!$A$3:$A$337,0),1)</f>
        <v>FO 01 MANAGEMENT </v>
      </c>
      <c r="P137" s="3" t="str">
        <f t="array" ref="P137">INDEX(S!$B$3:$D$337,MATCH(PI!$N137,S!$A$3:$A$337,0),2)</f>
        <v>-</v>
      </c>
      <c r="Q137" s="3">
        <f t="array" ref="Q137">INDEX(S!$B$3:$D$337,MATCH(PI!$N137,S!$A$3:$A$337,0),3)</f>
        <v>1</v>
      </c>
      <c r="R137" s="3" t="s">
        <v>916</v>
      </c>
      <c r="S137" s="3" t="str">
        <f t="array" ref="S137">INDEX(S!$B$3:$D$337,MATCH(PI!$R137,S!$A$3:$A$337,0),1)</f>
        <v>FO 01.08 Recall and withdrawal</v>
      </c>
      <c r="T137" s="3" t="str">
        <f t="array" ref="T137">INDEX(S!$B$3:$D$337,MATCH(PI!$R137,S!$A$3:$A$337,0),2)</f>
        <v>-</v>
      </c>
      <c r="U137" s="3" t="str">
        <f t="array" ref="U137">INDEX(#REF!,MATCH(PI!$A137,#REF!,0),2)</f>
        <v>#REF!</v>
      </c>
      <c r="V137" s="3" t="b">
        <v>0</v>
      </c>
      <c r="W137" s="3"/>
    </row>
    <row r="138" ht="14.25" customHeight="1">
      <c r="A138" s="3" t="s">
        <v>917</v>
      </c>
      <c r="B138" s="3"/>
      <c r="C138" s="3" t="s">
        <v>918</v>
      </c>
      <c r="D138" s="3" t="s">
        <v>919</v>
      </c>
      <c r="E138" s="3" t="s">
        <v>920</v>
      </c>
      <c r="F138" s="3" t="s">
        <v>921</v>
      </c>
      <c r="G138" s="4" t="s">
        <v>922</v>
      </c>
      <c r="H138" s="3" t="s">
        <v>48</v>
      </c>
      <c r="I138" s="3" t="str">
        <f t="array" ref="I138">INDEX('Static ID Table'!$B$4:$B$7,MATCH(PI!$H138,'Static ID Table'!$A$4:$A$7,0),1)</f>
        <v>Major Must</v>
      </c>
      <c r="J138" s="3"/>
      <c r="K138" s="3"/>
      <c r="L138" s="3"/>
      <c r="M138" s="3"/>
      <c r="N138" s="3" t="s">
        <v>101</v>
      </c>
      <c r="O138" s="3" t="str">
        <f t="array" ref="O138">INDEX(S!$B$3:$D$337,MATCH(PI!$N138,S!$A$3:$A$337,0),1)</f>
        <v>FO 02 TRACEABILITY</v>
      </c>
      <c r="P138" s="3" t="str">
        <f t="array" ref="P138">INDEX(S!$B$3:$D$337,MATCH(PI!$N138,S!$A$3:$A$337,0),2)</f>
        <v>-</v>
      </c>
      <c r="Q138" s="3">
        <f t="array" ref="Q138">INDEX(S!$B$3:$D$337,MATCH(PI!$N138,S!$A$3:$A$337,0),3)</f>
        <v>2</v>
      </c>
      <c r="R138" s="3" t="s">
        <v>546</v>
      </c>
      <c r="S138" s="3" t="str">
        <f t="array" ref="S138">INDEX(S!$B$3:$D$337,MATCH(PI!$R138,S!$A$3:$A$337,0),1)</f>
        <v>FO 02.02 Parallel ownership</v>
      </c>
      <c r="T138" s="3" t="str">
        <f t="array" ref="T138">INDEX(S!$B$3:$D$337,MATCH(PI!$R138,S!$A$3:$A$337,0),2)</f>
        <v>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v>
      </c>
      <c r="U138" s="3" t="str">
        <f t="array" ref="U138">INDEX(#REF!,MATCH(PI!$A138,#REF!,0),2)</f>
        <v>#REF!</v>
      </c>
      <c r="V138" s="3" t="b">
        <v>0</v>
      </c>
      <c r="W138" s="3"/>
    </row>
    <row r="139" ht="14.25" customHeight="1">
      <c r="A139" s="3" t="s">
        <v>923</v>
      </c>
      <c r="B139" s="3"/>
      <c r="C139" s="3" t="s">
        <v>924</v>
      </c>
      <c r="D139" s="3" t="s">
        <v>925</v>
      </c>
      <c r="E139" s="3" t="s">
        <v>926</v>
      </c>
      <c r="F139" s="3" t="s">
        <v>927</v>
      </c>
      <c r="G139" s="4" t="s">
        <v>928</v>
      </c>
      <c r="H139" s="3" t="s">
        <v>73</v>
      </c>
      <c r="I139" s="3" t="str">
        <f t="array" ref="I139">INDEX('Static ID Table'!$B$4:$B$7,MATCH(PI!$H139,'Static ID Table'!$A$4:$A$7,0),1)</f>
        <v>Minor Must</v>
      </c>
      <c r="J139" s="3"/>
      <c r="K139" s="3"/>
      <c r="L139" s="3"/>
      <c r="M139" s="3"/>
      <c r="N139" s="3" t="s">
        <v>94</v>
      </c>
      <c r="O139" s="3" t="str">
        <f t="array" ref="O139">INDEX(S!$B$3:$D$337,MATCH(PI!$N139,S!$A$3:$A$337,0),1)</f>
        <v>FO 06 INTEGRATED PEST MANAGEMENT</v>
      </c>
      <c r="P139" s="3" t="str">
        <f t="array" ref="P139">INDEX(S!$B$3:$D$337,MATCH(PI!$N139,S!$A$3:$A$337,0),2)</f>
        <v>-</v>
      </c>
      <c r="Q139" s="3">
        <f t="array" ref="Q139">INDEX(S!$B$3:$D$337,MATCH(PI!$N139,S!$A$3:$A$337,0),3)</f>
        <v>6</v>
      </c>
      <c r="R139" s="3" t="s">
        <v>58</v>
      </c>
      <c r="S139" s="3" t="str">
        <f t="array" ref="S139">INDEX(S!$B$3:$D$337,MATCH(PI!$R139,S!$A$3:$A$337,0),1)</f>
        <v>-</v>
      </c>
      <c r="T139" s="3" t="str">
        <f t="array" ref="T139">INDEX(S!$B$3:$D$337,MATCH(PI!$R139,S!$A$3:$A$337,0),2)</f>
        <v>-</v>
      </c>
      <c r="U139" s="3" t="str">
        <f t="array" ref="U139">INDEX(#REF!,MATCH(PI!$A139,#REF!,0),2)</f>
        <v>#REF!</v>
      </c>
      <c r="V139" s="3" t="b">
        <v>0</v>
      </c>
      <c r="W139" s="3"/>
    </row>
    <row r="140" ht="14.25" customHeight="1">
      <c r="A140" s="3" t="s">
        <v>929</v>
      </c>
      <c r="B140" s="3"/>
      <c r="C140" s="3" t="s">
        <v>930</v>
      </c>
      <c r="D140" s="3" t="s">
        <v>931</v>
      </c>
      <c r="E140" s="3" t="s">
        <v>932</v>
      </c>
      <c r="F140" s="3" t="s">
        <v>933</v>
      </c>
      <c r="G140" s="4" t="s">
        <v>934</v>
      </c>
      <c r="H140" s="3" t="s">
        <v>73</v>
      </c>
      <c r="I140" s="3" t="str">
        <f t="array" ref="I140">INDEX('Static ID Table'!$B$4:$B$7,MATCH(PI!$H140,'Static ID Table'!$A$4:$A$7,0),1)</f>
        <v>Minor Must</v>
      </c>
      <c r="J140" s="3"/>
      <c r="K140" s="3"/>
      <c r="L140" s="3"/>
      <c r="M140" s="3"/>
      <c r="N140" s="3" t="s">
        <v>94</v>
      </c>
      <c r="O140" s="3" t="str">
        <f t="array" ref="O140">INDEX(S!$B$3:$D$337,MATCH(PI!$N140,S!$A$3:$A$337,0),1)</f>
        <v>FO 06 INTEGRATED PEST MANAGEMENT</v>
      </c>
      <c r="P140" s="3" t="str">
        <f t="array" ref="P140">INDEX(S!$B$3:$D$337,MATCH(PI!$N140,S!$A$3:$A$337,0),2)</f>
        <v>-</v>
      </c>
      <c r="Q140" s="3">
        <f t="array" ref="Q140">INDEX(S!$B$3:$D$337,MATCH(PI!$N140,S!$A$3:$A$337,0),3)</f>
        <v>6</v>
      </c>
      <c r="R140" s="3" t="s">
        <v>58</v>
      </c>
      <c r="S140" s="3" t="str">
        <f t="array" ref="S140">INDEX(S!$B$3:$D$337,MATCH(PI!$R140,S!$A$3:$A$337,0),1)</f>
        <v>-</v>
      </c>
      <c r="T140" s="3" t="str">
        <f t="array" ref="T140">INDEX(S!$B$3:$D$337,MATCH(PI!$R140,S!$A$3:$A$337,0),2)</f>
        <v>-</v>
      </c>
      <c r="U140" s="3" t="str">
        <f t="array" ref="U140">INDEX(#REF!,MATCH(PI!$A140,#REF!,0),2)</f>
        <v>#REF!</v>
      </c>
      <c r="V140" s="3" t="b">
        <v>0</v>
      </c>
      <c r="W140" s="3"/>
    </row>
    <row r="141" ht="14.25" customHeight="1">
      <c r="A141" s="3" t="s">
        <v>935</v>
      </c>
      <c r="B141" s="3"/>
      <c r="C141" s="3" t="s">
        <v>936</v>
      </c>
      <c r="D141" s="3" t="s">
        <v>937</v>
      </c>
      <c r="E141" s="3" t="s">
        <v>938</v>
      </c>
      <c r="F141" s="3" t="s">
        <v>939</v>
      </c>
      <c r="G141" s="3" t="s">
        <v>940</v>
      </c>
      <c r="H141" s="3" t="s">
        <v>48</v>
      </c>
      <c r="I141" s="3" t="str">
        <f t="array" ref="I141">INDEX('Static ID Table'!$B$4:$B$7,MATCH(PI!$H141,'Static ID Table'!$A$4:$A$7,0),1)</f>
        <v>Major Must</v>
      </c>
      <c r="J141" s="3"/>
      <c r="K141" s="3"/>
      <c r="L141" s="3"/>
      <c r="M141" s="3"/>
      <c r="N141" s="3" t="s">
        <v>94</v>
      </c>
      <c r="O141" s="3" t="str">
        <f t="array" ref="O141">INDEX(S!$B$3:$D$337,MATCH(PI!$N141,S!$A$3:$A$337,0),1)</f>
        <v>FO 06 INTEGRATED PEST MANAGEMENT</v>
      </c>
      <c r="P141" s="3" t="str">
        <f t="array" ref="P141">INDEX(S!$B$3:$D$337,MATCH(PI!$N141,S!$A$3:$A$337,0),2)</f>
        <v>-</v>
      </c>
      <c r="Q141" s="3">
        <f t="array" ref="Q141">INDEX(S!$B$3:$D$337,MATCH(PI!$N141,S!$A$3:$A$337,0),3)</f>
        <v>6</v>
      </c>
      <c r="R141" s="3" t="s">
        <v>58</v>
      </c>
      <c r="S141" s="3" t="str">
        <f t="array" ref="S141">INDEX(S!$B$3:$D$337,MATCH(PI!$R141,S!$A$3:$A$337,0),1)</f>
        <v>-</v>
      </c>
      <c r="T141" s="3" t="str">
        <f t="array" ref="T141">INDEX(S!$B$3:$D$337,MATCH(PI!$R141,S!$A$3:$A$337,0),2)</f>
        <v>-</v>
      </c>
      <c r="U141" s="3" t="str">
        <f t="array" ref="U141">INDEX(#REF!,MATCH(PI!$A141,#REF!,0),2)</f>
        <v>#REF!</v>
      </c>
      <c r="V141" s="3" t="b">
        <v>0</v>
      </c>
      <c r="W141" s="3"/>
    </row>
    <row r="142" ht="14.25" customHeight="1">
      <c r="A142" s="3" t="s">
        <v>941</v>
      </c>
      <c r="B142" s="3"/>
      <c r="C142" s="3" t="s">
        <v>942</v>
      </c>
      <c r="D142" s="3" t="s">
        <v>943</v>
      </c>
      <c r="E142" s="3" t="s">
        <v>944</v>
      </c>
      <c r="F142" s="3" t="s">
        <v>945</v>
      </c>
      <c r="G142" s="3" t="s">
        <v>946</v>
      </c>
      <c r="H142" s="3" t="s">
        <v>48</v>
      </c>
      <c r="I142" s="3" t="str">
        <f t="array" ref="I142">INDEX('Static ID Table'!$B$4:$B$7,MATCH(PI!$H142,'Static ID Table'!$A$4:$A$7,0),1)</f>
        <v>Major Must</v>
      </c>
      <c r="J142" s="3"/>
      <c r="K142" s="3"/>
      <c r="L142" s="3"/>
      <c r="M142" s="3"/>
      <c r="N142" s="3" t="s">
        <v>94</v>
      </c>
      <c r="O142" s="3" t="str">
        <f t="array" ref="O142">INDEX(S!$B$3:$D$337,MATCH(PI!$N142,S!$A$3:$A$337,0),1)</f>
        <v>FO 06 INTEGRATED PEST MANAGEMENT</v>
      </c>
      <c r="P142" s="3" t="str">
        <f t="array" ref="P142">INDEX(S!$B$3:$D$337,MATCH(PI!$N142,S!$A$3:$A$337,0),2)</f>
        <v>-</v>
      </c>
      <c r="Q142" s="3">
        <f t="array" ref="Q142">INDEX(S!$B$3:$D$337,MATCH(PI!$N142,S!$A$3:$A$337,0),3)</f>
        <v>6</v>
      </c>
      <c r="R142" s="3" t="s">
        <v>58</v>
      </c>
      <c r="S142" s="3" t="str">
        <f t="array" ref="S142">INDEX(S!$B$3:$D$337,MATCH(PI!$R142,S!$A$3:$A$337,0),1)</f>
        <v>-</v>
      </c>
      <c r="T142" s="3" t="str">
        <f t="array" ref="T142">INDEX(S!$B$3:$D$337,MATCH(PI!$R142,S!$A$3:$A$337,0),2)</f>
        <v>-</v>
      </c>
      <c r="U142" s="3" t="str">
        <f t="array" ref="U142">INDEX(#REF!,MATCH(PI!$A142,#REF!,0),2)</f>
        <v>#REF!</v>
      </c>
      <c r="V142" s="3" t="b">
        <v>0</v>
      </c>
      <c r="W142" s="3"/>
    </row>
    <row r="143" ht="14.25" customHeight="1">
      <c r="A143" s="3" t="s">
        <v>947</v>
      </c>
      <c r="B143" s="3"/>
      <c r="C143" s="3" t="s">
        <v>948</v>
      </c>
      <c r="D143" s="3" t="s">
        <v>949</v>
      </c>
      <c r="E143" s="3" t="s">
        <v>950</v>
      </c>
      <c r="F143" s="3" t="s">
        <v>951</v>
      </c>
      <c r="G143" s="4" t="s">
        <v>952</v>
      </c>
      <c r="H143" s="3" t="s">
        <v>73</v>
      </c>
      <c r="I143" s="3" t="str">
        <f t="array" ref="I143">INDEX('Static ID Table'!$B$4:$B$7,MATCH(PI!$H143,'Static ID Table'!$A$4:$A$7,0),1)</f>
        <v>Minor Must</v>
      </c>
      <c r="J143" s="3"/>
      <c r="K143" s="3"/>
      <c r="L143" s="3"/>
      <c r="M143" s="3"/>
      <c r="N143" s="3" t="s">
        <v>94</v>
      </c>
      <c r="O143" s="3" t="str">
        <f t="array" ref="O143">INDEX(S!$B$3:$D$337,MATCH(PI!$N143,S!$A$3:$A$337,0),1)</f>
        <v>FO 06 INTEGRATED PEST MANAGEMENT</v>
      </c>
      <c r="P143" s="3" t="str">
        <f t="array" ref="P143">INDEX(S!$B$3:$D$337,MATCH(PI!$N143,S!$A$3:$A$337,0),2)</f>
        <v>-</v>
      </c>
      <c r="Q143" s="3">
        <f t="array" ref="Q143">INDEX(S!$B$3:$D$337,MATCH(PI!$N143,S!$A$3:$A$337,0),3)</f>
        <v>6</v>
      </c>
      <c r="R143" s="3" t="s">
        <v>58</v>
      </c>
      <c r="S143" s="3" t="str">
        <f t="array" ref="S143">INDEX(S!$B$3:$D$337,MATCH(PI!$R143,S!$A$3:$A$337,0),1)</f>
        <v>-</v>
      </c>
      <c r="T143" s="3" t="str">
        <f t="array" ref="T143">INDEX(S!$B$3:$D$337,MATCH(PI!$R143,S!$A$3:$A$337,0),2)</f>
        <v>-</v>
      </c>
      <c r="U143" s="3" t="str">
        <f t="array" ref="U143">INDEX(#REF!,MATCH(PI!$A143,#REF!,0),2)</f>
        <v>#REF!</v>
      </c>
      <c r="V143" s="3" t="b">
        <v>0</v>
      </c>
      <c r="W143" s="3"/>
    </row>
    <row r="144" ht="14.25" customHeight="1">
      <c r="A144" s="3" t="s">
        <v>953</v>
      </c>
      <c r="B144" s="3"/>
      <c r="C144" s="3" t="s">
        <v>954</v>
      </c>
      <c r="D144" s="3" t="s">
        <v>955</v>
      </c>
      <c r="E144" s="3" t="s">
        <v>956</v>
      </c>
      <c r="F144" s="3" t="s">
        <v>957</v>
      </c>
      <c r="G144" s="3" t="s">
        <v>958</v>
      </c>
      <c r="H144" s="3" t="s">
        <v>48</v>
      </c>
      <c r="I144" s="3" t="str">
        <f t="array" ref="I144">INDEX('Static ID Table'!$B$4:$B$7,MATCH(PI!$H144,'Static ID Table'!$A$4:$A$7,0),1)</f>
        <v>Major Must</v>
      </c>
      <c r="J144" s="3"/>
      <c r="K144" s="3"/>
      <c r="L144" s="3"/>
      <c r="M144" s="3"/>
      <c r="N144" s="3" t="s">
        <v>193</v>
      </c>
      <c r="O144" s="3" t="str">
        <f t="array" ref="O144">INDEX(S!$B$3:$D$337,MATCH(PI!$N144,S!$A$3:$A$337,0),1)</f>
        <v>FO 03 PLANT PROPAGATION MATERIAL</v>
      </c>
      <c r="P144" s="3" t="str">
        <f t="array" ref="P144">INDEX(S!$B$3:$D$337,MATCH(PI!$N144,S!$A$3:$A$337,0),2)</f>
        <v>-</v>
      </c>
      <c r="Q144" s="3">
        <f t="array" ref="Q144">INDEX(S!$B$3:$D$337,MATCH(PI!$N144,S!$A$3:$A$337,0),3)</f>
        <v>3</v>
      </c>
      <c r="R144" s="3" t="s">
        <v>813</v>
      </c>
      <c r="S144" s="3" t="str">
        <f t="array" ref="S144">INDEX(S!$B$3:$D$337,MATCH(PI!$R144,S!$A$3:$A$337,0),1)</f>
        <v>FO 03.03 Genetically modified organisms</v>
      </c>
      <c r="T144" s="3" t="str">
        <f t="array" ref="T144">INDEX(S!$B$3:$D$337,MATCH(PI!$R144,S!$A$3:$A$337,0),2)</f>
        <v>-</v>
      </c>
      <c r="U144" s="3" t="str">
        <f t="array" ref="U144">INDEX(#REF!,MATCH(PI!$A144,#REF!,0),2)</f>
        <v>#REF!</v>
      </c>
      <c r="V144" s="3" t="b">
        <v>0</v>
      </c>
      <c r="W144" s="3"/>
    </row>
    <row r="145" ht="14.25" customHeight="1">
      <c r="A145" s="3" t="s">
        <v>959</v>
      </c>
      <c r="B145" s="3"/>
      <c r="C145" s="3" t="s">
        <v>960</v>
      </c>
      <c r="D145" s="3" t="s">
        <v>961</v>
      </c>
      <c r="E145" s="3" t="s">
        <v>962</v>
      </c>
      <c r="F145" s="3" t="s">
        <v>963</v>
      </c>
      <c r="G145" s="4" t="s">
        <v>964</v>
      </c>
      <c r="H145" s="3" t="s">
        <v>293</v>
      </c>
      <c r="I145" s="3" t="str">
        <f t="array" ref="I145">INDEX('Static ID Table'!$B$4:$B$7,MATCH(PI!$H145,'Static ID Table'!$A$4:$A$7,0),1)</f>
        <v>Recom.</v>
      </c>
      <c r="J145" s="3"/>
      <c r="K145" s="3"/>
      <c r="L145" s="3"/>
      <c r="M145" s="3"/>
      <c r="N145" s="3" t="s">
        <v>94</v>
      </c>
      <c r="O145" s="3" t="str">
        <f t="array" ref="O145">INDEX(S!$B$3:$D$337,MATCH(PI!$N145,S!$A$3:$A$337,0),1)</f>
        <v>FO 06 INTEGRATED PEST MANAGEMENT</v>
      </c>
      <c r="P145" s="3" t="str">
        <f t="array" ref="P145">INDEX(S!$B$3:$D$337,MATCH(PI!$N145,S!$A$3:$A$337,0),2)</f>
        <v>-</v>
      </c>
      <c r="Q145" s="3">
        <f t="array" ref="Q145">INDEX(S!$B$3:$D$337,MATCH(PI!$N145,S!$A$3:$A$337,0),3)</f>
        <v>6</v>
      </c>
      <c r="R145" s="3" t="s">
        <v>58</v>
      </c>
      <c r="S145" s="3" t="str">
        <f t="array" ref="S145">INDEX(S!$B$3:$D$337,MATCH(PI!$R145,S!$A$3:$A$337,0),1)</f>
        <v>-</v>
      </c>
      <c r="T145" s="3" t="str">
        <f t="array" ref="T145">INDEX(S!$B$3:$D$337,MATCH(PI!$R145,S!$A$3:$A$337,0),2)</f>
        <v>-</v>
      </c>
      <c r="U145" s="3" t="str">
        <f t="array" ref="U145">INDEX(#REF!,MATCH(PI!$A145,#REF!,0),2)</f>
        <v>#REF!</v>
      </c>
      <c r="V145" s="3" t="b">
        <v>0</v>
      </c>
      <c r="W145" s="3"/>
    </row>
    <row r="146" ht="14.25" customHeight="1">
      <c r="A146" s="3" t="s">
        <v>965</v>
      </c>
      <c r="B146" s="3"/>
      <c r="C146" s="3" t="s">
        <v>966</v>
      </c>
      <c r="D146" s="3" t="s">
        <v>967</v>
      </c>
      <c r="E146" s="3" t="s">
        <v>968</v>
      </c>
      <c r="F146" s="3" t="s">
        <v>969</v>
      </c>
      <c r="G146" s="3" t="s">
        <v>970</v>
      </c>
      <c r="H146" s="3" t="s">
        <v>48</v>
      </c>
      <c r="I146" s="3" t="str">
        <f t="array" ref="I146">INDEX('Static ID Table'!$B$4:$B$7,MATCH(PI!$H146,'Static ID Table'!$A$4:$A$7,0),1)</f>
        <v>Major Must</v>
      </c>
      <c r="J146" s="3"/>
      <c r="K146" s="3"/>
      <c r="L146" s="3"/>
      <c r="M146" s="3"/>
      <c r="N146" s="3" t="s">
        <v>101</v>
      </c>
      <c r="O146" s="3" t="str">
        <f t="array" ref="O146">INDEX(S!$B$3:$D$337,MATCH(PI!$N146,S!$A$3:$A$337,0),1)</f>
        <v>FO 02 TRACEABILITY</v>
      </c>
      <c r="P146" s="3" t="str">
        <f t="array" ref="P146">INDEX(S!$B$3:$D$337,MATCH(PI!$N146,S!$A$3:$A$337,0),2)</f>
        <v>-</v>
      </c>
      <c r="Q146" s="3">
        <f t="array" ref="Q146">INDEX(S!$B$3:$D$337,MATCH(PI!$N146,S!$A$3:$A$337,0),3)</f>
        <v>2</v>
      </c>
      <c r="R146" s="3" t="s">
        <v>546</v>
      </c>
      <c r="S146" s="3" t="str">
        <f t="array" ref="S146">INDEX(S!$B$3:$D$337,MATCH(PI!$R146,S!$A$3:$A$337,0),1)</f>
        <v>FO 02.02 Parallel ownership</v>
      </c>
      <c r="T146" s="3" t="str">
        <f t="array" ref="T146">INDEX(S!$B$3:$D$337,MATCH(PI!$R146,S!$A$3:$A$337,0),2)</f>
        <v>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v>
      </c>
      <c r="U146" s="3" t="str">
        <f t="array" ref="U146">INDEX(#REF!,MATCH(PI!$A146,#REF!,0),2)</f>
        <v>#REF!</v>
      </c>
      <c r="V146" s="3" t="b">
        <v>0</v>
      </c>
      <c r="W146" s="3"/>
    </row>
    <row r="147" ht="14.25" customHeight="1">
      <c r="A147" s="3" t="s">
        <v>971</v>
      </c>
      <c r="B147" s="3"/>
      <c r="C147" s="3" t="s">
        <v>972</v>
      </c>
      <c r="D147" s="3" t="s">
        <v>973</v>
      </c>
      <c r="E147" s="3" t="s">
        <v>974</v>
      </c>
      <c r="F147" s="3" t="s">
        <v>975</v>
      </c>
      <c r="G147" s="4" t="s">
        <v>976</v>
      </c>
      <c r="H147" s="3" t="s">
        <v>73</v>
      </c>
      <c r="I147" s="3" t="str">
        <f t="array" ref="I147">INDEX('Static ID Table'!$B$4:$B$7,MATCH(PI!$H147,'Static ID Table'!$A$4:$A$7,0),1)</f>
        <v>Minor Must</v>
      </c>
      <c r="J147" s="3"/>
      <c r="K147" s="3"/>
      <c r="L147" s="3"/>
      <c r="M147" s="3"/>
      <c r="N147" s="3" t="s">
        <v>94</v>
      </c>
      <c r="O147" s="3" t="str">
        <f t="array" ref="O147">INDEX(S!$B$3:$D$337,MATCH(PI!$N147,S!$A$3:$A$337,0),1)</f>
        <v>FO 06 INTEGRATED PEST MANAGEMENT</v>
      </c>
      <c r="P147" s="3" t="str">
        <f t="array" ref="P147">INDEX(S!$B$3:$D$337,MATCH(PI!$N147,S!$A$3:$A$337,0),2)</f>
        <v>-</v>
      </c>
      <c r="Q147" s="3">
        <f t="array" ref="Q147">INDEX(S!$B$3:$D$337,MATCH(PI!$N147,S!$A$3:$A$337,0),3)</f>
        <v>6</v>
      </c>
      <c r="R147" s="3" t="s">
        <v>58</v>
      </c>
      <c r="S147" s="3" t="str">
        <f t="array" ref="S147">INDEX(S!$B$3:$D$337,MATCH(PI!$R147,S!$A$3:$A$337,0),1)</f>
        <v>-</v>
      </c>
      <c r="T147" s="3" t="str">
        <f t="array" ref="T147">INDEX(S!$B$3:$D$337,MATCH(PI!$R147,S!$A$3:$A$337,0),2)</f>
        <v>-</v>
      </c>
      <c r="U147" s="3" t="str">
        <f t="array" ref="U147">INDEX(#REF!,MATCH(PI!$A147,#REF!,0),2)</f>
        <v>#REF!</v>
      </c>
      <c r="V147" s="3" t="b">
        <v>0</v>
      </c>
      <c r="W147" s="3"/>
    </row>
    <row r="148" ht="14.25" customHeight="1">
      <c r="A148" s="3" t="s">
        <v>977</v>
      </c>
      <c r="B148" s="3"/>
      <c r="C148" s="3" t="s">
        <v>978</v>
      </c>
      <c r="D148" s="3" t="s">
        <v>979</v>
      </c>
      <c r="E148" s="3" t="s">
        <v>980</v>
      </c>
      <c r="F148" s="3" t="s">
        <v>981</v>
      </c>
      <c r="G148" s="4" t="s">
        <v>982</v>
      </c>
      <c r="H148" s="3" t="s">
        <v>48</v>
      </c>
      <c r="I148" s="3" t="str">
        <f t="array" ref="I148">INDEX('Static ID Table'!$B$4:$B$7,MATCH(PI!$H148,'Static ID Table'!$A$4:$A$7,0),1)</f>
        <v>Major Must</v>
      </c>
      <c r="J148" s="3"/>
      <c r="K148" s="3"/>
      <c r="L148" s="3"/>
      <c r="M148" s="3"/>
      <c r="N148" s="3" t="s">
        <v>94</v>
      </c>
      <c r="O148" s="3" t="str">
        <f t="array" ref="O148">INDEX(S!$B$3:$D$337,MATCH(PI!$N148,S!$A$3:$A$337,0),1)</f>
        <v>FO 06 INTEGRATED PEST MANAGEMENT</v>
      </c>
      <c r="P148" s="3" t="str">
        <f t="array" ref="P148">INDEX(S!$B$3:$D$337,MATCH(PI!$N148,S!$A$3:$A$337,0),2)</f>
        <v>-</v>
      </c>
      <c r="Q148" s="3">
        <f t="array" ref="Q148">INDEX(S!$B$3:$D$337,MATCH(PI!$N148,S!$A$3:$A$337,0),3)</f>
        <v>6</v>
      </c>
      <c r="R148" s="3" t="s">
        <v>58</v>
      </c>
      <c r="S148" s="3" t="str">
        <f t="array" ref="S148">INDEX(S!$B$3:$D$337,MATCH(PI!$R148,S!$A$3:$A$337,0),1)</f>
        <v>-</v>
      </c>
      <c r="T148" s="3" t="str">
        <f t="array" ref="T148">INDEX(S!$B$3:$D$337,MATCH(PI!$R148,S!$A$3:$A$337,0),2)</f>
        <v>-</v>
      </c>
      <c r="U148" s="3" t="str">
        <f t="array" ref="U148">INDEX(#REF!,MATCH(PI!$A148,#REF!,0),2)</f>
        <v>#REF!</v>
      </c>
      <c r="V148" s="3" t="b">
        <v>0</v>
      </c>
      <c r="W148" s="3"/>
    </row>
    <row r="149" ht="14.25" customHeight="1">
      <c r="A149" s="3" t="s">
        <v>983</v>
      </c>
      <c r="B149" s="3"/>
      <c r="C149" s="3" t="s">
        <v>984</v>
      </c>
      <c r="D149" s="3" t="s">
        <v>985</v>
      </c>
      <c r="E149" s="3" t="s">
        <v>986</v>
      </c>
      <c r="F149" s="3" t="s">
        <v>987</v>
      </c>
      <c r="G149" s="3" t="s">
        <v>988</v>
      </c>
      <c r="H149" s="3" t="s">
        <v>73</v>
      </c>
      <c r="I149" s="3" t="str">
        <f t="array" ref="I149">INDEX('Static ID Table'!$B$4:$B$7,MATCH(PI!$H149,'Static ID Table'!$A$4:$A$7,0),1)</f>
        <v>Minor Must</v>
      </c>
      <c r="J149" s="3"/>
      <c r="K149" s="3"/>
      <c r="L149" s="3"/>
      <c r="M149" s="3"/>
      <c r="N149" s="3" t="s">
        <v>193</v>
      </c>
      <c r="O149" s="3" t="str">
        <f t="array" ref="O149">INDEX(S!$B$3:$D$337,MATCH(PI!$N149,S!$A$3:$A$337,0),1)</f>
        <v>FO 03 PLANT PROPAGATION MATERIAL</v>
      </c>
      <c r="P149" s="3" t="str">
        <f t="array" ref="P149">INDEX(S!$B$3:$D$337,MATCH(PI!$N149,S!$A$3:$A$337,0),2)</f>
        <v>-</v>
      </c>
      <c r="Q149" s="3">
        <f t="array" ref="Q149">INDEX(S!$B$3:$D$337,MATCH(PI!$N149,S!$A$3:$A$337,0),3)</f>
        <v>3</v>
      </c>
      <c r="R149" s="3" t="s">
        <v>813</v>
      </c>
      <c r="S149" s="3" t="str">
        <f t="array" ref="S149">INDEX(S!$B$3:$D$337,MATCH(PI!$R149,S!$A$3:$A$337,0),1)</f>
        <v>FO 03.03 Genetically modified organisms</v>
      </c>
      <c r="T149" s="3" t="str">
        <f t="array" ref="T149">INDEX(S!$B$3:$D$337,MATCH(PI!$R149,S!$A$3:$A$337,0),2)</f>
        <v>-</v>
      </c>
      <c r="U149" s="3" t="str">
        <f t="array" ref="U149">INDEX(#REF!,MATCH(PI!$A149,#REF!,0),2)</f>
        <v>#REF!</v>
      </c>
      <c r="V149" s="3" t="b">
        <v>0</v>
      </c>
      <c r="W149" s="3"/>
    </row>
    <row r="150" ht="14.25" customHeight="1">
      <c r="A150" s="3" t="s">
        <v>989</v>
      </c>
      <c r="B150" s="3"/>
      <c r="C150" s="3" t="s">
        <v>990</v>
      </c>
      <c r="D150" s="3" t="s">
        <v>991</v>
      </c>
      <c r="E150" s="3" t="s">
        <v>992</v>
      </c>
      <c r="F150" s="3" t="s">
        <v>993</v>
      </c>
      <c r="G150" s="3" t="s">
        <v>994</v>
      </c>
      <c r="H150" s="3" t="s">
        <v>48</v>
      </c>
      <c r="I150" s="3" t="str">
        <f t="array" ref="I150">INDEX('Static ID Table'!$B$4:$B$7,MATCH(PI!$H150,'Static ID Table'!$A$4:$A$7,0),1)</f>
        <v>Major Must</v>
      </c>
      <c r="J150" s="3"/>
      <c r="K150" s="3"/>
      <c r="L150" s="3"/>
      <c r="M150" s="3"/>
      <c r="N150" s="3" t="s">
        <v>193</v>
      </c>
      <c r="O150" s="3" t="str">
        <f t="array" ref="O150">INDEX(S!$B$3:$D$337,MATCH(PI!$N150,S!$A$3:$A$337,0),1)</f>
        <v>FO 03 PLANT PROPAGATION MATERIAL</v>
      </c>
      <c r="P150" s="3" t="str">
        <f t="array" ref="P150">INDEX(S!$B$3:$D$337,MATCH(PI!$N150,S!$A$3:$A$337,0),2)</f>
        <v>-</v>
      </c>
      <c r="Q150" s="3">
        <f t="array" ref="Q150">INDEX(S!$B$3:$D$337,MATCH(PI!$N150,S!$A$3:$A$337,0),3)</f>
        <v>3</v>
      </c>
      <c r="R150" s="3" t="s">
        <v>813</v>
      </c>
      <c r="S150" s="3" t="str">
        <f t="array" ref="S150">INDEX(S!$B$3:$D$337,MATCH(PI!$R150,S!$A$3:$A$337,0),1)</f>
        <v>FO 03.03 Genetically modified organisms</v>
      </c>
      <c r="T150" s="3" t="str">
        <f t="array" ref="T150">INDEX(S!$B$3:$D$337,MATCH(PI!$R150,S!$A$3:$A$337,0),2)</f>
        <v>-</v>
      </c>
      <c r="U150" s="3" t="str">
        <f t="array" ref="U150">INDEX(#REF!,MATCH(PI!$A150,#REF!,0),2)</f>
        <v>#REF!</v>
      </c>
      <c r="V150" s="3" t="b">
        <v>0</v>
      </c>
      <c r="W150" s="3"/>
    </row>
    <row r="151" ht="14.25" customHeight="1">
      <c r="A151" s="3" t="s">
        <v>995</v>
      </c>
      <c r="B151" s="3"/>
      <c r="C151" s="3" t="s">
        <v>996</v>
      </c>
      <c r="D151" s="3" t="s">
        <v>997</v>
      </c>
      <c r="E151" s="3" t="s">
        <v>998</v>
      </c>
      <c r="F151" s="3" t="s">
        <v>999</v>
      </c>
      <c r="G151" s="3" t="s">
        <v>1000</v>
      </c>
      <c r="H151" s="3" t="s">
        <v>73</v>
      </c>
      <c r="I151" s="3" t="str">
        <f t="array" ref="I151">INDEX('Static ID Table'!$B$4:$B$7,MATCH(PI!$H151,'Static ID Table'!$A$4:$A$7,0),1)</f>
        <v>Minor Must</v>
      </c>
      <c r="J151" s="3"/>
      <c r="K151" s="3"/>
      <c r="L151" s="3"/>
      <c r="M151" s="3"/>
      <c r="N151" s="3" t="s">
        <v>193</v>
      </c>
      <c r="O151" s="3" t="str">
        <f t="array" ref="O151">INDEX(S!$B$3:$D$337,MATCH(PI!$N151,S!$A$3:$A$337,0),1)</f>
        <v>FO 03 PLANT PROPAGATION MATERIAL</v>
      </c>
      <c r="P151" s="3" t="str">
        <f t="array" ref="P151">INDEX(S!$B$3:$D$337,MATCH(PI!$N151,S!$A$3:$A$337,0),2)</f>
        <v>-</v>
      </c>
      <c r="Q151" s="3">
        <f t="array" ref="Q151">INDEX(S!$B$3:$D$337,MATCH(PI!$N151,S!$A$3:$A$337,0),3)</f>
        <v>3</v>
      </c>
      <c r="R151" s="3" t="s">
        <v>813</v>
      </c>
      <c r="S151" s="3" t="str">
        <f t="array" ref="S151">INDEX(S!$B$3:$D$337,MATCH(PI!$R151,S!$A$3:$A$337,0),1)</f>
        <v>FO 03.03 Genetically modified organisms</v>
      </c>
      <c r="T151" s="3" t="str">
        <f t="array" ref="T151">INDEX(S!$B$3:$D$337,MATCH(PI!$R151,S!$A$3:$A$337,0),2)</f>
        <v>-</v>
      </c>
      <c r="U151" s="3" t="str">
        <f t="array" ref="U151">INDEX(#REF!,MATCH(PI!$A151,#REF!,0),2)</f>
        <v>#REF!</v>
      </c>
      <c r="V151" s="3" t="b">
        <v>0</v>
      </c>
      <c r="W151" s="3"/>
    </row>
    <row r="152" ht="14.25" customHeight="1">
      <c r="A152" s="3" t="s">
        <v>1001</v>
      </c>
      <c r="B152" s="3"/>
      <c r="C152" s="3" t="s">
        <v>1002</v>
      </c>
      <c r="D152" s="3" t="s">
        <v>1003</v>
      </c>
      <c r="E152" s="3" t="s">
        <v>1004</v>
      </c>
      <c r="F152" s="3" t="s">
        <v>1005</v>
      </c>
      <c r="G152" s="3" t="s">
        <v>1006</v>
      </c>
      <c r="H152" s="3" t="s">
        <v>293</v>
      </c>
      <c r="I152" s="3" t="str">
        <f t="array" ref="I152">INDEX('Static ID Table'!$B$4:$B$7,MATCH(PI!$H152,'Static ID Table'!$A$4:$A$7,0),1)</f>
        <v>Recom.</v>
      </c>
      <c r="J152" s="3"/>
      <c r="K152" s="3"/>
      <c r="L152" s="3"/>
      <c r="M152" s="3"/>
      <c r="N152" s="3" t="s">
        <v>86</v>
      </c>
      <c r="O152" s="3" t="str">
        <f t="array" ref="O152">INDEX(S!$B$3:$D$337,MATCH(PI!$N152,S!$A$3:$A$337,0),1)</f>
        <v>FO 05 WATER MANAGEMENT</v>
      </c>
      <c r="P152" s="3" t="str">
        <f t="array" ref="P152">INDEX(S!$B$3:$D$337,MATCH(PI!$N152,S!$A$3:$A$337,0),2)</f>
        <v>-</v>
      </c>
      <c r="Q152" s="3">
        <f t="array" ref="Q152">INDEX(S!$B$3:$D$337,MATCH(PI!$N152,S!$A$3:$A$337,0),3)</f>
        <v>5</v>
      </c>
      <c r="R152" s="3" t="s">
        <v>853</v>
      </c>
      <c r="S152" s="3" t="str">
        <f t="array" ref="S152">INDEX(S!$B$3:$D$337,MATCH(PI!$R152,S!$A$3:$A$337,0),1)</f>
        <v>FO 05.03 Record keeping</v>
      </c>
      <c r="T152" s="3" t="str">
        <f t="array" ref="T152">INDEX(S!$B$3:$D$337,MATCH(PI!$R152,S!$A$3:$A$337,0),2)</f>
        <v>-</v>
      </c>
      <c r="U152" s="3" t="str">
        <f t="array" ref="U152">INDEX(#REF!,MATCH(PI!$A152,#REF!,0),2)</f>
        <v>#REF!</v>
      </c>
      <c r="V152" s="3" t="b">
        <v>0</v>
      </c>
      <c r="W152" s="3"/>
    </row>
    <row r="153" ht="14.25" customHeight="1">
      <c r="A153" s="3" t="s">
        <v>1007</v>
      </c>
      <c r="B153" s="3"/>
      <c r="C153" s="3" t="s">
        <v>1008</v>
      </c>
      <c r="D153" s="3" t="s">
        <v>1009</v>
      </c>
      <c r="E153" s="3" t="s">
        <v>1010</v>
      </c>
      <c r="F153" s="3" t="s">
        <v>1011</v>
      </c>
      <c r="G153" s="4" t="s">
        <v>1012</v>
      </c>
      <c r="H153" s="3" t="s">
        <v>73</v>
      </c>
      <c r="I153" s="3" t="str">
        <f t="array" ref="I153">INDEX('Static ID Table'!$B$4:$B$7,MATCH(PI!$H153,'Static ID Table'!$A$4:$A$7,0),1)</f>
        <v>Minor Must</v>
      </c>
      <c r="J153" s="3"/>
      <c r="K153" s="3"/>
      <c r="L153" s="3"/>
      <c r="M153" s="3"/>
      <c r="N153" s="3" t="s">
        <v>201</v>
      </c>
      <c r="O153" s="3" t="str">
        <f t="array" ref="O153">INDEX(S!$B$3:$D$337,MATCH(PI!$N153,S!$A$3:$A$337,0),1)</f>
        <v>FO 08 POSTHARVEST</v>
      </c>
      <c r="P153" s="3" t="str">
        <f t="array" ref="P153">INDEX(S!$B$3:$D$337,MATCH(PI!$N153,S!$A$3:$A$337,0),2)</f>
        <v>-</v>
      </c>
      <c r="Q153" s="3">
        <f t="array" ref="Q153">INDEX(S!$B$3:$D$337,MATCH(PI!$N153,S!$A$3:$A$337,0),3)</f>
        <v>8</v>
      </c>
      <c r="R153" s="3" t="s">
        <v>202</v>
      </c>
      <c r="S153" s="3" t="str">
        <f t="array" ref="S153">INDEX(S!$B$3:$D$337,MATCH(PI!$R153,S!$A$3:$A$337,0),1)</f>
        <v>FO 08.02 Postharvest treatments</v>
      </c>
      <c r="T153" s="3" t="str">
        <f t="array" ref="T153">INDEX(S!$B$3:$D$337,MATCH(PI!$R153,S!$A$3:$A$337,0),2)</f>
        <v>-</v>
      </c>
      <c r="U153" s="3" t="str">
        <f t="array" ref="U153">INDEX(#REF!,MATCH(PI!$A153,#REF!,0),2)</f>
        <v>#REF!</v>
      </c>
      <c r="V153" s="3" t="b">
        <v>0</v>
      </c>
      <c r="W153" s="3" t="b">
        <v>1</v>
      </c>
    </row>
    <row r="154" ht="14.25" customHeight="1">
      <c r="A154" s="3" t="s">
        <v>1013</v>
      </c>
      <c r="B154" s="3"/>
      <c r="C154" s="3" t="s">
        <v>1014</v>
      </c>
      <c r="D154" s="3" t="s">
        <v>1015</v>
      </c>
      <c r="E154" s="3" t="s">
        <v>1016</v>
      </c>
      <c r="F154" s="3" t="s">
        <v>1017</v>
      </c>
      <c r="G154" s="4" t="s">
        <v>1018</v>
      </c>
      <c r="H154" s="3" t="s">
        <v>73</v>
      </c>
      <c r="I154" s="3" t="str">
        <f t="array" ref="I154">INDEX('Static ID Table'!$B$4:$B$7,MATCH(PI!$H154,'Static ID Table'!$A$4:$A$7,0),1)</f>
        <v>Minor Must</v>
      </c>
      <c r="J154" s="3"/>
      <c r="K154" s="3"/>
      <c r="L154" s="3"/>
      <c r="M154" s="3"/>
      <c r="N154" s="3" t="s">
        <v>86</v>
      </c>
      <c r="O154" s="3" t="str">
        <f t="array" ref="O154">INDEX(S!$B$3:$D$337,MATCH(PI!$N154,S!$A$3:$A$337,0),1)</f>
        <v>FO 05 WATER MANAGEMENT</v>
      </c>
      <c r="P154" s="3" t="str">
        <f t="array" ref="P154">INDEX(S!$B$3:$D$337,MATCH(PI!$N154,S!$A$3:$A$337,0),2)</f>
        <v>-</v>
      </c>
      <c r="Q154" s="3">
        <f t="array" ref="Q154">INDEX(S!$B$3:$D$337,MATCH(PI!$N154,S!$A$3:$A$337,0),3)</f>
        <v>5</v>
      </c>
      <c r="R154" s="3" t="s">
        <v>853</v>
      </c>
      <c r="S154" s="3" t="str">
        <f t="array" ref="S154">INDEX(S!$B$3:$D$337,MATCH(PI!$R154,S!$A$3:$A$337,0),1)</f>
        <v>FO 05.03 Record keeping</v>
      </c>
      <c r="T154" s="3" t="str">
        <f t="array" ref="T154">INDEX(S!$B$3:$D$337,MATCH(PI!$R154,S!$A$3:$A$337,0),2)</f>
        <v>-</v>
      </c>
      <c r="U154" s="3" t="str">
        <f t="array" ref="U154">INDEX(#REF!,MATCH(PI!$A154,#REF!,0),2)</f>
        <v>#REF!</v>
      </c>
      <c r="V154" s="3" t="b">
        <v>0</v>
      </c>
      <c r="W154" s="3"/>
    </row>
    <row r="155" ht="14.25" customHeight="1">
      <c r="A155" s="3" t="s">
        <v>1019</v>
      </c>
      <c r="B155" s="3"/>
      <c r="C155" s="3" t="s">
        <v>1020</v>
      </c>
      <c r="D155" s="3" t="s">
        <v>1021</v>
      </c>
      <c r="E155" s="3" t="s">
        <v>1022</v>
      </c>
      <c r="F155" s="3" t="s">
        <v>1023</v>
      </c>
      <c r="G155" s="4" t="s">
        <v>1024</v>
      </c>
      <c r="H155" s="3" t="s">
        <v>73</v>
      </c>
      <c r="I155" s="3" t="str">
        <f t="array" ref="I155">INDEX('Static ID Table'!$B$4:$B$7,MATCH(PI!$H155,'Static ID Table'!$A$4:$A$7,0),1)</f>
        <v>Minor Must</v>
      </c>
      <c r="J155" s="3"/>
      <c r="K155" s="3"/>
      <c r="L155" s="3"/>
      <c r="M155" s="3"/>
      <c r="N155" s="3" t="s">
        <v>201</v>
      </c>
      <c r="O155" s="3" t="str">
        <f t="array" ref="O155">INDEX(S!$B$3:$D$337,MATCH(PI!$N155,S!$A$3:$A$337,0),1)</f>
        <v>FO 08 POSTHARVEST</v>
      </c>
      <c r="P155" s="3" t="str">
        <f t="array" ref="P155">INDEX(S!$B$3:$D$337,MATCH(PI!$N155,S!$A$3:$A$337,0),2)</f>
        <v>-</v>
      </c>
      <c r="Q155" s="3">
        <f t="array" ref="Q155">INDEX(S!$B$3:$D$337,MATCH(PI!$N155,S!$A$3:$A$337,0),3)</f>
        <v>8</v>
      </c>
      <c r="R155" s="3" t="s">
        <v>202</v>
      </c>
      <c r="S155" s="3" t="str">
        <f t="array" ref="S155">INDEX(S!$B$3:$D$337,MATCH(PI!$R155,S!$A$3:$A$337,0),1)</f>
        <v>FO 08.02 Postharvest treatments</v>
      </c>
      <c r="T155" s="3" t="str">
        <f t="array" ref="T155">INDEX(S!$B$3:$D$337,MATCH(PI!$R155,S!$A$3:$A$337,0),2)</f>
        <v>-</v>
      </c>
      <c r="U155" s="3" t="str">
        <f t="array" ref="U155">INDEX(#REF!,MATCH(PI!$A155,#REF!,0),2)</f>
        <v>#REF!</v>
      </c>
      <c r="V155" s="3" t="b">
        <v>0</v>
      </c>
      <c r="W155" s="3" t="b">
        <v>1</v>
      </c>
    </row>
    <row r="156" ht="14.25" customHeight="1">
      <c r="A156" s="3" t="s">
        <v>1025</v>
      </c>
      <c r="B156" s="3"/>
      <c r="C156" s="3" t="s">
        <v>1026</v>
      </c>
      <c r="D156" s="3" t="s">
        <v>1027</v>
      </c>
      <c r="E156" s="3" t="s">
        <v>1028</v>
      </c>
      <c r="F156" s="3" t="s">
        <v>1029</v>
      </c>
      <c r="G156" s="4" t="s">
        <v>1030</v>
      </c>
      <c r="H156" s="3" t="s">
        <v>73</v>
      </c>
      <c r="I156" s="3" t="str">
        <f t="array" ref="I156">INDEX('Static ID Table'!$B$4:$B$7,MATCH(PI!$H156,'Static ID Table'!$A$4:$A$7,0),1)</f>
        <v>Minor Must</v>
      </c>
      <c r="J156" s="3"/>
      <c r="K156" s="3"/>
      <c r="L156" s="3"/>
      <c r="M156" s="3"/>
      <c r="N156" s="3" t="s">
        <v>86</v>
      </c>
      <c r="O156" s="3" t="str">
        <f t="array" ref="O156">INDEX(S!$B$3:$D$337,MATCH(PI!$N156,S!$A$3:$A$337,0),1)</f>
        <v>FO 05 WATER MANAGEMENT</v>
      </c>
      <c r="P156" s="3" t="str">
        <f t="array" ref="P156">INDEX(S!$B$3:$D$337,MATCH(PI!$N156,S!$A$3:$A$337,0),2)</f>
        <v>-</v>
      </c>
      <c r="Q156" s="3">
        <f t="array" ref="Q156">INDEX(S!$B$3:$D$337,MATCH(PI!$N156,S!$A$3:$A$337,0),3)</f>
        <v>5</v>
      </c>
      <c r="R156" s="3" t="s">
        <v>840</v>
      </c>
      <c r="S156" s="3" t="str">
        <f t="array" ref="S156">INDEX(S!$B$3:$D$337,MATCH(PI!$R156,S!$A$3:$A$337,0),1)</f>
        <v>FO 05.02 Predicting irrigation requirements</v>
      </c>
      <c r="T156" s="3" t="str">
        <f t="array" ref="T156">INDEX(S!$B$3:$D$337,MATCH(PI!$R156,S!$A$3:$A$337,0),2)</f>
        <v>-</v>
      </c>
      <c r="U156" s="3" t="str">
        <f t="array" ref="U156">INDEX(#REF!,MATCH(PI!$A156,#REF!,0),2)</f>
        <v>#REF!</v>
      </c>
      <c r="V156" s="3" t="b">
        <v>0</v>
      </c>
      <c r="W156" s="3"/>
    </row>
    <row r="157" ht="14.25" customHeight="1">
      <c r="A157" s="3" t="s">
        <v>1031</v>
      </c>
      <c r="B157" s="3"/>
      <c r="C157" s="3" t="s">
        <v>1032</v>
      </c>
      <c r="D157" s="3" t="s">
        <v>1033</v>
      </c>
      <c r="E157" s="3" t="s">
        <v>1034</v>
      </c>
      <c r="F157" s="3" t="s">
        <v>1035</v>
      </c>
      <c r="G157" s="4" t="s">
        <v>1036</v>
      </c>
      <c r="H157" s="3" t="s">
        <v>48</v>
      </c>
      <c r="I157" s="3" t="str">
        <f t="array" ref="I157">INDEX('Static ID Table'!$B$4:$B$7,MATCH(PI!$H157,'Static ID Table'!$A$4:$A$7,0),1)</f>
        <v>Major Must</v>
      </c>
      <c r="J157" s="3"/>
      <c r="K157" s="3"/>
      <c r="L157" s="3"/>
      <c r="M157" s="3"/>
      <c r="N157" s="3" t="s">
        <v>86</v>
      </c>
      <c r="O157" s="3" t="str">
        <f t="array" ref="O157">INDEX(S!$B$3:$D$337,MATCH(PI!$N157,S!$A$3:$A$337,0),1)</f>
        <v>FO 05 WATER MANAGEMENT</v>
      </c>
      <c r="P157" s="3" t="str">
        <f t="array" ref="P157">INDEX(S!$B$3:$D$337,MATCH(PI!$N157,S!$A$3:$A$337,0),2)</f>
        <v>-</v>
      </c>
      <c r="Q157" s="3">
        <f t="array" ref="Q157">INDEX(S!$B$3:$D$337,MATCH(PI!$N157,S!$A$3:$A$337,0),3)</f>
        <v>5</v>
      </c>
      <c r="R157" s="3" t="s">
        <v>840</v>
      </c>
      <c r="S157" s="3" t="str">
        <f t="array" ref="S157">INDEX(S!$B$3:$D$337,MATCH(PI!$R157,S!$A$3:$A$337,0),1)</f>
        <v>FO 05.02 Predicting irrigation requirements</v>
      </c>
      <c r="T157" s="3" t="str">
        <f t="array" ref="T157">INDEX(S!$B$3:$D$337,MATCH(PI!$R157,S!$A$3:$A$337,0),2)</f>
        <v>-</v>
      </c>
      <c r="U157" s="3" t="str">
        <f t="array" ref="U157">INDEX(#REF!,MATCH(PI!$A157,#REF!,0),2)</f>
        <v>#REF!</v>
      </c>
      <c r="V157" s="3" t="b">
        <v>0</v>
      </c>
      <c r="W157" s="3"/>
    </row>
    <row r="158" ht="14.25" customHeight="1">
      <c r="A158" s="3" t="s">
        <v>1037</v>
      </c>
      <c r="B158" s="3"/>
      <c r="C158" s="3" t="s">
        <v>1038</v>
      </c>
      <c r="D158" s="3" t="s">
        <v>1039</v>
      </c>
      <c r="E158" s="3" t="s">
        <v>1040</v>
      </c>
      <c r="F158" s="3" t="s">
        <v>1041</v>
      </c>
      <c r="G158" s="3" t="s">
        <v>1042</v>
      </c>
      <c r="H158" s="3" t="s">
        <v>73</v>
      </c>
      <c r="I158" s="3" t="str">
        <f t="array" ref="I158">INDEX('Static ID Table'!$B$4:$B$7,MATCH(PI!$H158,'Static ID Table'!$A$4:$A$7,0),1)</f>
        <v>Minor Must</v>
      </c>
      <c r="J158" s="3"/>
      <c r="K158" s="3"/>
      <c r="L158" s="3"/>
      <c r="M158" s="3"/>
      <c r="N158" s="3" t="s">
        <v>201</v>
      </c>
      <c r="O158" s="3" t="str">
        <f t="array" ref="O158">INDEX(S!$B$3:$D$337,MATCH(PI!$N158,S!$A$3:$A$337,0),1)</f>
        <v>FO 08 POSTHARVEST</v>
      </c>
      <c r="P158" s="3" t="str">
        <f t="array" ref="P158">INDEX(S!$B$3:$D$337,MATCH(PI!$N158,S!$A$3:$A$337,0),2)</f>
        <v>-</v>
      </c>
      <c r="Q158" s="3">
        <f t="array" ref="Q158">INDEX(S!$B$3:$D$337,MATCH(PI!$N158,S!$A$3:$A$337,0),3)</f>
        <v>8</v>
      </c>
      <c r="R158" s="3" t="s">
        <v>827</v>
      </c>
      <c r="S158" s="3" t="str">
        <f t="array" ref="S158">INDEX(S!$B$3:$D$337,MATCH(PI!$R158,S!$A$3:$A$337,0),1)</f>
        <v>FO 08.01 Quality of postharvest water</v>
      </c>
      <c r="T158" s="3" t="str">
        <f t="array" ref="T158">INDEX(S!$B$3:$D$337,MATCH(PI!$R158,S!$A$3:$A$337,0),2)</f>
        <v>-</v>
      </c>
      <c r="U158" s="3" t="str">
        <f t="array" ref="U158">INDEX(#REF!,MATCH(PI!$A158,#REF!,0),2)</f>
        <v>#REF!</v>
      </c>
      <c r="V158" s="3" t="b">
        <v>0</v>
      </c>
      <c r="W158" s="3" t="b">
        <v>1</v>
      </c>
    </row>
    <row r="159" ht="14.25" customHeight="1">
      <c r="A159" s="3" t="s">
        <v>1043</v>
      </c>
      <c r="B159" s="3"/>
      <c r="C159" s="3" t="s">
        <v>1044</v>
      </c>
      <c r="D159" s="3" t="s">
        <v>1045</v>
      </c>
      <c r="E159" s="3" t="s">
        <v>1046</v>
      </c>
      <c r="F159" s="3" t="s">
        <v>1047</v>
      </c>
      <c r="G159" s="4" t="s">
        <v>1048</v>
      </c>
      <c r="H159" s="3" t="s">
        <v>73</v>
      </c>
      <c r="I159" s="3" t="str">
        <f t="array" ref="I159">INDEX('Static ID Table'!$B$4:$B$7,MATCH(PI!$H159,'Static ID Table'!$A$4:$A$7,0),1)</f>
        <v>Minor Must</v>
      </c>
      <c r="J159" s="3"/>
      <c r="K159" s="3"/>
      <c r="L159" s="3"/>
      <c r="M159" s="3"/>
      <c r="N159" s="3" t="s">
        <v>201</v>
      </c>
      <c r="O159" s="3" t="str">
        <f t="array" ref="O159">INDEX(S!$B$3:$D$337,MATCH(PI!$N159,S!$A$3:$A$337,0),1)</f>
        <v>FO 08 POSTHARVEST</v>
      </c>
      <c r="P159" s="3" t="str">
        <f t="array" ref="P159">INDEX(S!$B$3:$D$337,MATCH(PI!$N159,S!$A$3:$A$337,0),2)</f>
        <v>-</v>
      </c>
      <c r="Q159" s="3">
        <f t="array" ref="Q159">INDEX(S!$B$3:$D$337,MATCH(PI!$N159,S!$A$3:$A$337,0),3)</f>
        <v>8</v>
      </c>
      <c r="R159" s="3" t="s">
        <v>827</v>
      </c>
      <c r="S159" s="3" t="str">
        <f t="array" ref="S159">INDEX(S!$B$3:$D$337,MATCH(PI!$R159,S!$A$3:$A$337,0),1)</f>
        <v>FO 08.01 Quality of postharvest water</v>
      </c>
      <c r="T159" s="3" t="str">
        <f t="array" ref="T159">INDEX(S!$B$3:$D$337,MATCH(PI!$R159,S!$A$3:$A$337,0),2)</f>
        <v>-</v>
      </c>
      <c r="U159" s="3" t="str">
        <f t="array" ref="U159">INDEX(#REF!,MATCH(PI!$A159,#REF!,0),2)</f>
        <v>#REF!</v>
      </c>
      <c r="V159" s="3" t="b">
        <v>0</v>
      </c>
      <c r="W159" s="3" t="b">
        <v>1</v>
      </c>
    </row>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 width="9.14"/>
    <col customWidth="1" min="6" max="6" width="12.86"/>
    <col customWidth="1" min="7" max="10" width="9.14"/>
    <col customWidth="1" min="11" max="11" width="9.0"/>
    <col customWidth="1" min="12" max="15" width="9.14"/>
    <col customWidth="1" min="16" max="16" width="13.71"/>
    <col customWidth="1" min="17" max="17" width="16.71"/>
    <col customWidth="1" min="18" max="31" width="9.14"/>
    <col customWidth="1" min="32" max="32" width="14.14"/>
    <col customWidth="1" min="33" max="33" width="17.14"/>
    <col customWidth="1" min="34" max="35" width="9.14"/>
    <col customWidth="1" min="36" max="36" width="10.14"/>
    <col customWidth="1" min="37" max="37" width="9.14"/>
  </cols>
  <sheetData>
    <row r="1" ht="14.25" customHeight="1">
      <c r="A1" s="6" t="s">
        <v>1049</v>
      </c>
      <c r="F1" s="6" t="s">
        <v>1050</v>
      </c>
      <c r="K1" s="6" t="s">
        <v>1051</v>
      </c>
      <c r="P1" s="6" t="s">
        <v>1052</v>
      </c>
    </row>
    <row r="2" ht="14.25" customHeight="1">
      <c r="A2" s="3" t="s">
        <v>32</v>
      </c>
      <c r="B2" s="3" t="s">
        <v>33</v>
      </c>
      <c r="C2" s="3" t="s">
        <v>34</v>
      </c>
      <c r="D2" s="3" t="s">
        <v>35</v>
      </c>
      <c r="F2" s="3" t="s">
        <v>32</v>
      </c>
      <c r="G2" s="3" t="s">
        <v>33</v>
      </c>
      <c r="H2" s="3" t="s">
        <v>34</v>
      </c>
      <c r="I2" s="3" t="s">
        <v>35</v>
      </c>
      <c r="K2" s="3" t="s">
        <v>36</v>
      </c>
      <c r="L2" s="3" t="s">
        <v>37</v>
      </c>
      <c r="M2" s="3" t="s">
        <v>38</v>
      </c>
      <c r="N2" s="3" t="s">
        <v>35</v>
      </c>
      <c r="P2" s="3" t="s">
        <v>1053</v>
      </c>
      <c r="Q2" s="3" t="s">
        <v>1054</v>
      </c>
      <c r="R2" s="3" t="s">
        <v>1055</v>
      </c>
      <c r="S2" s="3" t="s">
        <v>1056</v>
      </c>
      <c r="T2" s="3" t="s">
        <v>1057</v>
      </c>
      <c r="U2" s="3" t="s">
        <v>19</v>
      </c>
      <c r="V2" s="3" t="s">
        <v>1058</v>
      </c>
      <c r="X2" s="3" t="s">
        <v>1053</v>
      </c>
      <c r="Y2" s="3" t="s">
        <v>1054</v>
      </c>
      <c r="Z2" s="3" t="s">
        <v>1055</v>
      </c>
      <c r="AA2" s="3" t="s">
        <v>1056</v>
      </c>
      <c r="AB2" s="3" t="s">
        <v>1057</v>
      </c>
      <c r="AC2" s="3" t="s">
        <v>19</v>
      </c>
      <c r="AD2" s="3" t="s">
        <v>1058</v>
      </c>
      <c r="AF2" s="7" t="s">
        <v>1053</v>
      </c>
      <c r="AG2" s="7" t="s">
        <v>1054</v>
      </c>
      <c r="AH2" s="7" t="s">
        <v>1055</v>
      </c>
      <c r="AI2" s="7" t="s">
        <v>1056</v>
      </c>
      <c r="AJ2" s="7" t="s">
        <v>1057</v>
      </c>
      <c r="AK2" s="7" t="s">
        <v>19</v>
      </c>
    </row>
    <row r="3" ht="14.25" customHeight="1">
      <c r="A3" s="3" t="s">
        <v>49</v>
      </c>
      <c r="B3" s="4" t="s">
        <v>1059</v>
      </c>
      <c r="C3" s="3" t="s">
        <v>1060</v>
      </c>
      <c r="D3" s="3">
        <v>1.0</v>
      </c>
      <c r="F3" s="3" t="s">
        <v>49</v>
      </c>
      <c r="G3" s="3" t="str">
        <f t="array" ref="G3">INDEX(S!$B$3:$D$337,MATCH(S!$F3,S!$A$3:$A$337,0),1)</f>
        <v>FO 01 MANAGEMENT </v>
      </c>
      <c r="H3" s="3" t="str">
        <f t="array" ref="H3">INDEX(S!$B$3:$D$337,MATCH(S!$F3,S!$A$3:$A$337,0),2)</f>
        <v>-</v>
      </c>
      <c r="I3" s="3">
        <f t="array" ref="I3">INDEX(S!$B$3:$D$337,MATCH(S!$F3,S!$A$3:$A$337,0),3)</f>
        <v>1</v>
      </c>
      <c r="K3" s="3" t="s">
        <v>58</v>
      </c>
      <c r="L3" s="3" t="str">
        <f t="array" ref="L3">INDEX(S!$B$3:$D$337,MATCH(S!$K3,S!$A$3:$A$337,0),1)</f>
        <v>-</v>
      </c>
      <c r="M3" s="3" t="str">
        <f t="array" ref="M3">INDEX(S!$B$3:$D$337,MATCH(S!$K3,S!$A$3:$A$337,0),2)</f>
        <v>-</v>
      </c>
      <c r="N3" s="3" t="str">
        <f t="array" ref="N3">INDEX(S!$B$3:$D$337,MATCH(S!$K3,S!$A$3:$A$337,0),3)</f>
        <v/>
      </c>
      <c r="P3" s="3" t="s">
        <v>57</v>
      </c>
      <c r="Q3" s="3" t="s">
        <v>58</v>
      </c>
      <c r="R3" s="8" t="str">
        <f t="shared" ref="R3:R33" si="1">P3&amp;Q3</f>
        <v>5ZjwAiDPYbGvURtwoHF4gM5TvyR0UgB0EOmnMkFaZftX</v>
      </c>
      <c r="S3" s="8">
        <f t="array" ref="S3">INDEX(S!$B$3:$D$337,MATCH(P3,S!$A$3:$A$337,0),3)</f>
        <v>10</v>
      </c>
      <c r="T3" s="8" t="str">
        <f t="array" ref="T3">INDEX(S!$B$3:$D$337,MATCH(Q3,S!$A$3:$A$337,0),3)</f>
        <v/>
      </c>
      <c r="U3" s="3" t="str">
        <f t="array" ref="U3">IF(S!$V3=1,INDEX(S!$X$3:$AD$297,MATCH(S!$R3,S!$Z$3:$Z$297,0),6),INDEX(S!$AF$3:$AK$3,MATCH(S!$R3,S!$AH$3,0),6))</f>
        <v>5pmfsUbg8aoTCasOYIPEmO</v>
      </c>
      <c r="V3" s="3">
        <f>COUNTIF(Z:Z,S!$R3)</f>
        <v>1</v>
      </c>
      <c r="X3" s="9"/>
      <c r="Y3" s="9"/>
      <c r="Z3" s="9" t="s">
        <v>1061</v>
      </c>
      <c r="AA3" s="9" t="s">
        <v>1062</v>
      </c>
      <c r="AB3" s="9" t="s">
        <v>1062</v>
      </c>
      <c r="AC3" s="10" t="s">
        <v>1063</v>
      </c>
      <c r="AD3" s="3">
        <f>COUNTIF(Z:Z,S!$Z3)</f>
        <v>1</v>
      </c>
      <c r="AF3" s="11" t="s">
        <v>65</v>
      </c>
      <c r="AG3" s="8" t="s">
        <v>446</v>
      </c>
      <c r="AH3" s="8" t="str">
        <f>AF3&amp;AG3</f>
        <v>2BGuoLOuGR86Am1Hf7hCiG1zDGYHavQ1Y1HUI9R90OOZ</v>
      </c>
      <c r="AI3" s="8">
        <f t="array" ref="AI3">INDEX(S!$B$3:$D$337,MATCH(AF3,S!$A$3:$A$337,0),3)</f>
        <v>7</v>
      </c>
      <c r="AJ3" s="8">
        <f t="array" ref="AJ3">INDEX(S!$B$3:$D$337,MATCH(AG3,S!$A$3:$A$337,0),3)</f>
        <v>709</v>
      </c>
      <c r="AK3" s="8" t="s">
        <v>1064</v>
      </c>
    </row>
    <row r="4" ht="14.25" customHeight="1">
      <c r="A4" s="3" t="s">
        <v>1065</v>
      </c>
      <c r="B4" s="4" t="s">
        <v>1066</v>
      </c>
      <c r="C4" s="3" t="s">
        <v>1060</v>
      </c>
      <c r="D4" s="3">
        <v>1.0</v>
      </c>
      <c r="F4" s="3" t="s">
        <v>101</v>
      </c>
      <c r="G4" s="3" t="str">
        <f t="array" ref="G4">INDEX(S!$B$3:$D$337,MATCH(S!$F4,S!$A$3:$A$337,0),1)</f>
        <v>FO 02 TRACEABILITY</v>
      </c>
      <c r="H4" s="3" t="str">
        <f t="array" ref="H4">INDEX(S!$B$3:$D$337,MATCH(S!$F4,S!$A$3:$A$337,0),2)</f>
        <v>-</v>
      </c>
      <c r="I4" s="3">
        <f t="array" ref="I4">INDEX(S!$B$3:$D$337,MATCH(S!$F4,S!$A$3:$A$337,0),3)</f>
        <v>2</v>
      </c>
      <c r="K4" s="3" t="s">
        <v>827</v>
      </c>
      <c r="L4" s="3" t="str">
        <f t="array" ref="L4">INDEX(S!$B$3:$D$337,MATCH(S!$K4,S!$A$3:$A$337,0),1)</f>
        <v>FO 08.01 Quality of postharvest water</v>
      </c>
      <c r="M4" s="3" t="str">
        <f t="array" ref="M4">INDEX(S!$B$3:$D$337,MATCH(S!$K4,S!$A$3:$A$337,0),2)</f>
        <v>-</v>
      </c>
      <c r="N4" s="3">
        <f t="array" ref="N4">INDEX(S!$B$3:$D$337,MATCH(S!$K4,S!$A$3:$A$337,0),3)</f>
        <v>801</v>
      </c>
      <c r="P4" s="3" t="s">
        <v>129</v>
      </c>
      <c r="Q4" s="3" t="s">
        <v>58</v>
      </c>
      <c r="R4" s="8" t="str">
        <f t="shared" si="1"/>
        <v>6MLbOSTUhL6svPsQwb6NH65TvyR0UgB0EOmnMkFaZftX</v>
      </c>
      <c r="S4" s="8">
        <f t="array" ref="S4">INDEX(S!$B$3:$D$337,MATCH(P4,S!$A$3:$A$337,0),3)</f>
        <v>9</v>
      </c>
      <c r="T4" s="8" t="str">
        <f t="array" ref="T4">INDEX(S!$B$3:$D$337,MATCH(Q4,S!$A$3:$A$337,0),3)</f>
        <v/>
      </c>
      <c r="U4" s="3" t="str">
        <f t="array" ref="U4">IF(S!$V4=1,INDEX(S!$X$3:$AD$297,MATCH(S!$R4,S!$Z$3:$Z$297,0),6),INDEX(S!$AF$3:$AK$3,MATCH(S!$R4,S!$AH$3,0),6))</f>
        <v>4eaXpRnh8mnwfzKcWJnmsL</v>
      </c>
      <c r="V4" s="3">
        <f>COUNTIF(Z:Z,S!$R4)</f>
        <v>1</v>
      </c>
      <c r="X4" s="12"/>
      <c r="Y4" s="12"/>
      <c r="Z4" s="9" t="s">
        <v>1067</v>
      </c>
      <c r="AA4" s="9" t="s">
        <v>1062</v>
      </c>
      <c r="AB4" s="9" t="s">
        <v>1062</v>
      </c>
      <c r="AC4" s="13" t="s">
        <v>1068</v>
      </c>
      <c r="AD4" s="3">
        <f>COUNTIF(Z:Z,S!$Z4)</f>
        <v>1</v>
      </c>
    </row>
    <row r="5" ht="14.25" customHeight="1">
      <c r="A5" s="3" t="s">
        <v>1069</v>
      </c>
      <c r="B5" s="4" t="s">
        <v>1070</v>
      </c>
      <c r="C5" s="4" t="s">
        <v>1060</v>
      </c>
      <c r="D5" s="3">
        <v>1.0</v>
      </c>
      <c r="F5" s="3" t="s">
        <v>193</v>
      </c>
      <c r="G5" s="3" t="str">
        <f t="array" ref="G5">INDEX(S!$B$3:$D$337,MATCH(S!$F5,S!$A$3:$A$337,0),1)</f>
        <v>FO 03 PLANT PROPAGATION MATERIAL</v>
      </c>
      <c r="H5" s="3" t="str">
        <f t="array" ref="H5">INDEX(S!$B$3:$D$337,MATCH(S!$F5,S!$A$3:$A$337,0),2)</f>
        <v>-</v>
      </c>
      <c r="I5" s="3">
        <f t="array" ref="I5">INDEX(S!$B$3:$D$337,MATCH(S!$F5,S!$A$3:$A$337,0),3)</f>
        <v>3</v>
      </c>
      <c r="K5" s="3" t="s">
        <v>202</v>
      </c>
      <c r="L5" s="3" t="str">
        <f t="array" ref="L5">INDEX(S!$B$3:$D$337,MATCH(S!$K5,S!$A$3:$A$337,0),1)</f>
        <v>FO 08.02 Postharvest treatments</v>
      </c>
      <c r="M5" s="3" t="str">
        <f t="array" ref="M5">INDEX(S!$B$3:$D$337,MATCH(S!$K5,S!$A$3:$A$337,0),2)</f>
        <v>-</v>
      </c>
      <c r="N5" s="3">
        <f t="array" ref="N5">INDEX(S!$B$3:$D$337,MATCH(S!$K5,S!$A$3:$A$337,0),3)</f>
        <v>802</v>
      </c>
      <c r="P5" s="3" t="s">
        <v>201</v>
      </c>
      <c r="Q5" s="3" t="s">
        <v>827</v>
      </c>
      <c r="R5" s="8" t="str">
        <f t="shared" si="1"/>
        <v>5JIgB3UDpDaQaRmTmuUpoo5l2rJiYbFtvFuXNhk6Xt0S</v>
      </c>
      <c r="S5" s="8">
        <f t="array" ref="S5">INDEX(S!$B$3:$D$337,MATCH(P5,S!$A$3:$A$337,0),3)</f>
        <v>8</v>
      </c>
      <c r="T5" s="8">
        <f t="array" ref="T5">INDEX(S!$B$3:$D$337,MATCH(Q5,S!$A$3:$A$337,0),3)</f>
        <v>801</v>
      </c>
      <c r="U5" s="3" t="str">
        <f t="array" ref="U5">IF(S!$V5=1,INDEX(S!$X$3:$AD$297,MATCH(S!$R5,S!$Z$3:$Z$297,0),6),INDEX(S!$AF$3:$AK$3,MATCH(S!$R5,S!$AH$3,0),6))</f>
        <v>24BgKpKEedoO1JiqqsJ9K0</v>
      </c>
      <c r="V5" s="3">
        <f>COUNTIF(Z:Z,S!$R5)</f>
        <v>1</v>
      </c>
      <c r="X5" s="9"/>
      <c r="Y5" s="9"/>
      <c r="Z5" s="9" t="s">
        <v>1071</v>
      </c>
      <c r="AA5" s="9" t="s">
        <v>1062</v>
      </c>
      <c r="AB5" s="9" t="s">
        <v>1062</v>
      </c>
      <c r="AC5" s="10" t="s">
        <v>1072</v>
      </c>
      <c r="AD5" s="3">
        <f>COUNTIF(Z:Z,S!$Z5)</f>
        <v>1</v>
      </c>
    </row>
    <row r="6" ht="14.25" customHeight="1">
      <c r="A6" s="3" t="s">
        <v>1073</v>
      </c>
      <c r="B6" s="4" t="s">
        <v>1074</v>
      </c>
      <c r="C6" s="4" t="s">
        <v>1060</v>
      </c>
      <c r="D6" s="3">
        <v>1.0</v>
      </c>
      <c r="F6" s="3" t="s">
        <v>343</v>
      </c>
      <c r="G6" s="3" t="str">
        <f t="array" ref="G6">INDEX(S!$B$3:$D$337,MATCH(S!$F6,S!$A$3:$A$337,0),1)</f>
        <v>FO 04 SOIL, PLANT NUTRITION, AND FERTILIZERS</v>
      </c>
      <c r="H6" s="3" t="str">
        <f t="array" ref="H6">INDEX(S!$B$3:$D$337,MATCH(S!$F6,S!$A$3:$A$337,0),2)</f>
        <v>-</v>
      </c>
      <c r="I6" s="3">
        <f t="array" ref="I6">INDEX(S!$B$3:$D$337,MATCH(S!$F6,S!$A$3:$A$337,0),3)</f>
        <v>4</v>
      </c>
      <c r="K6" s="3" t="s">
        <v>216</v>
      </c>
      <c r="L6" s="3" t="str">
        <f t="array" ref="L6">INDEX(S!$B$3:$D$337,MATCH(S!$K6,S!$A$3:$A$337,0),1)</f>
        <v>FO 12.01 Workers’ health and safety</v>
      </c>
      <c r="M6" s="3" t="str">
        <f t="array" ref="M6">INDEX(S!$B$3:$D$337,MATCH(S!$K6,S!$A$3:$A$337,0),2)</f>
        <v>-</v>
      </c>
      <c r="N6" s="3">
        <f t="array" ref="N6">INDEX(S!$B$3:$D$337,MATCH(S!$K6,S!$A$3:$A$337,0),3)</f>
        <v>1201</v>
      </c>
      <c r="P6" s="3" t="s">
        <v>201</v>
      </c>
      <c r="Q6" s="3" t="s">
        <v>202</v>
      </c>
      <c r="R6" s="14" t="str">
        <f t="shared" si="1"/>
        <v>5JIgB3UDpDaQaRmTmuUpoo64wGe3MdQzgQigsw2nGTdA</v>
      </c>
      <c r="S6" s="14">
        <f t="array" ref="S6">INDEX(S!$B$3:$D$337,MATCH(P6,S!$A$3:$A$337,0),3)</f>
        <v>8</v>
      </c>
      <c r="T6" s="14">
        <f t="array" ref="T6">INDEX(S!$B$3:$D$337,MATCH(Q6,S!$A$3:$A$337,0),3)</f>
        <v>802</v>
      </c>
      <c r="U6" s="3" t="str">
        <f t="array" ref="U6">IF(S!$V6=1,INDEX(S!$X$3:$AD$297,MATCH(S!$R6,S!$Z$3:$Z$297,0),6),INDEX(S!$AF$3:$AK$3,MATCH(S!$R6,S!$AH$3,0),6))</f>
        <v>3xYy6mL2hiBM97rB69PVPI</v>
      </c>
      <c r="V6" s="3">
        <f>COUNTIF(Z:Z,S!$R6)</f>
        <v>1</v>
      </c>
      <c r="X6" s="12"/>
      <c r="Y6" s="12"/>
      <c r="Z6" s="9" t="s">
        <v>1075</v>
      </c>
      <c r="AA6" s="9" t="s">
        <v>1062</v>
      </c>
      <c r="AB6" s="9" t="s">
        <v>1062</v>
      </c>
      <c r="AC6" s="13" t="s">
        <v>1076</v>
      </c>
      <c r="AD6" s="3">
        <f>COUNTIF(Z:Z,S!$Z6)</f>
        <v>1</v>
      </c>
    </row>
    <row r="7" ht="14.25" customHeight="1">
      <c r="A7" s="3" t="s">
        <v>1077</v>
      </c>
      <c r="B7" s="4" t="s">
        <v>1078</v>
      </c>
      <c r="C7" s="4" t="s">
        <v>1079</v>
      </c>
      <c r="D7" s="3">
        <v>1.0</v>
      </c>
      <c r="F7" s="3" t="s">
        <v>86</v>
      </c>
      <c r="G7" s="3" t="str">
        <f t="array" ref="G7">INDEX(S!$B$3:$D$337,MATCH(S!$F7,S!$A$3:$A$337,0),1)</f>
        <v>FO 05 WATER MANAGEMENT</v>
      </c>
      <c r="H7" s="3" t="str">
        <f t="array" ref="H7">INDEX(S!$B$3:$D$337,MATCH(S!$F7,S!$A$3:$A$337,0),2)</f>
        <v>-</v>
      </c>
      <c r="I7" s="3">
        <f t="array" ref="I7">INDEX(S!$B$3:$D$337,MATCH(S!$F7,S!$A$3:$A$337,0),3)</f>
        <v>5</v>
      </c>
      <c r="K7" s="3" t="s">
        <v>694</v>
      </c>
      <c r="L7" s="3" t="str">
        <f t="array" ref="L7">INDEX(S!$B$3:$D$337,MATCH(S!$K7,S!$A$3:$A$337,0),1)</f>
        <v>FO 12.03 Personal protective equipment</v>
      </c>
      <c r="M7" s="3" t="str">
        <f t="array" ref="M7">INDEX(S!$B$3:$D$337,MATCH(S!$K7,S!$A$3:$A$337,0),2)</f>
        <v>-</v>
      </c>
      <c r="N7" s="3">
        <f t="array" ref="N7">INDEX(S!$B$3:$D$337,MATCH(S!$K7,S!$A$3:$A$337,0),3)</f>
        <v>1203</v>
      </c>
      <c r="P7" s="3" t="s">
        <v>215</v>
      </c>
      <c r="Q7" s="3" t="s">
        <v>216</v>
      </c>
      <c r="R7" s="8" t="str">
        <f t="shared" si="1"/>
        <v>4a4Qd6ndeeA7u3kN8ZP1We7e2OTmZvHrA9xmbHveLBmp</v>
      </c>
      <c r="S7" s="8">
        <f t="array" ref="S7">INDEX(S!$B$3:$D$337,MATCH(P7,S!$A$3:$A$337,0),3)</f>
        <v>12</v>
      </c>
      <c r="T7" s="8">
        <f t="array" ref="T7">INDEX(S!$B$3:$D$337,MATCH(Q7,S!$A$3:$A$337,0),3)</f>
        <v>1201</v>
      </c>
      <c r="U7" s="3" t="str">
        <f t="array" ref="U7">IF(S!$V7=1,INDEX(S!$X$3:$AD$297,MATCH(S!$R7,S!$Z$3:$Z$297,0),6),INDEX(S!$AF$3:$AK$3,MATCH(S!$R7,S!$AH$3,0),6))</f>
        <v>4zamBXrzVP3v8KPVS98bid</v>
      </c>
      <c r="V7" s="3">
        <f>COUNTIF(Z:Z,S!$R7)</f>
        <v>1</v>
      </c>
      <c r="X7" s="9"/>
      <c r="Y7" s="9"/>
      <c r="Z7" s="9" t="s">
        <v>1080</v>
      </c>
      <c r="AA7" s="9" t="s">
        <v>1062</v>
      </c>
      <c r="AB7" s="9" t="s">
        <v>1062</v>
      </c>
      <c r="AC7" s="10" t="s">
        <v>1081</v>
      </c>
      <c r="AD7" s="3">
        <f>COUNTIF(Z:Z,S!$Z7)</f>
        <v>1</v>
      </c>
    </row>
    <row r="8" ht="14.25" customHeight="1">
      <c r="A8" s="3" t="s">
        <v>1082</v>
      </c>
      <c r="B8" s="4" t="s">
        <v>1083</v>
      </c>
      <c r="C8" s="3" t="s">
        <v>1060</v>
      </c>
      <c r="D8" s="3">
        <v>1.0</v>
      </c>
      <c r="F8" s="3" t="s">
        <v>94</v>
      </c>
      <c r="G8" s="3" t="str">
        <f t="array" ref="G8">INDEX(S!$B$3:$D$337,MATCH(S!$F8,S!$A$3:$A$337,0),1)</f>
        <v>FO 06 INTEGRATED PEST MANAGEMENT</v>
      </c>
      <c r="H8" s="3" t="str">
        <f t="array" ref="H8">INDEX(S!$B$3:$D$337,MATCH(S!$F8,S!$A$3:$A$337,0),2)</f>
        <v>-</v>
      </c>
      <c r="I8" s="3">
        <f t="array" ref="I8">INDEX(S!$B$3:$D$337,MATCH(S!$F8,S!$A$3:$A$337,0),3)</f>
        <v>6</v>
      </c>
      <c r="K8" s="3" t="s">
        <v>713</v>
      </c>
      <c r="L8" s="3" t="str">
        <f t="array" ref="L8">INDEX(S!$B$3:$D$337,MATCH(S!$K8,S!$A$3:$A$337,0),1)</f>
        <v>FO 12.02 Hazards and first aid</v>
      </c>
      <c r="M8" s="3" t="str">
        <f t="array" ref="M8">INDEX(S!$B$3:$D$337,MATCH(S!$K8,S!$A$3:$A$337,0),2)</f>
        <v>-</v>
      </c>
      <c r="N8" s="3">
        <f t="array" ref="N8">INDEX(S!$B$3:$D$337,MATCH(S!$K8,S!$A$3:$A$337,0),3)</f>
        <v>1202</v>
      </c>
      <c r="P8" s="3" t="s">
        <v>215</v>
      </c>
      <c r="Q8" s="3" t="s">
        <v>694</v>
      </c>
      <c r="R8" s="8" t="str">
        <f t="shared" si="1"/>
        <v>4a4Qd6ndeeA7u3kN8ZP1We1ERzCDuPHpofETFZxfdFUx</v>
      </c>
      <c r="S8" s="8">
        <f t="array" ref="S8">INDEX(S!$B$3:$D$337,MATCH(P8,S!$A$3:$A$337,0),3)</f>
        <v>12</v>
      </c>
      <c r="T8" s="8">
        <f t="array" ref="T8">INDEX(S!$B$3:$D$337,MATCH(Q8,S!$A$3:$A$337,0),3)</f>
        <v>1203</v>
      </c>
      <c r="U8" s="3" t="str">
        <f t="array" ref="U8">IF(S!$V8=1,INDEX(S!$X$3:$AD$297,MATCH(S!$R8,S!$Z$3:$Z$297,0),6),INDEX(S!$AF$3:$AK$3,MATCH(S!$R8,S!$AH$3,0),6))</f>
        <v>6mL7rNUJjE6ZUJ2ctQLqD1</v>
      </c>
      <c r="V8" s="3">
        <f>COUNTIF(Z:Z,S!$R8)</f>
        <v>1</v>
      </c>
      <c r="X8" s="12"/>
      <c r="Y8" s="12"/>
      <c r="Z8" s="9" t="s">
        <v>1084</v>
      </c>
      <c r="AA8" s="9" t="s">
        <v>1062</v>
      </c>
      <c r="AB8" s="9" t="s">
        <v>1062</v>
      </c>
      <c r="AC8" s="13" t="s">
        <v>1085</v>
      </c>
      <c r="AD8" s="3">
        <f>COUNTIF(Z:Z,S!$Z8)</f>
        <v>1</v>
      </c>
    </row>
    <row r="9" ht="14.25" customHeight="1">
      <c r="A9" s="3" t="s">
        <v>1086</v>
      </c>
      <c r="B9" s="4" t="s">
        <v>1087</v>
      </c>
      <c r="C9" s="4" t="s">
        <v>1060</v>
      </c>
      <c r="D9" s="3">
        <v>1.0</v>
      </c>
      <c r="F9" s="3" t="s">
        <v>65</v>
      </c>
      <c r="G9" s="3" t="str">
        <f t="array" ref="G9">INDEX(S!$B$3:$D$337,MATCH(S!$F9,S!$A$3:$A$337,0),1)</f>
        <v>FO 07 PLANT PROTECTION PRODUCTS</v>
      </c>
      <c r="H9" s="3" t="str">
        <f t="array" ref="H9">INDEX(S!$B$3:$D$337,MATCH(S!$F9,S!$A$3:$A$337,0),2)</f>
        <v>-</v>
      </c>
      <c r="I9" s="3">
        <f t="array" ref="I9">INDEX(S!$B$3:$D$337,MATCH(S!$F9,S!$A$3:$A$337,0),3)</f>
        <v>7</v>
      </c>
      <c r="K9" s="3" t="s">
        <v>446</v>
      </c>
      <c r="L9" s="3" t="str">
        <f t="array" ref="L9">INDEX(S!$B$3:$D$337,MATCH(S!$K9,S!$A$3:$A$337,0),1)</f>
        <v>FO 07.09 Equipment</v>
      </c>
      <c r="M9" s="3" t="str">
        <f t="array" ref="M9">INDEX(S!$B$3:$D$337,MATCH(S!$K9,S!$A$3:$A$337,0),2)</f>
        <v>-</v>
      </c>
      <c r="N9" s="3">
        <f t="array" ref="N9">INDEX(S!$B$3:$D$337,MATCH(S!$K9,S!$A$3:$A$337,0),3)</f>
        <v>709</v>
      </c>
      <c r="P9" s="3" t="s">
        <v>215</v>
      </c>
      <c r="Q9" s="3" t="s">
        <v>713</v>
      </c>
      <c r="R9" s="8" t="str">
        <f t="shared" si="1"/>
        <v>4a4Qd6ndeeA7u3kN8ZP1We1j8KzCREQQlaHRiz9wuo0z</v>
      </c>
      <c r="S9" s="8">
        <f t="array" ref="S9">INDEX(S!$B$3:$D$337,MATCH(P9,S!$A$3:$A$337,0),3)</f>
        <v>12</v>
      </c>
      <c r="T9" s="8">
        <f t="array" ref="T9">INDEX(S!$B$3:$D$337,MATCH(Q9,S!$A$3:$A$337,0),3)</f>
        <v>1202</v>
      </c>
      <c r="U9" s="3" t="str">
        <f t="array" ref="U9">IF(S!$V9=1,INDEX(S!$X$3:$AD$297,MATCH(S!$R9,S!$Z$3:$Z$297,0),6),INDEX(S!$AF$3:$AK$3,MATCH(S!$R9,S!$AH$3,0),6))</f>
        <v>3S4q9BwkV19jVjVj3Fiy75</v>
      </c>
      <c r="V9" s="3">
        <f>COUNTIF(Z:Z,S!$R9)</f>
        <v>1</v>
      </c>
      <c r="X9" s="9"/>
      <c r="Y9" s="9"/>
      <c r="Z9" s="9" t="s">
        <v>1088</v>
      </c>
      <c r="AA9" s="9" t="s">
        <v>1062</v>
      </c>
      <c r="AB9" s="9" t="s">
        <v>1062</v>
      </c>
      <c r="AC9" s="10" t="s">
        <v>1089</v>
      </c>
      <c r="AD9" s="3">
        <f>COUNTIF(Z:Z,S!$Z9)</f>
        <v>1</v>
      </c>
    </row>
    <row r="10" ht="14.25" customHeight="1">
      <c r="A10" s="3" t="s">
        <v>1090</v>
      </c>
      <c r="B10" s="4" t="s">
        <v>1091</v>
      </c>
      <c r="C10" s="4" t="s">
        <v>1060</v>
      </c>
      <c r="D10" s="3">
        <v>1.0</v>
      </c>
      <c r="F10" s="3" t="s">
        <v>201</v>
      </c>
      <c r="G10" s="3" t="str">
        <f t="array" ref="G10">INDEX(S!$B$3:$D$337,MATCH(S!$F10,S!$A$3:$A$337,0),1)</f>
        <v>FO 08 POSTHARVEST</v>
      </c>
      <c r="H10" s="3" t="str">
        <f t="array" ref="H10">INDEX(S!$B$3:$D$337,MATCH(S!$F10,S!$A$3:$A$337,0),2)</f>
        <v>-</v>
      </c>
      <c r="I10" s="3">
        <f t="array" ref="I10">INDEX(S!$B$3:$D$337,MATCH(S!$F10,S!$A$3:$A$337,0),3)</f>
        <v>8</v>
      </c>
      <c r="K10" s="3" t="s">
        <v>136</v>
      </c>
      <c r="L10" s="3" t="str">
        <f t="array" ref="L10">INDEX(S!$B$3:$D$337,MATCH(S!$K10,S!$A$3:$A$337,0),1)</f>
        <v>FO 01.01 Site history</v>
      </c>
      <c r="M10" s="3" t="str">
        <f t="array" ref="M10">INDEX(S!$B$3:$D$337,MATCH(S!$K10,S!$A$3:$A$337,0),2)</f>
        <v>-</v>
      </c>
      <c r="N10" s="3">
        <f t="array" ref="N10">INDEX(S!$B$3:$D$337,MATCH(S!$K10,S!$A$3:$A$337,0),3)</f>
        <v>101</v>
      </c>
      <c r="P10" s="3" t="s">
        <v>614</v>
      </c>
      <c r="Q10" s="3" t="s">
        <v>58</v>
      </c>
      <c r="R10" s="8" t="str">
        <f t="shared" si="1"/>
        <v>48aQAsWhk4FCpRyiTfbQDc5TvyR0UgB0EOmnMkFaZftX</v>
      </c>
      <c r="S10" s="8">
        <f t="array" ref="S10">INDEX(S!$B$3:$D$337,MATCH(P10,S!$A$3:$A$337,0),3)</f>
        <v>13</v>
      </c>
      <c r="T10" s="8" t="str">
        <f t="array" ref="T10">INDEX(S!$B$3:$D$337,MATCH(Q10,S!$A$3:$A$337,0),3)</f>
        <v/>
      </c>
      <c r="U10" s="3" t="str">
        <f t="array" ref="U10">IF(S!$V10=1,INDEX(S!$X$3:$AD$297,MATCH(S!$R10,S!$Z$3:$Z$297,0),6),INDEX(S!$AF$3:$AK$3,MATCH(S!$R10,S!$AH$3,0),6))</f>
        <v>3HkNWk3E3qX8G4lyxNXhn</v>
      </c>
      <c r="V10" s="3">
        <f>COUNTIF(Z:Z,S!$R10)</f>
        <v>1</v>
      </c>
      <c r="X10" s="12"/>
      <c r="Y10" s="12"/>
      <c r="Z10" s="9" t="s">
        <v>1092</v>
      </c>
      <c r="AA10" s="9" t="s">
        <v>1062</v>
      </c>
      <c r="AB10" s="9" t="s">
        <v>1062</v>
      </c>
      <c r="AC10" s="13" t="s">
        <v>1093</v>
      </c>
      <c r="AD10" s="3">
        <f>COUNTIF(Z:Z,S!$Z10)</f>
        <v>1</v>
      </c>
    </row>
    <row r="11" ht="14.25" customHeight="1">
      <c r="A11" s="3" t="s">
        <v>1094</v>
      </c>
      <c r="B11" s="4" t="s">
        <v>1095</v>
      </c>
      <c r="C11" s="4" t="s">
        <v>1060</v>
      </c>
      <c r="D11" s="3">
        <v>1.0</v>
      </c>
      <c r="F11" s="3" t="s">
        <v>129</v>
      </c>
      <c r="G11" s="3" t="str">
        <f t="array" ref="G11">INDEX(S!$B$3:$D$337,MATCH(S!$F11,S!$A$3:$A$337,0),1)</f>
        <v>FO 09 WASTE MANAGEMENT</v>
      </c>
      <c r="H11" s="3" t="str">
        <f t="array" ref="H11">INDEX(S!$B$3:$D$337,MATCH(S!$F11,S!$A$3:$A$337,0),2)</f>
        <v>-</v>
      </c>
      <c r="I11" s="3">
        <f t="array" ref="I11">INDEX(S!$B$3:$D$337,MATCH(S!$F11,S!$A$3:$A$337,0),3)</f>
        <v>9</v>
      </c>
      <c r="K11" s="3" t="s">
        <v>254</v>
      </c>
      <c r="L11" s="3" t="str">
        <f t="array" ref="L11">INDEX(S!$B$3:$D$337,MATCH(S!$K11,S!$A$3:$A$337,0),1)</f>
        <v>FO 01.04 Training and assigning responsibilities</v>
      </c>
      <c r="M11" s="3" t="str">
        <f t="array" ref="M11">INDEX(S!$B$3:$D$337,MATCH(S!$K11,S!$A$3:$A$337,0),2)</f>
        <v>-</v>
      </c>
      <c r="N11" s="3">
        <f t="array" ref="N11">INDEX(S!$B$3:$D$337,MATCH(S!$K11,S!$A$3:$A$337,0),3)</f>
        <v>104</v>
      </c>
      <c r="P11" s="3" t="s">
        <v>65</v>
      </c>
      <c r="Q11" s="3" t="s">
        <v>446</v>
      </c>
      <c r="R11" s="8" t="str">
        <f t="shared" si="1"/>
        <v>2BGuoLOuGR86Am1Hf7hCiG1zDGYHavQ1Y1HUI9R90OOZ</v>
      </c>
      <c r="S11" s="8">
        <f t="array" ref="S11">INDEX(S!$B$3:$D$337,MATCH(P11,S!$A$3:$A$337,0),3)</f>
        <v>7</v>
      </c>
      <c r="T11" s="8">
        <f t="array" ref="T11">INDEX(S!$B$3:$D$337,MATCH(Q11,S!$A$3:$A$337,0),3)</f>
        <v>709</v>
      </c>
      <c r="U11" s="3" t="str">
        <f t="array" ref="U11">IF(S!$V11=1,INDEX(S!$X$3:$AD$297,MATCH(S!$R11,S!$Z$3:$Z$297,0),6),INDEX(S!$AF$3:$AK$3,MATCH(S!$R11,S!$AH$3,0),6))</f>
        <v>53jDjkh446TZGUO9MWFwyj</v>
      </c>
      <c r="V11" s="3">
        <f>COUNTIF(Z:Z,S!$R11)</f>
        <v>0</v>
      </c>
      <c r="X11" s="9"/>
      <c r="Y11" s="9"/>
      <c r="Z11" s="9" t="s">
        <v>1096</v>
      </c>
      <c r="AA11" s="9" t="s">
        <v>1062</v>
      </c>
      <c r="AB11" s="9" t="s">
        <v>1062</v>
      </c>
      <c r="AC11" s="10" t="s">
        <v>1097</v>
      </c>
      <c r="AD11" s="3">
        <f>COUNTIF(Z:Z,S!$Z11)</f>
        <v>1</v>
      </c>
    </row>
    <row r="12" ht="14.25" customHeight="1">
      <c r="A12" s="3" t="s">
        <v>101</v>
      </c>
      <c r="B12" s="4" t="s">
        <v>1098</v>
      </c>
      <c r="C12" s="3" t="s">
        <v>1060</v>
      </c>
      <c r="D12" s="3">
        <v>2.0</v>
      </c>
      <c r="F12" s="3" t="s">
        <v>57</v>
      </c>
      <c r="G12" s="3" t="str">
        <f t="array" ref="G12">INDEX(S!$B$3:$D$337,MATCH(S!$F12,S!$A$3:$A$337,0),1)</f>
        <v>FO 10 BIODIVERSITY 
</v>
      </c>
      <c r="H12" s="3" t="str">
        <f t="array" ref="H12">INDEX(S!$B$3:$D$337,MATCH(S!$F12,S!$A$3:$A$337,0),2)</f>
        <v>-</v>
      </c>
      <c r="I12" s="3">
        <f t="array" ref="I12">INDEX(S!$B$3:$D$337,MATCH(S!$F12,S!$A$3:$A$337,0),3)</f>
        <v>10</v>
      </c>
      <c r="K12" s="3" t="s">
        <v>173</v>
      </c>
      <c r="L12" s="3" t="str">
        <f t="array" ref="L12">INDEX(S!$B$3:$D$337,MATCH(S!$K12,S!$A$3:$A$337,0),1)</f>
        <v>FO 02.05 Logo use</v>
      </c>
      <c r="M12" s="3" t="str">
        <f t="array" ref="M12">INDEX(S!$B$3:$D$337,MATCH(S!$K12,S!$A$3:$A$337,0),2)</f>
        <v>-</v>
      </c>
      <c r="N12" s="3">
        <f t="array" ref="N12">INDEX(S!$B$3:$D$337,MATCH(S!$K12,S!$A$3:$A$337,0),3)</f>
        <v>205</v>
      </c>
      <c r="P12" s="3" t="s">
        <v>49</v>
      </c>
      <c r="Q12" s="3" t="s">
        <v>136</v>
      </c>
      <c r="R12" s="8" t="str">
        <f t="shared" si="1"/>
        <v>3YIgWsy9P8ND3BJPQGnD0j3Fg5RTdQ7a6O2THEvpVWrG</v>
      </c>
      <c r="S12" s="8">
        <f t="array" ref="S12">INDEX(S!$B$3:$D$337,MATCH(P12,S!$A$3:$A$337,0),3)</f>
        <v>1</v>
      </c>
      <c r="T12" s="8">
        <f t="array" ref="T12">INDEX(S!$B$3:$D$337,MATCH(Q12,S!$A$3:$A$337,0),3)</f>
        <v>101</v>
      </c>
      <c r="U12" s="3" t="str">
        <f t="array" ref="U12">IF(S!$V12=1,INDEX(S!$X$3:$AD$297,MATCH(S!$R12,S!$Z$3:$Z$297,0),6),INDEX(S!$AF$3:$AK$3,MATCH(S!$R12,S!$AH$3,0),6))</f>
        <v>5ADUfpuBbLBbLbTKgfXnbi</v>
      </c>
      <c r="V12" s="3">
        <f>COUNTIF(Z:Z,S!$R12)</f>
        <v>1</v>
      </c>
      <c r="X12" s="12"/>
      <c r="Y12" s="12"/>
      <c r="Z12" s="9" t="s">
        <v>1099</v>
      </c>
      <c r="AA12" s="9" t="s">
        <v>1062</v>
      </c>
      <c r="AB12" s="9" t="s">
        <v>1062</v>
      </c>
      <c r="AC12" s="13" t="s">
        <v>1100</v>
      </c>
      <c r="AD12" s="3">
        <f>COUNTIF(Z:Z,S!$Z12)</f>
        <v>1</v>
      </c>
    </row>
    <row r="13" ht="14.25" customHeight="1">
      <c r="A13" s="3" t="s">
        <v>1101</v>
      </c>
      <c r="B13" s="4" t="s">
        <v>1102</v>
      </c>
      <c r="C13" s="4" t="s">
        <v>1060</v>
      </c>
      <c r="D13" s="3">
        <v>2.0</v>
      </c>
      <c r="F13" s="3" t="s">
        <v>507</v>
      </c>
      <c r="G13" s="3" t="str">
        <f t="array" ref="G13">INDEX(S!$B$3:$D$337,MATCH(S!$F13,S!$A$3:$A$337,0),1)</f>
        <v>FO 11 ENERGY EFFICIENCY </v>
      </c>
      <c r="H13" s="3" t="str">
        <f t="array" ref="H13">INDEX(S!$B$3:$D$337,MATCH(S!$F13,S!$A$3:$A$337,0),2)</f>
        <v>-</v>
      </c>
      <c r="I13" s="3">
        <f t="array" ref="I13">INDEX(S!$B$3:$D$337,MATCH(S!$F13,S!$A$3:$A$337,0),3)</f>
        <v>11</v>
      </c>
      <c r="K13" s="3" t="s">
        <v>533</v>
      </c>
      <c r="L13" s="3" t="str">
        <f t="array" ref="L13">INDEX(S!$B$3:$D$337,MATCH(S!$K13,S!$A$3:$A$337,0),1)</f>
        <v>FO 04.01 Soil conservation
</v>
      </c>
      <c r="M13" s="3" t="str">
        <f t="array" ref="M13">INDEX(S!$B$3:$D$337,MATCH(S!$K13,S!$A$3:$A$337,0),2)</f>
        <v>Good soil husbandry ensures the long-term fertility of the soil, aids yield, and contributes to profitability. Not applicable in the case of crops that are not grown directly in soil (hydroponic or potted plants).</v>
      </c>
      <c r="N13" s="3">
        <f t="array" ref="N13">INDEX(S!$B$3:$D$337,MATCH(S!$K13,S!$A$3:$A$337,0),3)</f>
        <v>401</v>
      </c>
      <c r="P13" s="3" t="s">
        <v>49</v>
      </c>
      <c r="Q13" s="3" t="s">
        <v>254</v>
      </c>
      <c r="R13" s="8" t="str">
        <f t="shared" si="1"/>
        <v>3YIgWsy9P8ND3BJPQGnD0j2pCca0Upzl3Nn66JUNHXeF</v>
      </c>
      <c r="S13" s="8">
        <f t="array" ref="S13">INDEX(S!$B$3:$D$337,MATCH(P13,S!$A$3:$A$337,0),3)</f>
        <v>1</v>
      </c>
      <c r="T13" s="8">
        <f t="array" ref="T13">INDEX(S!$B$3:$D$337,MATCH(Q13,S!$A$3:$A$337,0),3)</f>
        <v>104</v>
      </c>
      <c r="U13" s="3" t="str">
        <f t="array" ref="U13">IF(S!$V13=1,INDEX(S!$X$3:$AD$297,MATCH(S!$R13,S!$Z$3:$Z$297,0),6),INDEX(S!$AF$3:$AK$3,MATCH(S!$R13,S!$AH$3,0),6))</f>
        <v>6vy7qzuZGnKVxG0fDPIPXR</v>
      </c>
      <c r="V13" s="3">
        <f>COUNTIF(Z:Z,S!$R13)</f>
        <v>1</v>
      </c>
      <c r="X13" s="9"/>
      <c r="Y13" s="9"/>
      <c r="Z13" s="9" t="s">
        <v>1103</v>
      </c>
      <c r="AA13" s="9" t="s">
        <v>1062</v>
      </c>
      <c r="AB13" s="9" t="s">
        <v>1062</v>
      </c>
      <c r="AC13" s="10" t="s">
        <v>1104</v>
      </c>
      <c r="AD13" s="3">
        <f>COUNTIF(Z:Z,S!$Z13)</f>
        <v>1</v>
      </c>
    </row>
    <row r="14" ht="14.25" customHeight="1">
      <c r="A14" s="3" t="s">
        <v>1105</v>
      </c>
      <c r="B14" s="4" t="s">
        <v>1106</v>
      </c>
      <c r="C14" s="4" t="s">
        <v>1060</v>
      </c>
      <c r="D14" s="3">
        <v>2.0</v>
      </c>
      <c r="F14" s="3" t="s">
        <v>215</v>
      </c>
      <c r="G14" s="3" t="str">
        <f t="array" ref="G14">INDEX(S!$B$3:$D$337,MATCH(S!$F14,S!$A$3:$A$337,0),1)</f>
        <v>FO 12 WORKERS’ HEALTH AND SAFETY</v>
      </c>
      <c r="H14" s="3" t="str">
        <f t="array" ref="H14">INDEX(S!$B$3:$D$337,MATCH(S!$F14,S!$A$3:$A$337,0),2)</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I14" s="3">
        <f t="array" ref="I14">INDEX(S!$B$3:$D$337,MATCH(S!$F14,S!$A$3:$A$337,0),3)</f>
        <v>12</v>
      </c>
      <c r="K14" s="3" t="s">
        <v>274</v>
      </c>
      <c r="L14" s="3" t="str">
        <f t="array" ref="L14">INDEX(S!$B$3:$D$337,MATCH(S!$K14,S!$A$3:$A$337,0),1)</f>
        <v>FO 07.08 Application of other substances </v>
      </c>
      <c r="M14" s="3" t="str">
        <f t="array" ref="M14">INDEX(S!$B$3:$D$337,MATCH(S!$K14,S!$A$3:$A$337,0),2)</f>
        <v>-</v>
      </c>
      <c r="N14" s="3">
        <f t="array" ref="N14">INDEX(S!$B$3:$D$337,MATCH(S!$K14,S!$A$3:$A$337,0),3)</f>
        <v>708</v>
      </c>
      <c r="P14" s="3" t="s">
        <v>101</v>
      </c>
      <c r="Q14" s="3" t="s">
        <v>173</v>
      </c>
      <c r="R14" s="14" t="str">
        <f t="shared" si="1"/>
        <v>3labXsBTDnp2nMlbS2V5AI3IMlwAGWtNQ8ZjIBrbKwsL</v>
      </c>
      <c r="S14" s="14">
        <f t="array" ref="S14">INDEX(S!$B$3:$D$337,MATCH(P14,S!$A$3:$A$337,0),3)</f>
        <v>2</v>
      </c>
      <c r="T14" s="14">
        <f t="array" ref="T14">INDEX(S!$B$3:$D$337,MATCH(Q14,S!$A$3:$A$337,0),3)</f>
        <v>205</v>
      </c>
      <c r="U14" s="3" t="str">
        <f t="array" ref="U14">IF(S!$V14=1,INDEX(S!$X$3:$AD$297,MATCH(S!$R14,S!$Z$3:$Z$297,0),6),INDEX(S!$AF$3:$AK$3,MATCH(S!$R14,S!$AH$3,0),6))</f>
        <v>1oZBiTuiw7JnneP37eRowe</v>
      </c>
      <c r="V14" s="3">
        <f>COUNTIF(Z:Z,S!$R14)</f>
        <v>1</v>
      </c>
      <c r="X14" s="12"/>
      <c r="Y14" s="12"/>
      <c r="Z14" s="9" t="s">
        <v>1107</v>
      </c>
      <c r="AA14" s="9" t="s">
        <v>1062</v>
      </c>
      <c r="AB14" s="9" t="s">
        <v>1062</v>
      </c>
      <c r="AC14" s="13" t="s">
        <v>1108</v>
      </c>
      <c r="AD14" s="3">
        <f>COUNTIF(Z:Z,S!$Z14)</f>
        <v>1</v>
      </c>
    </row>
    <row r="15" ht="14.25" customHeight="1">
      <c r="A15" s="3" t="s">
        <v>1109</v>
      </c>
      <c r="B15" s="4" t="s">
        <v>1110</v>
      </c>
      <c r="C15" s="4" t="s">
        <v>1060</v>
      </c>
      <c r="D15" s="3">
        <v>2.0</v>
      </c>
      <c r="F15" s="3" t="s">
        <v>614</v>
      </c>
      <c r="G15" s="3" t="str">
        <f t="array" ref="G15">INDEX(S!$B$3:$D$337,MATCH(S!$F15,S!$A$3:$A$337,0),1)</f>
        <v>FO 13 WORKERS’ WELFARE</v>
      </c>
      <c r="H15" s="3" t="str">
        <f t="array" ref="H15">INDEX(S!$B$3:$D$337,MATCH(S!$F15,S!$A$3:$A$337,0),2)</f>
        <v>-</v>
      </c>
      <c r="I15" s="3">
        <f t="array" ref="I15">INDEX(S!$B$3:$D$337,MATCH(S!$F15,S!$A$3:$A$337,0),3)</f>
        <v>13</v>
      </c>
      <c r="K15" s="3" t="s">
        <v>421</v>
      </c>
      <c r="L15" s="3" t="str">
        <f t="array" ref="L15">INDEX(S!$B$3:$D$337,MATCH(S!$K15,S!$A$3:$A$337,0),1)</f>
        <v>FO 03.04 Transition period </v>
      </c>
      <c r="M15" s="3" t="str">
        <f t="array" ref="M15">INDEX(S!$B$3:$D$337,MATCH(S!$K15,S!$A$3:$A$337,0),2)</f>
        <v>-</v>
      </c>
      <c r="N15" s="3">
        <f t="array" ref="N15">INDEX(S!$B$3:$D$337,MATCH(S!$K15,S!$A$3:$A$337,0),3)</f>
        <v>304</v>
      </c>
      <c r="P15" s="3" t="s">
        <v>94</v>
      </c>
      <c r="Q15" s="3" t="s">
        <v>58</v>
      </c>
      <c r="R15" s="8" t="str">
        <f t="shared" si="1"/>
        <v>6sAnZuzrLy7KwfabltbVL25TvyR0UgB0EOmnMkFaZftX</v>
      </c>
      <c r="S15" s="8">
        <f t="array" ref="S15">INDEX(S!$B$3:$D$337,MATCH(P15,S!$A$3:$A$337,0),3)</f>
        <v>6</v>
      </c>
      <c r="T15" s="8" t="str">
        <f t="array" ref="T15">INDEX(S!$B$3:$D$337,MATCH(Q15,S!$A$3:$A$337,0),3)</f>
        <v/>
      </c>
      <c r="U15" s="3" t="str">
        <f t="array" ref="U15">IF(S!$V15=1,INDEX(S!$X$3:$AD$297,MATCH(S!$R15,S!$Z$3:$Z$297,0),6),INDEX(S!$AF$3:$AK$3,MATCH(S!$R15,S!$AH$3,0),6))</f>
        <v>4g6GmkM7SVOjxzDG7bEynl</v>
      </c>
      <c r="V15" s="3">
        <f>COUNTIF(Z:Z,S!$R15)</f>
        <v>1</v>
      </c>
      <c r="X15" s="9"/>
      <c r="Y15" s="9"/>
      <c r="Z15" s="9" t="s">
        <v>1111</v>
      </c>
      <c r="AA15" s="9" t="s">
        <v>1062</v>
      </c>
      <c r="AB15" s="9" t="s">
        <v>1062</v>
      </c>
      <c r="AC15" s="10" t="s">
        <v>1112</v>
      </c>
      <c r="AD15" s="3">
        <f>COUNTIF(Z:Z,S!$Z15)</f>
        <v>1</v>
      </c>
    </row>
    <row r="16" ht="14.25" customHeight="1">
      <c r="A16" s="3" t="s">
        <v>1113</v>
      </c>
      <c r="B16" s="4" t="s">
        <v>1114</v>
      </c>
      <c r="C16" s="3" t="s">
        <v>1060</v>
      </c>
      <c r="D16" s="3">
        <v>2.0</v>
      </c>
      <c r="K16" s="3" t="s">
        <v>414</v>
      </c>
      <c r="L16" s="3" t="str">
        <f t="array" ref="L16">INDEX(S!$B$3:$D$337,MATCH(S!$K16,S!$A$3:$A$337,0),1)</f>
        <v>FO 03.02 Chemical treatments and dressings</v>
      </c>
      <c r="M16" s="3" t="str">
        <f t="array" ref="M16">INDEX(S!$B$3:$D$337,MATCH(S!$K16,S!$A$3:$A$337,0),2)</f>
        <v>-</v>
      </c>
      <c r="N16" s="3">
        <f t="array" ref="N16">INDEX(S!$B$3:$D$337,MATCH(S!$K16,S!$A$3:$A$337,0),3)</f>
        <v>302</v>
      </c>
      <c r="P16" s="3" t="s">
        <v>343</v>
      </c>
      <c r="Q16" s="3" t="s">
        <v>533</v>
      </c>
      <c r="R16" s="8" t="str">
        <f t="shared" si="1"/>
        <v>IKtB5yVMmBF7k4LaDgUZw6GGR163KNx1sTit3j0ivMP</v>
      </c>
      <c r="S16" s="8">
        <f t="array" ref="S16">INDEX(S!$B$3:$D$337,MATCH(P16,S!$A$3:$A$337,0),3)</f>
        <v>4</v>
      </c>
      <c r="T16" s="8">
        <f t="array" ref="T16">INDEX(S!$B$3:$D$337,MATCH(Q16,S!$A$3:$A$337,0),3)</f>
        <v>401</v>
      </c>
      <c r="U16" s="3" t="str">
        <f t="array" ref="U16">IF(S!$V16=1,INDEX(S!$X$3:$AD$297,MATCH(S!$R16,S!$Z$3:$Z$297,0),6),INDEX(S!$AF$3:$AK$3,MATCH(S!$R16,S!$AH$3,0),6))</f>
        <v>1E2oM3pY57AB2HYh2FrLwa</v>
      </c>
      <c r="V16" s="3">
        <f>COUNTIF(Z:Z,S!$R16)</f>
        <v>1</v>
      </c>
      <c r="X16" s="12"/>
      <c r="Y16" s="12"/>
      <c r="Z16" s="9" t="s">
        <v>1115</v>
      </c>
      <c r="AA16" s="9" t="s">
        <v>1062</v>
      </c>
      <c r="AB16" s="9" t="s">
        <v>1062</v>
      </c>
      <c r="AC16" s="13" t="s">
        <v>1116</v>
      </c>
      <c r="AD16" s="3">
        <f>COUNTIF(Z:Z,S!$Z16)</f>
        <v>1</v>
      </c>
    </row>
    <row r="17" ht="14.25" customHeight="1">
      <c r="A17" s="3" t="s">
        <v>1117</v>
      </c>
      <c r="B17" s="4" t="s">
        <v>1118</v>
      </c>
      <c r="C17" s="4" t="s">
        <v>1060</v>
      </c>
      <c r="D17" s="3">
        <v>2.0</v>
      </c>
      <c r="K17" s="3" t="s">
        <v>194</v>
      </c>
      <c r="L17" s="3" t="str">
        <f t="array" ref="L17">INDEX(S!$B$3:$D$337,MATCH(S!$K17,S!$A$3:$A$337,0),1)</f>
        <v>FO 03.01 Propagation material</v>
      </c>
      <c r="M17" s="3" t="str">
        <f t="array" ref="M17">INDEX(S!$B$3:$D$337,MATCH(S!$K17,S!$A$3:$A$337,0),2)</f>
        <v>-</v>
      </c>
      <c r="N17" s="3">
        <f t="array" ref="N17">INDEX(S!$B$3:$D$337,MATCH(S!$K17,S!$A$3:$A$337,0),3)</f>
        <v>301</v>
      </c>
      <c r="P17" s="3" t="s">
        <v>507</v>
      </c>
      <c r="Q17" s="3" t="s">
        <v>58</v>
      </c>
      <c r="R17" s="8" t="str">
        <f t="shared" si="1"/>
        <v>4d9ucNGdAsunr2tbELZ2oO5TvyR0UgB0EOmnMkFaZftX</v>
      </c>
      <c r="S17" s="8">
        <f t="array" ref="S17">INDEX(S!$B$3:$D$337,MATCH(P17,S!$A$3:$A$337,0),3)</f>
        <v>11</v>
      </c>
      <c r="T17" s="8" t="str">
        <f t="array" ref="T17">INDEX(S!$B$3:$D$337,MATCH(Q17,S!$A$3:$A$337,0),3)</f>
        <v/>
      </c>
      <c r="U17" s="3" t="str">
        <f t="array" ref="U17">IF(S!$V17=1,INDEX(S!$X$3:$AD$297,MATCH(S!$R17,S!$Z$3:$Z$297,0),6),INDEX(S!$AF$3:$AK$3,MATCH(S!$R17,S!$AH$3,0),6))</f>
        <v>wfEosTNsh5ZbZfpJsxQgA</v>
      </c>
      <c r="V17" s="3">
        <f>COUNTIF(Z:Z,S!$R17)</f>
        <v>1</v>
      </c>
      <c r="X17" s="9"/>
      <c r="Y17" s="9"/>
      <c r="Z17" s="9" t="s">
        <v>1119</v>
      </c>
      <c r="AA17" s="9" t="s">
        <v>1062</v>
      </c>
      <c r="AB17" s="9" t="s">
        <v>1062</v>
      </c>
      <c r="AC17" s="10" t="s">
        <v>1120</v>
      </c>
      <c r="AD17" s="3">
        <f>COUNTIF(Z:Z,S!$Z17)</f>
        <v>1</v>
      </c>
    </row>
    <row r="18" ht="14.25" customHeight="1">
      <c r="A18" s="3" t="s">
        <v>1121</v>
      </c>
      <c r="B18" s="4" t="s">
        <v>1122</v>
      </c>
      <c r="C18" s="4" t="s">
        <v>1060</v>
      </c>
      <c r="D18" s="3">
        <v>2.0</v>
      </c>
      <c r="K18" s="3" t="s">
        <v>853</v>
      </c>
      <c r="L18" s="3" t="str">
        <f t="array" ref="L18">INDEX(S!$B$3:$D$337,MATCH(S!$K18,S!$A$3:$A$337,0),1)</f>
        <v>FO 05.03 Record keeping</v>
      </c>
      <c r="M18" s="3" t="str">
        <f t="array" ref="M18">INDEX(S!$B$3:$D$337,MATCH(S!$K18,S!$A$3:$A$337,0),2)</f>
        <v>-</v>
      </c>
      <c r="N18" s="3">
        <f t="array" ref="N18">INDEX(S!$B$3:$D$337,MATCH(S!$K18,S!$A$3:$A$337,0),3)</f>
        <v>503</v>
      </c>
      <c r="P18" s="3" t="s">
        <v>65</v>
      </c>
      <c r="Q18" s="3" t="s">
        <v>274</v>
      </c>
      <c r="R18" s="8" t="str">
        <f t="shared" si="1"/>
        <v>2BGuoLOuGR86Am1Hf7hCiG3JTeuQtOc1OKqfRNulIqvM</v>
      </c>
      <c r="S18" s="8">
        <f t="array" ref="S18">INDEX(S!$B$3:$D$337,MATCH(P18,S!$A$3:$A$337,0),3)</f>
        <v>7</v>
      </c>
      <c r="T18" s="8">
        <f t="array" ref="T18">INDEX(S!$B$3:$D$337,MATCH(Q18,S!$A$3:$A$337,0),3)</f>
        <v>708</v>
      </c>
      <c r="U18" s="3" t="str">
        <f t="array" ref="U18">IF(S!$V18=1,INDEX(S!$X$3:$AD$297,MATCH(S!$R18,S!$Z$3:$Z$297,0),6),INDEX(S!$AF$3:$AK$3,MATCH(S!$R18,S!$AH$3,0),6))</f>
        <v>3FzF1LEqvaqcVg1sPXpO4T</v>
      </c>
      <c r="V18" s="3">
        <f>COUNTIF(Z:Z,S!$R18)</f>
        <v>1</v>
      </c>
      <c r="X18" s="12"/>
      <c r="Y18" s="12"/>
      <c r="Z18" s="9" t="s">
        <v>1123</v>
      </c>
      <c r="AA18" s="9" t="s">
        <v>1062</v>
      </c>
      <c r="AB18" s="9" t="s">
        <v>1062</v>
      </c>
      <c r="AC18" s="13" t="s">
        <v>1124</v>
      </c>
      <c r="AD18" s="3">
        <f>COUNTIF(Z:Z,S!$Z18)</f>
        <v>1</v>
      </c>
    </row>
    <row r="19" ht="14.25" customHeight="1">
      <c r="A19" s="3" t="s">
        <v>1125</v>
      </c>
      <c r="B19" s="4" t="s">
        <v>1126</v>
      </c>
      <c r="C19" s="3" t="s">
        <v>1060</v>
      </c>
      <c r="D19" s="3">
        <v>3.0</v>
      </c>
      <c r="K19" s="3" t="s">
        <v>840</v>
      </c>
      <c r="L19" s="3" t="str">
        <f t="array" ref="L19">INDEX(S!$B$3:$D$337,MATCH(S!$K19,S!$A$3:$A$337,0),1)</f>
        <v>FO 05.02 Predicting irrigation requirements</v>
      </c>
      <c r="M19" s="3" t="str">
        <f t="array" ref="M19">INDEX(S!$B$3:$D$337,MATCH(S!$K19,S!$A$3:$A$337,0),2)</f>
        <v>-</v>
      </c>
      <c r="N19" s="3">
        <f t="array" ref="N19">INDEX(S!$B$3:$D$337,MATCH(S!$K19,S!$A$3:$A$337,0),3)</f>
        <v>502</v>
      </c>
      <c r="P19" s="3" t="s">
        <v>193</v>
      </c>
      <c r="Q19" s="3" t="s">
        <v>421</v>
      </c>
      <c r="R19" s="8" t="str">
        <f t="shared" si="1"/>
        <v>5g1godsQJRqbjZxI603Etm4CTLgpMoXEpcE8tXLndCGp</v>
      </c>
      <c r="S19" s="8">
        <f t="array" ref="S19">INDEX(S!$B$3:$D$337,MATCH(P19,S!$A$3:$A$337,0),3)</f>
        <v>3</v>
      </c>
      <c r="T19" s="8">
        <f t="array" ref="T19">INDEX(S!$B$3:$D$337,MATCH(Q19,S!$A$3:$A$337,0),3)</f>
        <v>304</v>
      </c>
      <c r="U19" s="3" t="str">
        <f t="array" ref="U19">IF(S!$V19=1,INDEX(S!$X$3:$AD$297,MATCH(S!$R19,S!$Z$3:$Z$297,0),6),INDEX(S!$AF$3:$AK$3,MATCH(S!$R19,S!$AH$3,0),6))</f>
        <v>1hr60kCaVVYZ0GddKH3itk</v>
      </c>
      <c r="V19" s="3">
        <f>COUNTIF(Z:Z,S!$R19)</f>
        <v>1</v>
      </c>
      <c r="X19" s="9"/>
      <c r="Y19" s="9"/>
      <c r="Z19" s="9" t="s">
        <v>1127</v>
      </c>
      <c r="AA19" s="9" t="s">
        <v>1062</v>
      </c>
      <c r="AB19" s="9" t="s">
        <v>1062</v>
      </c>
      <c r="AC19" s="10" t="s">
        <v>1128</v>
      </c>
      <c r="AD19" s="3">
        <f>COUNTIF(Z:Z,S!$Z19)</f>
        <v>1</v>
      </c>
    </row>
    <row r="20" ht="14.25" customHeight="1">
      <c r="A20" s="3" t="s">
        <v>1129</v>
      </c>
      <c r="B20" s="4" t="s">
        <v>1130</v>
      </c>
      <c r="C20" s="3" t="s">
        <v>1060</v>
      </c>
      <c r="D20" s="3">
        <v>3.0</v>
      </c>
      <c r="K20" s="3" t="s">
        <v>87</v>
      </c>
      <c r="L20" s="3" t="str">
        <f t="array" ref="L20">INDEX(S!$B$3:$D$337,MATCH(S!$K20,S!$A$3:$A$337,0),1)</f>
        <v>FO 05.04 Water quality</v>
      </c>
      <c r="M20" s="3" t="str">
        <f t="array" ref="M20">INDEX(S!$B$3:$D$337,MATCH(S!$K20,S!$A$3:$A$337,0),2)</f>
        <v>-</v>
      </c>
      <c r="N20" s="3">
        <f t="array" ref="N20">INDEX(S!$B$3:$D$337,MATCH(S!$K20,S!$A$3:$A$337,0),3)</f>
        <v>504</v>
      </c>
      <c r="P20" s="3" t="s">
        <v>193</v>
      </c>
      <c r="Q20" s="3" t="s">
        <v>414</v>
      </c>
      <c r="R20" s="8" t="str">
        <f t="shared" si="1"/>
        <v>5g1godsQJRqbjZxI603EtmAsizSx9djd7Hn9BlLrbya</v>
      </c>
      <c r="S20" s="8">
        <f t="array" ref="S20">INDEX(S!$B$3:$D$337,MATCH(P20,S!$A$3:$A$337,0),3)</f>
        <v>3</v>
      </c>
      <c r="T20" s="8">
        <f t="array" ref="T20">INDEX(S!$B$3:$D$337,MATCH(Q20,S!$A$3:$A$337,0),3)</f>
        <v>302</v>
      </c>
      <c r="U20" s="3" t="str">
        <f t="array" ref="U20">IF(S!$V20=1,INDEX(S!$X$3:$AD$297,MATCH(S!$R20,S!$Z$3:$Z$297,0),6),INDEX(S!$AF$3:$AK$3,MATCH(S!$R20,S!$AH$3,0),6))</f>
        <v>52qkXF3M0StAXkDQXFCSgS</v>
      </c>
      <c r="V20" s="3">
        <f>COUNTIF(Z:Z,S!$R20)</f>
        <v>1</v>
      </c>
      <c r="X20" s="12"/>
      <c r="Y20" s="12"/>
      <c r="Z20" s="9" t="s">
        <v>1131</v>
      </c>
      <c r="AA20" s="9" t="s">
        <v>1062</v>
      </c>
      <c r="AB20" s="9" t="s">
        <v>1062</v>
      </c>
      <c r="AC20" s="13" t="s">
        <v>1132</v>
      </c>
      <c r="AD20" s="3">
        <f>COUNTIF(Z:Z,S!$Z20)</f>
        <v>1</v>
      </c>
    </row>
    <row r="21" ht="14.25" customHeight="1">
      <c r="A21" s="3" t="s">
        <v>1133</v>
      </c>
      <c r="B21" s="4" t="s">
        <v>1134</v>
      </c>
      <c r="C21" s="4" t="s">
        <v>1060</v>
      </c>
      <c r="D21" s="3">
        <v>3.0</v>
      </c>
      <c r="K21" s="3" t="s">
        <v>820</v>
      </c>
      <c r="L21" s="3" t="str">
        <f t="array" ref="L21">INDEX(S!$B$3:$D$337,MATCH(S!$K21,S!$A$3:$A$337,0),1)</f>
        <v>FO 05.01 Water sources
</v>
      </c>
      <c r="M21" s="3" t="str">
        <f t="array" ref="M21">INDEX(S!$B$3:$D$337,MATCH(S!$K21,S!$A$3:$A$337,0),2)</f>
        <v>-</v>
      </c>
      <c r="N21" s="3">
        <f t="array" ref="N21">INDEX(S!$B$3:$D$337,MATCH(S!$K21,S!$A$3:$A$337,0),3)</f>
        <v>501</v>
      </c>
      <c r="P21" s="3" t="s">
        <v>193</v>
      </c>
      <c r="Q21" s="3" t="s">
        <v>194</v>
      </c>
      <c r="R21" s="8" t="str">
        <f t="shared" si="1"/>
        <v>5g1godsQJRqbjZxI603Etm2ea1rhckQVrSaK28J1Se0f</v>
      </c>
      <c r="S21" s="8">
        <f t="array" ref="S21">INDEX(S!$B$3:$D$337,MATCH(P21,S!$A$3:$A$337,0),3)</f>
        <v>3</v>
      </c>
      <c r="T21" s="8">
        <f t="array" ref="T21">INDEX(S!$B$3:$D$337,MATCH(Q21,S!$A$3:$A$337,0),3)</f>
        <v>301</v>
      </c>
      <c r="U21" s="3" t="str">
        <f t="array" ref="U21">IF(S!$V21=1,INDEX(S!$X$3:$AD$297,MATCH(S!$R21,S!$Z$3:$Z$297,0),6),INDEX(S!$AF$3:$AK$3,MATCH(S!$R21,S!$AH$3,0),6))</f>
        <v>6Y28XxkqaGhdKkUwmmVWZU</v>
      </c>
      <c r="V21" s="3">
        <f>COUNTIF(Z:Z,S!$R21)</f>
        <v>1</v>
      </c>
      <c r="X21" s="9"/>
      <c r="Y21" s="9"/>
      <c r="Z21" s="9" t="s">
        <v>1135</v>
      </c>
      <c r="AA21" s="9" t="s">
        <v>1062</v>
      </c>
      <c r="AB21" s="9" t="s">
        <v>1062</v>
      </c>
      <c r="AC21" s="10" t="s">
        <v>1136</v>
      </c>
      <c r="AD21" s="3">
        <f>COUNTIF(Z:Z,S!$Z21)</f>
        <v>1</v>
      </c>
    </row>
    <row r="22" ht="14.25" customHeight="1">
      <c r="A22" s="3" t="s">
        <v>193</v>
      </c>
      <c r="B22" s="4" t="s">
        <v>1137</v>
      </c>
      <c r="C22" s="3" t="s">
        <v>1060</v>
      </c>
      <c r="D22" s="3">
        <v>3.0</v>
      </c>
      <c r="K22" s="3" t="s">
        <v>800</v>
      </c>
      <c r="L22" s="3" t="str">
        <f t="array" ref="L22">INDEX(S!$B$3:$D$337,MATCH(S!$K22,S!$A$3:$A$337,0),1)</f>
        <v>FO 01.05 Customer requirements</v>
      </c>
      <c r="M22" s="3" t="str">
        <f t="array" ref="M22">INDEX(S!$B$3:$D$337,MATCH(S!$K22,S!$A$3:$A$337,0),2)</f>
        <v>-</v>
      </c>
      <c r="N22" s="3">
        <f t="array" ref="N22">INDEX(S!$B$3:$D$337,MATCH(S!$K22,S!$A$3:$A$337,0),3)</f>
        <v>105</v>
      </c>
      <c r="P22" s="3" t="s">
        <v>86</v>
      </c>
      <c r="Q22" s="3" t="s">
        <v>853</v>
      </c>
      <c r="R22" s="8" t="str">
        <f t="shared" si="1"/>
        <v>1TyGiQcuRVxqRPsWm6pYn73bxp0a7dcsX1zRhf8lSDgg</v>
      </c>
      <c r="S22" s="8">
        <f t="array" ref="S22">INDEX(S!$B$3:$D$337,MATCH(P22,S!$A$3:$A$337,0),3)</f>
        <v>5</v>
      </c>
      <c r="T22" s="8">
        <f t="array" ref="T22">INDEX(S!$B$3:$D$337,MATCH(Q22,S!$A$3:$A$337,0),3)</f>
        <v>503</v>
      </c>
      <c r="U22" s="3" t="str">
        <f t="array" ref="U22">IF(S!$V22=1,INDEX(S!$X$3:$AD$297,MATCH(S!$R22,S!$Z$3:$Z$297,0),6),INDEX(S!$AF$3:$AK$3,MATCH(S!$R22,S!$AH$3,0),6))</f>
        <v>65q3YF3Fh2kdDGMu1rvFCM</v>
      </c>
      <c r="V22" s="3">
        <f>COUNTIF(Z:Z,S!$R22)</f>
        <v>1</v>
      </c>
      <c r="X22" s="12"/>
      <c r="Y22" s="12"/>
      <c r="Z22" s="9" t="s">
        <v>1138</v>
      </c>
      <c r="AA22" s="9" t="s">
        <v>1062</v>
      </c>
      <c r="AB22" s="9" t="s">
        <v>1062</v>
      </c>
      <c r="AC22" s="13" t="s">
        <v>1139</v>
      </c>
      <c r="AD22" s="3">
        <f>COUNTIF(Z:Z,S!$Z22)</f>
        <v>1</v>
      </c>
    </row>
    <row r="23" ht="14.25" customHeight="1">
      <c r="A23" s="3" t="s">
        <v>1140</v>
      </c>
      <c r="B23" s="4" t="s">
        <v>1141</v>
      </c>
      <c r="C23" s="3" t="s">
        <v>1060</v>
      </c>
      <c r="D23" s="3">
        <v>3.0</v>
      </c>
      <c r="K23" s="3" t="s">
        <v>50</v>
      </c>
      <c r="L23" s="3" t="str">
        <f t="array" ref="L23">INDEX(S!$B$3:$D$337,MATCH(S!$K23,S!$A$3:$A$337,0),1)</f>
        <v>FO 01.03 Internal documentation</v>
      </c>
      <c r="M23" s="3" t="str">
        <f t="array" ref="M23">INDEX(S!$B$3:$D$337,MATCH(S!$K23,S!$A$3:$A$337,0),2)</f>
        <v>-</v>
      </c>
      <c r="N23" s="3">
        <f t="array" ref="N23">INDEX(S!$B$3:$D$337,MATCH(S!$K23,S!$A$3:$A$337,0),3)</f>
        <v>103</v>
      </c>
      <c r="P23" s="3" t="s">
        <v>86</v>
      </c>
      <c r="Q23" s="3" t="s">
        <v>840</v>
      </c>
      <c r="R23" s="14" t="str">
        <f t="shared" si="1"/>
        <v>1TyGiQcuRVxqRPsWm6pYn73yEQbyyk01GoZYBCkYA4FP</v>
      </c>
      <c r="S23" s="14">
        <f t="array" ref="S23">INDEX(S!$B$3:$D$337,MATCH(P23,S!$A$3:$A$337,0),3)</f>
        <v>5</v>
      </c>
      <c r="T23" s="14">
        <f t="array" ref="T23">INDEX(S!$B$3:$D$337,MATCH(Q23,S!$A$3:$A$337,0),3)</f>
        <v>502</v>
      </c>
      <c r="U23" s="3" t="str">
        <f t="array" ref="U23">IF(S!$V23=1,INDEX(S!$X$3:$AD$297,MATCH(S!$R23,S!$Z$3:$Z$297,0),6),INDEX(S!$AF$3:$AK$3,MATCH(S!$R23,S!$AH$3,0),6))</f>
        <v>3JyHEnouIJTlEpv89BLJNJ</v>
      </c>
      <c r="V23" s="3">
        <f>COUNTIF(Z:Z,S!$R23)</f>
        <v>1</v>
      </c>
      <c r="X23" s="9"/>
      <c r="Y23" s="9"/>
      <c r="Z23" s="9" t="s">
        <v>1142</v>
      </c>
      <c r="AA23" s="9" t="s">
        <v>1062</v>
      </c>
      <c r="AB23" s="9" t="s">
        <v>1062</v>
      </c>
      <c r="AC23" s="10" t="s">
        <v>1143</v>
      </c>
      <c r="AD23" s="3">
        <f>COUNTIF(Z:Z,S!$Z23)</f>
        <v>1</v>
      </c>
    </row>
    <row r="24" ht="14.25" customHeight="1">
      <c r="A24" s="3" t="s">
        <v>1144</v>
      </c>
      <c r="B24" s="4" t="s">
        <v>1145</v>
      </c>
      <c r="C24" s="4" t="s">
        <v>1060</v>
      </c>
      <c r="D24" s="3">
        <v>3.0</v>
      </c>
      <c r="K24" s="3" t="s">
        <v>891</v>
      </c>
      <c r="L24" s="3" t="str">
        <f t="array" ref="L24">INDEX(S!$B$3:$D$337,MATCH(S!$K24,S!$A$3:$A$337,0),1)</f>
        <v>FO 01.07 Non-conforming products</v>
      </c>
      <c r="M24" s="3" t="str">
        <f t="array" ref="M24">INDEX(S!$B$3:$D$337,MATCH(S!$K24,S!$A$3:$A$337,0),2)</f>
        <v>-</v>
      </c>
      <c r="N24" s="3">
        <f t="array" ref="N24">INDEX(S!$B$3:$D$337,MATCH(S!$K24,S!$A$3:$A$337,0),3)</f>
        <v>107</v>
      </c>
      <c r="P24" s="3" t="s">
        <v>86</v>
      </c>
      <c r="Q24" s="3" t="s">
        <v>87</v>
      </c>
      <c r="R24" s="8" t="str">
        <f t="shared" si="1"/>
        <v>1TyGiQcuRVxqRPsWm6pYn725itD9t3AKPNN1d0JIB5bx</v>
      </c>
      <c r="S24" s="8">
        <f t="array" ref="S24">INDEX(S!$B$3:$D$337,MATCH(P24,S!$A$3:$A$337,0),3)</f>
        <v>5</v>
      </c>
      <c r="T24" s="8">
        <f t="array" ref="T24">INDEX(S!$B$3:$D$337,MATCH(Q24,S!$A$3:$A$337,0),3)</f>
        <v>504</v>
      </c>
      <c r="U24" s="3" t="str">
        <f t="array" ref="U24">IF(S!$V24=1,INDEX(S!$X$3:$AD$297,MATCH(S!$R24,S!$Z$3:$Z$297,0),6),INDEX(S!$AF$3:$AK$3,MATCH(S!$R24,S!$AH$3,0),6))</f>
        <v>2xx2r9xm1ZFKgkOLcMZqVd</v>
      </c>
      <c r="V24" s="3">
        <f>COUNTIF(Z:Z,S!$R24)</f>
        <v>1</v>
      </c>
      <c r="X24" s="12"/>
      <c r="Y24" s="12"/>
      <c r="Z24" s="9" t="s">
        <v>1146</v>
      </c>
      <c r="AA24" s="9" t="s">
        <v>1062</v>
      </c>
      <c r="AB24" s="9" t="s">
        <v>1062</v>
      </c>
      <c r="AC24" s="13" t="s">
        <v>1147</v>
      </c>
      <c r="AD24" s="3">
        <f>COUNTIF(Z:Z,S!$Z24)</f>
        <v>1</v>
      </c>
    </row>
    <row r="25" ht="14.25" customHeight="1">
      <c r="A25" s="3" t="s">
        <v>1148</v>
      </c>
      <c r="B25" s="4" t="s">
        <v>1149</v>
      </c>
      <c r="C25" s="4" t="s">
        <v>1060</v>
      </c>
      <c r="D25" s="3">
        <v>3.0</v>
      </c>
      <c r="K25" s="3" t="s">
        <v>884</v>
      </c>
      <c r="L25" s="3" t="str">
        <f t="array" ref="L25">INDEX(S!$B$3:$D$337,MATCH(S!$K25,S!$A$3:$A$337,0),1)</f>
        <v>FO 01.06 Complaints</v>
      </c>
      <c r="M25" s="3" t="str">
        <f t="array" ref="M25">INDEX(S!$B$3:$D$337,MATCH(S!$K25,S!$A$3:$A$337,0),2)</f>
        <v>-</v>
      </c>
      <c r="N25" s="3">
        <f t="array" ref="N25">INDEX(S!$B$3:$D$337,MATCH(S!$K25,S!$A$3:$A$337,0),3)</f>
        <v>106</v>
      </c>
      <c r="P25" s="3" t="s">
        <v>86</v>
      </c>
      <c r="Q25" s="3" t="s">
        <v>820</v>
      </c>
      <c r="R25" s="8" t="str">
        <f t="shared" si="1"/>
        <v>1TyGiQcuRVxqRPsWm6pYn75GJnBn0XaHPkzo9hXhVvqW</v>
      </c>
      <c r="S25" s="8">
        <f t="array" ref="S25">INDEX(S!$B$3:$D$337,MATCH(P25,S!$A$3:$A$337,0),3)</f>
        <v>5</v>
      </c>
      <c r="T25" s="8">
        <f t="array" ref="T25">INDEX(S!$B$3:$D$337,MATCH(Q25,S!$A$3:$A$337,0),3)</f>
        <v>501</v>
      </c>
      <c r="U25" s="3" t="str">
        <f t="array" ref="U25">IF(S!$V25=1,INDEX(S!$X$3:$AD$297,MATCH(S!$R25,S!$Z$3:$Z$297,0),6),INDEX(S!$AF$3:$AK$3,MATCH(S!$R25,S!$AH$3,0),6))</f>
        <v>5bVj9VFVZ6tCA1nWKx8e7w</v>
      </c>
      <c r="V25" s="3">
        <f>COUNTIF(Z:Z,S!$R25)</f>
        <v>1</v>
      </c>
      <c r="X25" s="9"/>
      <c r="Y25" s="9"/>
      <c r="Z25" s="9" t="s">
        <v>1150</v>
      </c>
      <c r="AA25" s="9" t="s">
        <v>1062</v>
      </c>
      <c r="AB25" s="9" t="s">
        <v>1062</v>
      </c>
      <c r="AC25" s="10" t="s">
        <v>1151</v>
      </c>
      <c r="AD25" s="3">
        <f>COUNTIF(Z:Z,S!$Z25)</f>
        <v>1</v>
      </c>
    </row>
    <row r="26" ht="14.25" customHeight="1">
      <c r="A26" s="3" t="s">
        <v>343</v>
      </c>
      <c r="B26" s="4" t="s">
        <v>1152</v>
      </c>
      <c r="C26" s="3" t="s">
        <v>1060</v>
      </c>
      <c r="D26" s="3">
        <v>4.0</v>
      </c>
      <c r="K26" s="3" t="s">
        <v>916</v>
      </c>
      <c r="L26" s="3" t="str">
        <f t="array" ref="L26">INDEX(S!$B$3:$D$337,MATCH(S!$K26,S!$A$3:$A$337,0),1)</f>
        <v>FO 01.08 Recall and withdrawal</v>
      </c>
      <c r="M26" s="3" t="str">
        <f t="array" ref="M26">INDEX(S!$B$3:$D$337,MATCH(S!$K26,S!$A$3:$A$337,0),2)</f>
        <v>-</v>
      </c>
      <c r="N26" s="3">
        <f t="array" ref="N26">INDEX(S!$B$3:$D$337,MATCH(S!$K26,S!$A$3:$A$337,0),3)</f>
        <v>108</v>
      </c>
      <c r="P26" s="3" t="s">
        <v>49</v>
      </c>
      <c r="Q26" s="3" t="s">
        <v>800</v>
      </c>
      <c r="R26" s="14" t="str">
        <f t="shared" si="1"/>
        <v>3YIgWsy9P8ND3BJPQGnD0j79pV2c30dTskerAeol8ohZ</v>
      </c>
      <c r="S26" s="14">
        <f t="array" ref="S26">INDEX(S!$B$3:$D$337,MATCH(P26,S!$A$3:$A$337,0),3)</f>
        <v>1</v>
      </c>
      <c r="T26" s="14">
        <f t="array" ref="T26">INDEX(S!$B$3:$D$337,MATCH(Q26,S!$A$3:$A$337,0),3)</f>
        <v>105</v>
      </c>
      <c r="U26" s="3" t="str">
        <f t="array" ref="U26">IF(S!$V26=1,INDEX(S!$X$3:$AD$297,MATCH(S!$R26,S!$Z$3:$Z$297,0),6),INDEX(S!$AF$3:$AK$3,MATCH(S!$R26,S!$AH$3,0),6))</f>
        <v>5XO2ouVK6UjXiuayI3pjaw</v>
      </c>
      <c r="V26" s="3">
        <f>COUNTIF(Z:Z,S!$R26)</f>
        <v>1</v>
      </c>
      <c r="X26" s="12"/>
      <c r="Y26" s="12"/>
      <c r="Z26" s="9" t="s">
        <v>1153</v>
      </c>
      <c r="AA26" s="9" t="s">
        <v>1062</v>
      </c>
      <c r="AB26" s="9" t="s">
        <v>1062</v>
      </c>
      <c r="AC26" s="13" t="s">
        <v>1154</v>
      </c>
      <c r="AD26" s="3">
        <f>COUNTIF(Z:Z,S!$Z26)</f>
        <v>1</v>
      </c>
    </row>
    <row r="27" ht="14.25" customHeight="1">
      <c r="A27" s="3" t="s">
        <v>1155</v>
      </c>
      <c r="B27" s="4" t="s">
        <v>1156</v>
      </c>
      <c r="C27" s="3" t="s">
        <v>1060</v>
      </c>
      <c r="D27" s="3">
        <v>4.0</v>
      </c>
      <c r="K27" s="3" t="s">
        <v>122</v>
      </c>
      <c r="L27" s="3" t="str">
        <f t="array" ref="L27">INDEX(S!$B$3:$D$337,MATCH(S!$K27,S!$A$3:$A$337,0),1)</f>
        <v>FO 02.03 Mass balance</v>
      </c>
      <c r="M27" s="3" t="str">
        <f t="array" ref="M27">INDEX(S!$B$3:$D$337,MATCH(S!$K27,S!$A$3:$A$337,0),2)</f>
        <v>-</v>
      </c>
      <c r="N27" s="3">
        <f t="array" ref="N27">INDEX(S!$B$3:$D$337,MATCH(S!$K27,S!$A$3:$A$337,0),3)</f>
        <v>203</v>
      </c>
      <c r="P27" s="3" t="s">
        <v>49</v>
      </c>
      <c r="Q27" s="3" t="s">
        <v>50</v>
      </c>
      <c r="R27" s="8" t="str">
        <f t="shared" si="1"/>
        <v>3YIgWsy9P8ND3BJPQGnD0j6OqbxahSFlVeKhLRgYFytR</v>
      </c>
      <c r="S27" s="8">
        <f t="array" ref="S27">INDEX(S!$B$3:$D$337,MATCH(P27,S!$A$3:$A$337,0),3)</f>
        <v>1</v>
      </c>
      <c r="T27" s="8">
        <f t="array" ref="T27">INDEX(S!$B$3:$D$337,MATCH(Q27,S!$A$3:$A$337,0),3)</f>
        <v>103</v>
      </c>
      <c r="U27" s="3" t="str">
        <f t="array" ref="U27">IF(S!$V27=1,INDEX(S!$X$3:$AD$297,MATCH(S!$R27,S!$Z$3:$Z$297,0),6),INDEX(S!$AF$3:$AK$3,MATCH(S!$R27,S!$AH$3,0),6))</f>
        <v>56LbVxj8q6LfC4kf1x4GeA</v>
      </c>
      <c r="V27" s="3">
        <f>COUNTIF(Z:Z,S!$R27)</f>
        <v>1</v>
      </c>
      <c r="X27" s="9"/>
      <c r="Y27" s="9"/>
      <c r="Z27" s="9" t="s">
        <v>1157</v>
      </c>
      <c r="AA27" s="9" t="s">
        <v>1062</v>
      </c>
      <c r="AB27" s="9" t="s">
        <v>1062</v>
      </c>
      <c r="AC27" s="10" t="s">
        <v>1158</v>
      </c>
      <c r="AD27" s="3">
        <f>COUNTIF(Z:Z,S!$Z27)</f>
        <v>1</v>
      </c>
    </row>
    <row r="28" ht="14.25" customHeight="1">
      <c r="A28" s="3" t="s">
        <v>1159</v>
      </c>
      <c r="B28" s="4" t="s">
        <v>1160</v>
      </c>
      <c r="C28" s="4" t="s">
        <v>1060</v>
      </c>
      <c r="D28" s="3">
        <v>4.0</v>
      </c>
      <c r="K28" s="3" t="s">
        <v>553</v>
      </c>
      <c r="L28" s="3" t="str">
        <f t="array" ref="L28">INDEX(S!$B$3:$D$337,MATCH(S!$K28,S!$A$3:$A$337,0),1)</f>
        <v>FO 02.01 Traceability</v>
      </c>
      <c r="M28" s="3" t="str">
        <f t="array" ref="M28">INDEX(S!$B$3:$D$337,MATCH(S!$K28,S!$A$3:$A$337,0),2)</f>
        <v>-</v>
      </c>
      <c r="N28" s="3">
        <f t="array" ref="N28">INDEX(S!$B$3:$D$337,MATCH(S!$K28,S!$A$3:$A$337,0),3)</f>
        <v>201</v>
      </c>
      <c r="P28" s="3" t="s">
        <v>49</v>
      </c>
      <c r="Q28" s="3" t="s">
        <v>891</v>
      </c>
      <c r="R28" s="14" t="str">
        <f t="shared" si="1"/>
        <v>3YIgWsy9P8ND3BJPQGnD0jCSohyDpAegE66esWvDgT5</v>
      </c>
      <c r="S28" s="14">
        <f t="array" ref="S28">INDEX(S!$B$3:$D$337,MATCH(P28,S!$A$3:$A$337,0),3)</f>
        <v>1</v>
      </c>
      <c r="T28" s="14">
        <f t="array" ref="T28">INDEX(S!$B$3:$D$337,MATCH(Q28,S!$A$3:$A$337,0),3)</f>
        <v>107</v>
      </c>
      <c r="U28" s="3" t="str">
        <f t="array" ref="U28">IF(S!$V28=1,INDEX(S!$X$3:$AD$297,MATCH(S!$R28,S!$Z$3:$Z$297,0),6),INDEX(S!$AF$3:$AK$3,MATCH(S!$R28,S!$AH$3,0),6))</f>
        <v>3RXNryEkb5RsCci4ZuSpu4</v>
      </c>
      <c r="V28" s="3">
        <f>COUNTIF(Z:Z,S!$R28)</f>
        <v>1</v>
      </c>
      <c r="X28" s="12"/>
      <c r="Y28" s="12"/>
      <c r="Z28" s="9" t="s">
        <v>1161</v>
      </c>
      <c r="AA28" s="9" t="s">
        <v>1062</v>
      </c>
      <c r="AB28" s="9" t="s">
        <v>1062</v>
      </c>
      <c r="AC28" s="13" t="s">
        <v>1162</v>
      </c>
      <c r="AD28" s="3">
        <f>COUNTIF(Z:Z,S!$Z28)</f>
        <v>1</v>
      </c>
    </row>
    <row r="29" ht="14.25" customHeight="1">
      <c r="A29" s="3" t="s">
        <v>1163</v>
      </c>
      <c r="B29" s="4" t="s">
        <v>1164</v>
      </c>
      <c r="C29" s="4" t="s">
        <v>1060</v>
      </c>
      <c r="D29" s="3">
        <v>4.0</v>
      </c>
      <c r="K29" s="3" t="s">
        <v>102</v>
      </c>
      <c r="L29" s="3" t="str">
        <f t="array" ref="L29">INDEX(S!$B$3:$D$337,MATCH(S!$K29,S!$A$3:$A$337,0),1)</f>
        <v>FO 02.04 GLOBALG.A.P. status</v>
      </c>
      <c r="M29" s="3" t="str">
        <f t="array" ref="M29">INDEX(S!$B$3:$D$337,MATCH(S!$K29,S!$A$3:$A$337,0),2)</f>
        <v>-</v>
      </c>
      <c r="N29" s="3">
        <f t="array" ref="N29">INDEX(S!$B$3:$D$337,MATCH(S!$K29,S!$A$3:$A$337,0),3)</f>
        <v>204</v>
      </c>
      <c r="P29" s="3" t="s">
        <v>49</v>
      </c>
      <c r="Q29" s="3" t="s">
        <v>884</v>
      </c>
      <c r="R29" s="8" t="str">
        <f t="shared" si="1"/>
        <v>3YIgWsy9P8ND3BJPQGnD0j11FBMuieNmnZtyeFBlepcF</v>
      </c>
      <c r="S29" s="8">
        <f t="array" ref="S29">INDEX(S!$B$3:$D$337,MATCH(P29,S!$A$3:$A$337,0),3)</f>
        <v>1</v>
      </c>
      <c r="T29" s="8">
        <f t="array" ref="T29">INDEX(S!$B$3:$D$337,MATCH(Q29,S!$A$3:$A$337,0),3)</f>
        <v>106</v>
      </c>
      <c r="U29" s="3" t="str">
        <f t="array" ref="U29">IF(S!$V29=1,INDEX(S!$X$3:$AD$297,MATCH(S!$R29,S!$Z$3:$Z$297,0),6),INDEX(S!$AF$3:$AK$3,MATCH(S!$R29,S!$AH$3,0),6))</f>
        <v>5bhPN4DzYGiQBGzqjmqwDA</v>
      </c>
      <c r="V29" s="3">
        <f>COUNTIF(Z:Z,S!$R29)</f>
        <v>1</v>
      </c>
      <c r="X29" s="9"/>
      <c r="Y29" s="9"/>
      <c r="Z29" s="9" t="s">
        <v>1165</v>
      </c>
      <c r="AA29" s="9" t="s">
        <v>1062</v>
      </c>
      <c r="AB29" s="9" t="s">
        <v>1062</v>
      </c>
      <c r="AC29" s="10" t="s">
        <v>1166</v>
      </c>
      <c r="AD29" s="3">
        <f>COUNTIF(Z:Z,S!$Z29)</f>
        <v>1</v>
      </c>
    </row>
    <row r="30" ht="14.25" customHeight="1">
      <c r="A30" s="3" t="s">
        <v>1167</v>
      </c>
      <c r="B30" s="4" t="s">
        <v>1168</v>
      </c>
      <c r="C30" s="3" t="s">
        <v>1060</v>
      </c>
      <c r="D30" s="3">
        <v>4.0</v>
      </c>
      <c r="P30" s="3" t="s">
        <v>49</v>
      </c>
      <c r="Q30" s="3" t="s">
        <v>916</v>
      </c>
      <c r="R30" s="8" t="str">
        <f t="shared" si="1"/>
        <v>3YIgWsy9P8ND3BJPQGnD0j743VeTmtrKzh2yBlulWP21</v>
      </c>
      <c r="S30" s="8">
        <f t="array" ref="S30">INDEX(S!$B$3:$D$337,MATCH(P30,S!$A$3:$A$337,0),3)</f>
        <v>1</v>
      </c>
      <c r="T30" s="8">
        <f t="array" ref="T30">INDEX(S!$B$3:$D$337,MATCH(Q30,S!$A$3:$A$337,0),3)</f>
        <v>108</v>
      </c>
      <c r="U30" s="3" t="str">
        <f t="array" ref="U30">IF(S!$V30=1,INDEX(S!$X$3:$AD$297,MATCH(S!$R30,S!$Z$3:$Z$297,0),6),INDEX(S!$AF$3:$AK$3,MATCH(S!$R30,S!$AH$3,0),6))</f>
        <v>6g3NqdQl5NHN5tSVsxrY1N</v>
      </c>
      <c r="V30" s="3">
        <f>COUNTIF(Z:Z,S!$R30)</f>
        <v>1</v>
      </c>
      <c r="X30" s="12"/>
      <c r="Y30" s="12"/>
      <c r="Z30" s="9" t="s">
        <v>1169</v>
      </c>
      <c r="AA30" s="9" t="s">
        <v>1062</v>
      </c>
      <c r="AB30" s="9" t="s">
        <v>1062</v>
      </c>
      <c r="AC30" s="13" t="s">
        <v>1170</v>
      </c>
      <c r="AD30" s="3">
        <f>COUNTIF(Z:Z,S!$Z30)</f>
        <v>1</v>
      </c>
    </row>
    <row r="31" ht="14.25" customHeight="1">
      <c r="A31" s="3" t="s">
        <v>1171</v>
      </c>
      <c r="B31" s="4" t="s">
        <v>1172</v>
      </c>
      <c r="C31" s="4" t="s">
        <v>1060</v>
      </c>
      <c r="D31" s="3">
        <v>4.0</v>
      </c>
      <c r="P31" s="3" t="s">
        <v>101</v>
      </c>
      <c r="Q31" s="3" t="s">
        <v>122</v>
      </c>
      <c r="R31" s="8" t="str">
        <f t="shared" si="1"/>
        <v>3labXsBTDnp2nMlbS2V5AI3bNRfY2TpP6vkYKG0u4wwr</v>
      </c>
      <c r="S31" s="8">
        <f t="array" ref="S31">INDEX(S!$B$3:$D$337,MATCH(P31,S!$A$3:$A$337,0),3)</f>
        <v>2</v>
      </c>
      <c r="T31" s="8">
        <f t="array" ref="T31">INDEX(S!$B$3:$D$337,MATCH(Q31,S!$A$3:$A$337,0),3)</f>
        <v>203</v>
      </c>
      <c r="U31" s="3" t="str">
        <f t="array" ref="U31">IF(S!$V31=1,INDEX(S!$X$3:$AD$297,MATCH(S!$R31,S!$Z$3:$Z$297,0),6),INDEX(S!$AF$3:$AK$3,MATCH(S!$R31,S!$AH$3,0),6))</f>
        <v>2zscEBuE0OwqbPZjKZeBLF</v>
      </c>
      <c r="V31" s="3">
        <f>COUNTIF(Z:Z,S!$R31)</f>
        <v>1</v>
      </c>
      <c r="X31" s="9"/>
      <c r="Y31" s="9"/>
      <c r="Z31" s="9" t="s">
        <v>1173</v>
      </c>
      <c r="AA31" s="9" t="s">
        <v>1062</v>
      </c>
      <c r="AB31" s="9" t="s">
        <v>1062</v>
      </c>
      <c r="AC31" s="10" t="s">
        <v>1174</v>
      </c>
      <c r="AD31" s="3">
        <f>COUNTIF(Z:Z,S!$Z31)</f>
        <v>1</v>
      </c>
    </row>
    <row r="32" ht="14.25" customHeight="1">
      <c r="A32" s="3" t="s">
        <v>1175</v>
      </c>
      <c r="B32" s="4" t="s">
        <v>1176</v>
      </c>
      <c r="C32" s="4" t="s">
        <v>1060</v>
      </c>
      <c r="D32" s="3">
        <v>4.0</v>
      </c>
      <c r="P32" s="3" t="s">
        <v>101</v>
      </c>
      <c r="Q32" s="3" t="s">
        <v>553</v>
      </c>
      <c r="R32" s="8" t="str">
        <f t="shared" si="1"/>
        <v>3labXsBTDnp2nMlbS2V5AI2PabgCVl2axbE6gvoMhnNb</v>
      </c>
      <c r="S32" s="8">
        <f t="array" ref="S32">INDEX(S!$B$3:$D$337,MATCH(P32,S!$A$3:$A$337,0),3)</f>
        <v>2</v>
      </c>
      <c r="T32" s="8">
        <f t="array" ref="T32">INDEX(S!$B$3:$D$337,MATCH(Q32,S!$A$3:$A$337,0),3)</f>
        <v>201</v>
      </c>
      <c r="U32" s="3" t="str">
        <f t="array" ref="U32">IF(S!$V32=1,INDEX(S!$X$3:$AD$297,MATCH(S!$R32,S!$Z$3:$Z$297,0),6),INDEX(S!$AF$3:$AK$3,MATCH(S!$R32,S!$AH$3,0),6))</f>
        <v>6Qbmg6JuoN770dfkE0ogCG</v>
      </c>
      <c r="V32" s="3">
        <f>COUNTIF(Z:Z,S!$R32)</f>
        <v>1</v>
      </c>
      <c r="X32" s="12"/>
      <c r="Y32" s="12"/>
      <c r="Z32" s="9" t="s">
        <v>1177</v>
      </c>
      <c r="AA32" s="9" t="s">
        <v>1062</v>
      </c>
      <c r="AB32" s="9" t="s">
        <v>1062</v>
      </c>
      <c r="AC32" s="13" t="s">
        <v>1178</v>
      </c>
      <c r="AD32" s="3">
        <f>COUNTIF(Z:Z,S!$Z32)</f>
        <v>1</v>
      </c>
    </row>
    <row r="33" ht="14.25" customHeight="1">
      <c r="A33" s="3" t="s">
        <v>1179</v>
      </c>
      <c r="B33" s="4" t="s">
        <v>1180</v>
      </c>
      <c r="C33" s="4" t="s">
        <v>1060</v>
      </c>
      <c r="D33" s="3">
        <v>5.0</v>
      </c>
      <c r="P33" s="3" t="s">
        <v>101</v>
      </c>
      <c r="Q33" s="3" t="s">
        <v>102</v>
      </c>
      <c r="R33" s="8" t="str">
        <f t="shared" si="1"/>
        <v>3labXsBTDnp2nMlbS2V5AI412fDoNkTQzvavcR1yffoS</v>
      </c>
      <c r="S33" s="8">
        <f t="array" ref="S33">INDEX(S!$B$3:$D$337,MATCH(P33,S!$A$3:$A$337,0),3)</f>
        <v>2</v>
      </c>
      <c r="T33" s="8">
        <f t="array" ref="T33">INDEX(S!$B$3:$D$337,MATCH(Q33,S!$A$3:$A$337,0),3)</f>
        <v>204</v>
      </c>
      <c r="U33" s="3" t="str">
        <f t="array" ref="U33">IF(S!$V33=1,INDEX(S!$X$3:$AD$297,MATCH(S!$R33,S!$Z$3:$Z$297,0),6),INDEX(S!$AF$3:$AK$3,MATCH(S!$R33,S!$AH$3,0),6))</f>
        <v>3Y6whE7A4GTOmBM0cLfCgo</v>
      </c>
      <c r="V33" s="3">
        <f>COUNTIF(Z:Z,S!$R33)</f>
        <v>1</v>
      </c>
      <c r="X33" s="9"/>
      <c r="Y33" s="9"/>
      <c r="Z33" s="9" t="s">
        <v>1181</v>
      </c>
      <c r="AA33" s="9" t="s">
        <v>1062</v>
      </c>
      <c r="AB33" s="9" t="s">
        <v>1062</v>
      </c>
      <c r="AC33" s="10" t="s">
        <v>1182</v>
      </c>
      <c r="AD33" s="3">
        <f>COUNTIF(Z:Z,S!$Z33)</f>
        <v>1</v>
      </c>
    </row>
    <row r="34" ht="14.25" customHeight="1">
      <c r="A34" s="3" t="s">
        <v>1183</v>
      </c>
      <c r="B34" s="4" t="s">
        <v>1184</v>
      </c>
      <c r="C34" s="4" t="s">
        <v>1060</v>
      </c>
      <c r="D34" s="3">
        <v>5.0</v>
      </c>
      <c r="X34" s="12"/>
      <c r="Y34" s="12"/>
      <c r="Z34" s="9" t="s">
        <v>1185</v>
      </c>
      <c r="AA34" s="9" t="s">
        <v>1062</v>
      </c>
      <c r="AB34" s="9" t="s">
        <v>1062</v>
      </c>
      <c r="AC34" s="13" t="s">
        <v>1186</v>
      </c>
      <c r="AD34" s="3">
        <f>COUNTIF(Z:Z,S!$Z34)</f>
        <v>1</v>
      </c>
    </row>
    <row r="35" ht="14.25" customHeight="1">
      <c r="A35" s="3" t="s">
        <v>86</v>
      </c>
      <c r="B35" s="4" t="s">
        <v>1187</v>
      </c>
      <c r="C35" s="4" t="s">
        <v>1060</v>
      </c>
      <c r="D35" s="3">
        <v>5.0</v>
      </c>
      <c r="X35" s="9"/>
      <c r="Y35" s="9"/>
      <c r="Z35" s="9" t="s">
        <v>1188</v>
      </c>
      <c r="AA35" s="9" t="s">
        <v>1062</v>
      </c>
      <c r="AB35" s="9" t="s">
        <v>1062</v>
      </c>
      <c r="AC35" s="10" t="s">
        <v>1189</v>
      </c>
      <c r="AD35" s="3">
        <f>COUNTIF(Z:Z,S!$Z35)</f>
        <v>1</v>
      </c>
    </row>
    <row r="36" ht="14.25" customHeight="1">
      <c r="A36" s="3" t="s">
        <v>1190</v>
      </c>
      <c r="B36" s="4" t="s">
        <v>1191</v>
      </c>
      <c r="C36" s="4" t="s">
        <v>1192</v>
      </c>
      <c r="D36" s="3">
        <v>5.0</v>
      </c>
      <c r="X36" s="12"/>
      <c r="Y36" s="12"/>
      <c r="Z36" s="9" t="s">
        <v>1193</v>
      </c>
      <c r="AA36" s="9" t="s">
        <v>1062</v>
      </c>
      <c r="AB36" s="9" t="s">
        <v>1062</v>
      </c>
      <c r="AC36" s="13" t="s">
        <v>1194</v>
      </c>
      <c r="AD36" s="3">
        <f>COUNTIF(Z:Z,S!$Z36)</f>
        <v>1</v>
      </c>
    </row>
    <row r="37" ht="14.25" customHeight="1">
      <c r="A37" s="3" t="s">
        <v>1195</v>
      </c>
      <c r="B37" s="4" t="s">
        <v>1196</v>
      </c>
      <c r="C37" s="3" t="s">
        <v>1060</v>
      </c>
      <c r="D37" s="3">
        <v>5.0</v>
      </c>
      <c r="X37" s="9"/>
      <c r="Y37" s="9"/>
      <c r="Z37" s="9" t="s">
        <v>1197</v>
      </c>
      <c r="AA37" s="9" t="s">
        <v>1062</v>
      </c>
      <c r="AB37" s="9" t="s">
        <v>1062</v>
      </c>
      <c r="AC37" s="10" t="s">
        <v>1198</v>
      </c>
      <c r="AD37" s="3">
        <f>COUNTIF(Z:Z,S!$Z37)</f>
        <v>1</v>
      </c>
    </row>
    <row r="38" ht="14.25" customHeight="1">
      <c r="A38" s="3" t="s">
        <v>1199</v>
      </c>
      <c r="B38" s="4" t="s">
        <v>1200</v>
      </c>
      <c r="C38" s="4" t="s">
        <v>1060</v>
      </c>
      <c r="D38" s="3">
        <v>5.0</v>
      </c>
      <c r="X38" s="12"/>
      <c r="Y38" s="12"/>
      <c r="Z38" s="9" t="s">
        <v>1201</v>
      </c>
      <c r="AA38" s="9" t="s">
        <v>1062</v>
      </c>
      <c r="AB38" s="9" t="s">
        <v>1062</v>
      </c>
      <c r="AC38" s="13" t="s">
        <v>1202</v>
      </c>
      <c r="AD38" s="3">
        <f>COUNTIF(Z:Z,S!$Z38)</f>
        <v>1</v>
      </c>
    </row>
    <row r="39" ht="14.25" customHeight="1">
      <c r="A39" s="3" t="s">
        <v>1203</v>
      </c>
      <c r="B39" s="4" t="s">
        <v>1204</v>
      </c>
      <c r="C39" s="4" t="s">
        <v>1060</v>
      </c>
      <c r="D39" s="3">
        <v>5.0</v>
      </c>
      <c r="X39" s="9"/>
      <c r="Y39" s="9"/>
      <c r="Z39" s="9" t="s">
        <v>1205</v>
      </c>
      <c r="AA39" s="9" t="s">
        <v>1062</v>
      </c>
      <c r="AB39" s="9" t="s">
        <v>1062</v>
      </c>
      <c r="AC39" s="10" t="s">
        <v>1206</v>
      </c>
      <c r="AD39" s="3">
        <f>COUNTIF(Z:Z,S!$Z39)</f>
        <v>1</v>
      </c>
    </row>
    <row r="40" ht="14.25" customHeight="1">
      <c r="A40" s="3" t="s">
        <v>94</v>
      </c>
      <c r="B40" s="3" t="s">
        <v>1207</v>
      </c>
      <c r="C40" s="3" t="s">
        <v>1060</v>
      </c>
      <c r="D40" s="3">
        <v>6.0</v>
      </c>
      <c r="X40" s="12"/>
      <c r="Y40" s="12"/>
      <c r="Z40" s="9" t="s">
        <v>1208</v>
      </c>
      <c r="AA40" s="9" t="s">
        <v>1062</v>
      </c>
      <c r="AB40" s="9" t="s">
        <v>1062</v>
      </c>
      <c r="AC40" s="13" t="s">
        <v>1209</v>
      </c>
      <c r="AD40" s="3">
        <f>COUNTIF(Z:Z,S!$Z40)</f>
        <v>1</v>
      </c>
    </row>
    <row r="41" ht="14.25" customHeight="1">
      <c r="A41" s="3" t="s">
        <v>1210</v>
      </c>
      <c r="B41" s="4" t="s">
        <v>1211</v>
      </c>
      <c r="C41" s="4" t="s">
        <v>1060</v>
      </c>
      <c r="D41" s="3">
        <v>6.0</v>
      </c>
      <c r="X41" s="9"/>
      <c r="Y41" s="9"/>
      <c r="Z41" s="9" t="s">
        <v>1212</v>
      </c>
      <c r="AA41" s="9" t="s">
        <v>1062</v>
      </c>
      <c r="AB41" s="9" t="s">
        <v>1062</v>
      </c>
      <c r="AC41" s="10" t="s">
        <v>1213</v>
      </c>
      <c r="AD41" s="3">
        <f>COUNTIF(Z:Z,S!$Z41)</f>
        <v>1</v>
      </c>
    </row>
    <row r="42" ht="14.25" customHeight="1">
      <c r="A42" s="3" t="s">
        <v>1214</v>
      </c>
      <c r="B42" s="4" t="s">
        <v>1215</v>
      </c>
      <c r="C42" s="4" t="s">
        <v>1060</v>
      </c>
      <c r="D42" s="3">
        <v>6.0</v>
      </c>
      <c r="X42" s="12"/>
      <c r="Y42" s="12"/>
      <c r="Z42" s="9" t="s">
        <v>1216</v>
      </c>
      <c r="AA42" s="9" t="s">
        <v>1062</v>
      </c>
      <c r="AB42" s="9" t="s">
        <v>1062</v>
      </c>
      <c r="AC42" s="13" t="s">
        <v>1217</v>
      </c>
      <c r="AD42" s="3">
        <f>COUNTIF(Z:Z,S!$Z42)</f>
        <v>1</v>
      </c>
    </row>
    <row r="43" ht="14.25" customHeight="1">
      <c r="A43" s="3" t="s">
        <v>1218</v>
      </c>
      <c r="B43" s="4" t="s">
        <v>1219</v>
      </c>
      <c r="C43" s="4" t="s">
        <v>1060</v>
      </c>
      <c r="D43" s="3">
        <v>6.0</v>
      </c>
      <c r="X43" s="9"/>
      <c r="Y43" s="9"/>
      <c r="Z43" s="9" t="s">
        <v>1220</v>
      </c>
      <c r="AA43" s="9" t="s">
        <v>1062</v>
      </c>
      <c r="AB43" s="9" t="s">
        <v>1062</v>
      </c>
      <c r="AC43" s="10" t="s">
        <v>1221</v>
      </c>
      <c r="AD43" s="3">
        <f>COUNTIF(Z:Z,S!$Z43)</f>
        <v>1</v>
      </c>
    </row>
    <row r="44" ht="14.25" customHeight="1">
      <c r="A44" s="3" t="s">
        <v>1222</v>
      </c>
      <c r="B44" s="4" t="s">
        <v>1223</v>
      </c>
      <c r="C44" s="3" t="s">
        <v>1060</v>
      </c>
      <c r="D44" s="3">
        <v>6.0</v>
      </c>
      <c r="X44" s="12"/>
      <c r="Y44" s="12"/>
      <c r="Z44" s="9" t="s">
        <v>1224</v>
      </c>
      <c r="AA44" s="9" t="s">
        <v>1062</v>
      </c>
      <c r="AB44" s="9" t="s">
        <v>1062</v>
      </c>
      <c r="AC44" s="13" t="s">
        <v>1225</v>
      </c>
      <c r="AD44" s="3">
        <f>COUNTIF(Z:Z,S!$Z44)</f>
        <v>1</v>
      </c>
    </row>
    <row r="45" ht="14.25" customHeight="1">
      <c r="A45" s="3" t="s">
        <v>1226</v>
      </c>
      <c r="B45" s="4" t="s">
        <v>1227</v>
      </c>
      <c r="C45" s="4" t="s">
        <v>1060</v>
      </c>
      <c r="D45" s="3">
        <v>6.0</v>
      </c>
      <c r="X45" s="9"/>
      <c r="Y45" s="9"/>
      <c r="Z45" s="9" t="s">
        <v>1228</v>
      </c>
      <c r="AA45" s="9" t="s">
        <v>1062</v>
      </c>
      <c r="AB45" s="9" t="s">
        <v>1062</v>
      </c>
      <c r="AC45" s="10" t="s">
        <v>1229</v>
      </c>
      <c r="AD45" s="3">
        <f>COUNTIF(Z:Z,S!$Z45)</f>
        <v>1</v>
      </c>
    </row>
    <row r="46" ht="14.25" customHeight="1">
      <c r="A46" s="3" t="s">
        <v>1230</v>
      </c>
      <c r="B46" s="4" t="s">
        <v>1231</v>
      </c>
      <c r="C46" s="4" t="s">
        <v>1060</v>
      </c>
      <c r="D46" s="3">
        <v>6.0</v>
      </c>
      <c r="X46" s="12"/>
      <c r="Y46" s="12"/>
      <c r="Z46" s="9" t="s">
        <v>1232</v>
      </c>
      <c r="AA46" s="9" t="s">
        <v>1062</v>
      </c>
      <c r="AB46" s="9" t="s">
        <v>1062</v>
      </c>
      <c r="AC46" s="13" t="s">
        <v>1233</v>
      </c>
      <c r="AD46" s="3">
        <f>COUNTIF(Z:Z,S!$Z46)</f>
        <v>1</v>
      </c>
    </row>
    <row r="47" ht="14.25" customHeight="1">
      <c r="A47" s="3" t="s">
        <v>65</v>
      </c>
      <c r="B47" s="4" t="s">
        <v>1234</v>
      </c>
      <c r="C47" s="3" t="s">
        <v>1060</v>
      </c>
      <c r="D47" s="3">
        <v>7.0</v>
      </c>
      <c r="X47" s="9"/>
      <c r="Y47" s="9"/>
      <c r="Z47" s="9" t="s">
        <v>1235</v>
      </c>
      <c r="AA47" s="9" t="s">
        <v>1062</v>
      </c>
      <c r="AB47" s="9" t="s">
        <v>1062</v>
      </c>
      <c r="AC47" s="10" t="s">
        <v>1236</v>
      </c>
      <c r="AD47" s="3">
        <f>COUNTIF(Z:Z,S!$Z47)</f>
        <v>1</v>
      </c>
    </row>
    <row r="48" ht="14.25" customHeight="1">
      <c r="A48" s="3" t="s">
        <v>1237</v>
      </c>
      <c r="B48" s="4" t="s">
        <v>1238</v>
      </c>
      <c r="C48" s="3" t="s">
        <v>1060</v>
      </c>
      <c r="D48" s="3">
        <v>7.0</v>
      </c>
      <c r="X48" s="12"/>
      <c r="Y48" s="12"/>
      <c r="Z48" s="9" t="s">
        <v>1239</v>
      </c>
      <c r="AA48" s="9" t="s">
        <v>1062</v>
      </c>
      <c r="AB48" s="9" t="s">
        <v>1062</v>
      </c>
      <c r="AC48" s="13" t="s">
        <v>1240</v>
      </c>
      <c r="AD48" s="3">
        <f>COUNTIF(Z:Z,S!$Z48)</f>
        <v>1</v>
      </c>
    </row>
    <row r="49" ht="14.25" customHeight="1">
      <c r="A49" s="3" t="s">
        <v>1241</v>
      </c>
      <c r="B49" s="4" t="s">
        <v>1242</v>
      </c>
      <c r="C49" s="4" t="s">
        <v>1060</v>
      </c>
      <c r="D49" s="3">
        <v>7.0</v>
      </c>
      <c r="X49" s="9"/>
      <c r="Y49" s="9"/>
      <c r="Z49" s="9" t="s">
        <v>1243</v>
      </c>
      <c r="AA49" s="9" t="s">
        <v>1062</v>
      </c>
      <c r="AB49" s="9" t="s">
        <v>1062</v>
      </c>
      <c r="AC49" s="10" t="s">
        <v>1244</v>
      </c>
      <c r="AD49" s="3">
        <f>COUNTIF(Z:Z,S!$Z49)</f>
        <v>1</v>
      </c>
    </row>
    <row r="50" ht="14.25" customHeight="1">
      <c r="A50" s="3" t="s">
        <v>1245</v>
      </c>
      <c r="B50" s="4" t="s">
        <v>1246</v>
      </c>
      <c r="C50" s="3" t="s">
        <v>1060</v>
      </c>
      <c r="D50" s="3">
        <v>7.0</v>
      </c>
      <c r="X50" s="12"/>
      <c r="Y50" s="12"/>
      <c r="Z50" s="9" t="s">
        <v>1247</v>
      </c>
      <c r="AA50" s="9" t="s">
        <v>1062</v>
      </c>
      <c r="AB50" s="9" t="s">
        <v>1062</v>
      </c>
      <c r="AC50" s="13" t="s">
        <v>1248</v>
      </c>
      <c r="AD50" s="3">
        <f>COUNTIF(Z:Z,S!$Z50)</f>
        <v>1</v>
      </c>
    </row>
    <row r="51" ht="14.25" customHeight="1">
      <c r="A51" s="3" t="s">
        <v>1249</v>
      </c>
      <c r="B51" s="4" t="s">
        <v>1250</v>
      </c>
      <c r="C51" s="4" t="s">
        <v>1060</v>
      </c>
      <c r="D51" s="3">
        <v>7.0</v>
      </c>
      <c r="X51" s="9"/>
      <c r="Y51" s="9"/>
      <c r="Z51" s="9" t="s">
        <v>1251</v>
      </c>
      <c r="AA51" s="9" t="s">
        <v>1062</v>
      </c>
      <c r="AB51" s="9" t="s">
        <v>1062</v>
      </c>
      <c r="AC51" s="10" t="s">
        <v>1252</v>
      </c>
      <c r="AD51" s="3">
        <f>COUNTIF(Z:Z,S!$Z51)</f>
        <v>1</v>
      </c>
    </row>
    <row r="52" ht="14.25" customHeight="1">
      <c r="A52" s="3" t="s">
        <v>1253</v>
      </c>
      <c r="B52" s="4" t="s">
        <v>1254</v>
      </c>
      <c r="C52" s="4" t="s">
        <v>1060</v>
      </c>
      <c r="D52" s="3">
        <v>7.0</v>
      </c>
      <c r="X52" s="12"/>
      <c r="Y52" s="12"/>
      <c r="Z52" s="9" t="s">
        <v>1255</v>
      </c>
      <c r="AA52" s="9" t="s">
        <v>1062</v>
      </c>
      <c r="AB52" s="9" t="s">
        <v>1062</v>
      </c>
      <c r="AC52" s="13" t="s">
        <v>1256</v>
      </c>
      <c r="AD52" s="3">
        <f>COUNTIF(Z:Z,S!$Z52)</f>
        <v>1</v>
      </c>
    </row>
    <row r="53" ht="14.25" customHeight="1">
      <c r="A53" s="3" t="s">
        <v>1257</v>
      </c>
      <c r="B53" s="4" t="s">
        <v>1258</v>
      </c>
      <c r="C53" s="4" t="s">
        <v>1060</v>
      </c>
      <c r="D53" s="3">
        <v>8.0</v>
      </c>
      <c r="X53" s="9"/>
      <c r="Y53" s="9"/>
      <c r="Z53" s="9" t="s">
        <v>1259</v>
      </c>
      <c r="AA53" s="9" t="s">
        <v>1062</v>
      </c>
      <c r="AB53" s="9" t="s">
        <v>1062</v>
      </c>
      <c r="AC53" s="10" t="s">
        <v>1260</v>
      </c>
      <c r="AD53" s="3">
        <f>COUNTIF(Z:Z,S!$Z53)</f>
        <v>1</v>
      </c>
    </row>
    <row r="54" ht="14.25" customHeight="1">
      <c r="A54" s="3" t="s">
        <v>201</v>
      </c>
      <c r="B54" s="4" t="s">
        <v>1261</v>
      </c>
      <c r="C54" s="4" t="s">
        <v>1060</v>
      </c>
      <c r="D54" s="3">
        <v>8.0</v>
      </c>
      <c r="X54" s="12"/>
      <c r="Y54" s="12"/>
      <c r="Z54" s="9" t="s">
        <v>1262</v>
      </c>
      <c r="AA54" s="9" t="s">
        <v>1062</v>
      </c>
      <c r="AB54" s="9" t="s">
        <v>1062</v>
      </c>
      <c r="AC54" s="13" t="s">
        <v>1263</v>
      </c>
      <c r="AD54" s="3">
        <f>COUNTIF(Z:Z,S!$Z54)</f>
        <v>1</v>
      </c>
    </row>
    <row r="55" ht="14.25" customHeight="1">
      <c r="A55" s="3" t="s">
        <v>1264</v>
      </c>
      <c r="B55" s="4" t="s">
        <v>1265</v>
      </c>
      <c r="C55" s="4" t="s">
        <v>1266</v>
      </c>
      <c r="D55" s="3">
        <v>8.0</v>
      </c>
      <c r="X55" s="9"/>
      <c r="Y55" s="9"/>
      <c r="Z55" s="9" t="s">
        <v>1267</v>
      </c>
      <c r="AA55" s="9" t="s">
        <v>1062</v>
      </c>
      <c r="AB55" s="9" t="s">
        <v>1062</v>
      </c>
      <c r="AC55" s="10" t="s">
        <v>1268</v>
      </c>
      <c r="AD55" s="3">
        <f>COUNTIF(Z:Z,S!$Z55)</f>
        <v>1</v>
      </c>
    </row>
    <row r="56" ht="14.25" customHeight="1">
      <c r="A56" s="3" t="s">
        <v>1269</v>
      </c>
      <c r="B56" s="4" t="s">
        <v>1270</v>
      </c>
      <c r="C56" s="3" t="s">
        <v>1060</v>
      </c>
      <c r="D56" s="3">
        <v>8.0</v>
      </c>
      <c r="X56" s="12"/>
      <c r="Y56" s="12"/>
      <c r="Z56" s="9" t="s">
        <v>1271</v>
      </c>
      <c r="AA56" s="9" t="s">
        <v>1062</v>
      </c>
      <c r="AB56" s="9" t="s">
        <v>1062</v>
      </c>
      <c r="AC56" s="13" t="s">
        <v>1272</v>
      </c>
      <c r="AD56" s="3">
        <f>COUNTIF(Z:Z,S!$Z56)</f>
        <v>1</v>
      </c>
    </row>
    <row r="57" ht="14.25" customHeight="1">
      <c r="A57" s="3" t="s">
        <v>1273</v>
      </c>
      <c r="B57" s="4" t="s">
        <v>1274</v>
      </c>
      <c r="C57" s="4" t="s">
        <v>1060</v>
      </c>
      <c r="D57" s="3">
        <v>8.0</v>
      </c>
      <c r="X57" s="9"/>
      <c r="Y57" s="9"/>
      <c r="Z57" s="9" t="s">
        <v>1275</v>
      </c>
      <c r="AA57" s="9" t="s">
        <v>1062</v>
      </c>
      <c r="AB57" s="9" t="s">
        <v>1062</v>
      </c>
      <c r="AC57" s="10" t="s">
        <v>1276</v>
      </c>
      <c r="AD57" s="3">
        <f>COUNTIF(Z:Z,S!$Z57)</f>
        <v>1</v>
      </c>
    </row>
    <row r="58" ht="14.25" customHeight="1">
      <c r="A58" s="3" t="s">
        <v>1277</v>
      </c>
      <c r="B58" s="4" t="s">
        <v>1278</v>
      </c>
      <c r="C58" s="4" t="s">
        <v>1060</v>
      </c>
      <c r="D58" s="3">
        <v>8.0</v>
      </c>
      <c r="X58" s="12"/>
      <c r="Y58" s="12"/>
      <c r="Z58" s="9" t="s">
        <v>1279</v>
      </c>
      <c r="AA58" s="9" t="s">
        <v>1062</v>
      </c>
      <c r="AB58" s="9" t="s">
        <v>1062</v>
      </c>
      <c r="AC58" s="13" t="s">
        <v>1280</v>
      </c>
      <c r="AD58" s="3">
        <f>COUNTIF(Z:Z,S!$Z58)</f>
        <v>1</v>
      </c>
    </row>
    <row r="59" ht="14.25" customHeight="1">
      <c r="A59" s="3" t="s">
        <v>129</v>
      </c>
      <c r="B59" s="3" t="s">
        <v>1281</v>
      </c>
      <c r="C59" s="3" t="s">
        <v>1060</v>
      </c>
      <c r="D59" s="3">
        <v>9.0</v>
      </c>
      <c r="X59" s="9"/>
      <c r="Y59" s="9"/>
      <c r="Z59" s="9" t="s">
        <v>1282</v>
      </c>
      <c r="AA59" s="9" t="s">
        <v>1062</v>
      </c>
      <c r="AB59" s="9" t="s">
        <v>1062</v>
      </c>
      <c r="AC59" s="10" t="s">
        <v>1283</v>
      </c>
      <c r="AD59" s="3">
        <f>COUNTIF(Z:Z,S!$Z59)</f>
        <v>1</v>
      </c>
    </row>
    <row r="60" ht="14.25" customHeight="1">
      <c r="A60" s="3" t="s">
        <v>1284</v>
      </c>
      <c r="B60" s="4" t="s">
        <v>1285</v>
      </c>
      <c r="C60" s="4" t="s">
        <v>1060</v>
      </c>
      <c r="D60" s="3">
        <v>9.0</v>
      </c>
      <c r="X60" s="12"/>
      <c r="Y60" s="12"/>
      <c r="Z60" s="9" t="s">
        <v>1286</v>
      </c>
      <c r="AA60" s="9" t="s">
        <v>1062</v>
      </c>
      <c r="AB60" s="9" t="s">
        <v>1062</v>
      </c>
      <c r="AC60" s="13" t="s">
        <v>1287</v>
      </c>
      <c r="AD60" s="3">
        <f>COUNTIF(Z:Z,S!$Z60)</f>
        <v>1</v>
      </c>
    </row>
    <row r="61" ht="14.25" customHeight="1">
      <c r="A61" s="3" t="s">
        <v>1288</v>
      </c>
      <c r="B61" s="4" t="s">
        <v>1289</v>
      </c>
      <c r="C61" s="4" t="s">
        <v>1060</v>
      </c>
      <c r="D61" s="3">
        <v>9.0</v>
      </c>
      <c r="X61" s="9"/>
      <c r="Y61" s="9"/>
      <c r="Z61" s="9" t="s">
        <v>1290</v>
      </c>
      <c r="AA61" s="9" t="s">
        <v>1062</v>
      </c>
      <c r="AB61" s="9" t="s">
        <v>1062</v>
      </c>
      <c r="AC61" s="10" t="s">
        <v>1291</v>
      </c>
      <c r="AD61" s="3">
        <f>COUNTIF(Z:Z,S!$Z61)</f>
        <v>1</v>
      </c>
    </row>
    <row r="62" ht="14.25" customHeight="1">
      <c r="A62" s="3" t="s">
        <v>1292</v>
      </c>
      <c r="B62" s="4" t="s">
        <v>1293</v>
      </c>
      <c r="C62" s="3" t="s">
        <v>1060</v>
      </c>
      <c r="D62" s="3">
        <v>9.0</v>
      </c>
      <c r="X62" s="12"/>
      <c r="Y62" s="12"/>
      <c r="Z62" s="9" t="s">
        <v>1294</v>
      </c>
      <c r="AA62" s="9" t="s">
        <v>1062</v>
      </c>
      <c r="AB62" s="9" t="s">
        <v>1062</v>
      </c>
      <c r="AC62" s="13" t="s">
        <v>1295</v>
      </c>
      <c r="AD62" s="3">
        <f>COUNTIF(Z:Z,S!$Z62)</f>
        <v>1</v>
      </c>
    </row>
    <row r="63" ht="14.25" customHeight="1">
      <c r="A63" s="3" t="s">
        <v>1296</v>
      </c>
      <c r="B63" s="4" t="s">
        <v>1297</v>
      </c>
      <c r="C63" s="4" t="s">
        <v>1060</v>
      </c>
      <c r="D63" s="3">
        <v>9.0</v>
      </c>
      <c r="X63" s="9"/>
      <c r="Y63" s="9"/>
      <c r="Z63" s="9" t="s">
        <v>1298</v>
      </c>
      <c r="AA63" s="9" t="s">
        <v>1062</v>
      </c>
      <c r="AB63" s="9" t="s">
        <v>1062</v>
      </c>
      <c r="AC63" s="10" t="s">
        <v>1299</v>
      </c>
      <c r="AD63" s="3">
        <f>COUNTIF(Z:Z,S!$Z63)</f>
        <v>1</v>
      </c>
    </row>
    <row r="64" ht="14.25" customHeight="1">
      <c r="A64" s="3" t="s">
        <v>1300</v>
      </c>
      <c r="B64" s="4" t="s">
        <v>1301</v>
      </c>
      <c r="C64" s="4" t="s">
        <v>1060</v>
      </c>
      <c r="D64" s="3">
        <v>9.0</v>
      </c>
      <c r="X64" s="12"/>
      <c r="Y64" s="12"/>
      <c r="Z64" s="9" t="s">
        <v>1302</v>
      </c>
      <c r="AA64" s="9" t="s">
        <v>1062</v>
      </c>
      <c r="AB64" s="9" t="s">
        <v>1062</v>
      </c>
      <c r="AC64" s="13" t="s">
        <v>1303</v>
      </c>
      <c r="AD64" s="3">
        <f>COUNTIF(Z:Z,S!$Z64)</f>
        <v>1</v>
      </c>
    </row>
    <row r="65" ht="14.25" customHeight="1">
      <c r="A65" s="3" t="s">
        <v>1304</v>
      </c>
      <c r="B65" s="4" t="s">
        <v>1305</v>
      </c>
      <c r="C65" s="3" t="s">
        <v>1060</v>
      </c>
      <c r="D65" s="3">
        <v>10.0</v>
      </c>
      <c r="X65" s="9"/>
      <c r="Y65" s="9"/>
      <c r="Z65" s="9" t="s">
        <v>1306</v>
      </c>
      <c r="AA65" s="9" t="s">
        <v>1062</v>
      </c>
      <c r="AB65" s="9" t="s">
        <v>1062</v>
      </c>
      <c r="AC65" s="10" t="s">
        <v>1307</v>
      </c>
      <c r="AD65" s="3">
        <f>COUNTIF(Z:Z,S!$Z65)</f>
        <v>1</v>
      </c>
    </row>
    <row r="66" ht="14.25" customHeight="1">
      <c r="A66" s="3" t="s">
        <v>1308</v>
      </c>
      <c r="B66" s="4" t="s">
        <v>1309</v>
      </c>
      <c r="C66" s="4" t="s">
        <v>1060</v>
      </c>
      <c r="D66" s="3">
        <v>10.0</v>
      </c>
      <c r="X66" s="12"/>
      <c r="Y66" s="12"/>
      <c r="Z66" s="9" t="s">
        <v>1310</v>
      </c>
      <c r="AA66" s="9" t="s">
        <v>1062</v>
      </c>
      <c r="AB66" s="9" t="s">
        <v>1062</v>
      </c>
      <c r="AC66" s="13" t="s">
        <v>1311</v>
      </c>
      <c r="AD66" s="3">
        <f>COUNTIF(Z:Z,S!$Z66)</f>
        <v>1</v>
      </c>
    </row>
    <row r="67" ht="14.25" customHeight="1">
      <c r="A67" s="3" t="s">
        <v>57</v>
      </c>
      <c r="B67" s="4" t="s">
        <v>1312</v>
      </c>
      <c r="C67" s="3" t="s">
        <v>1060</v>
      </c>
      <c r="D67" s="3">
        <v>10.0</v>
      </c>
      <c r="X67" s="9"/>
      <c r="Y67" s="9"/>
      <c r="Z67" s="9" t="s">
        <v>1313</v>
      </c>
      <c r="AA67" s="9" t="s">
        <v>1062</v>
      </c>
      <c r="AB67" s="9" t="s">
        <v>1062</v>
      </c>
      <c r="AC67" s="10" t="s">
        <v>1314</v>
      </c>
      <c r="AD67" s="3">
        <f>COUNTIF(Z:Z,S!$Z67)</f>
        <v>1</v>
      </c>
    </row>
    <row r="68" ht="14.25" customHeight="1">
      <c r="A68" s="3" t="s">
        <v>1315</v>
      </c>
      <c r="B68" s="4" t="s">
        <v>1316</v>
      </c>
      <c r="C68" s="3" t="s">
        <v>1060</v>
      </c>
      <c r="D68" s="3">
        <v>10.0</v>
      </c>
      <c r="X68" s="12"/>
      <c r="Y68" s="12"/>
      <c r="Z68" s="9" t="s">
        <v>1317</v>
      </c>
      <c r="AA68" s="9" t="s">
        <v>1062</v>
      </c>
      <c r="AB68" s="9" t="s">
        <v>1062</v>
      </c>
      <c r="AC68" s="13" t="s">
        <v>1318</v>
      </c>
      <c r="AD68" s="3">
        <f>COUNTIF(Z:Z,S!$Z68)</f>
        <v>1</v>
      </c>
    </row>
    <row r="69" ht="14.25" customHeight="1">
      <c r="A69" s="3" t="s">
        <v>1319</v>
      </c>
      <c r="B69" s="4" t="s">
        <v>1320</v>
      </c>
      <c r="C69" s="4" t="s">
        <v>1060</v>
      </c>
      <c r="D69" s="3">
        <v>10.0</v>
      </c>
      <c r="X69" s="9"/>
      <c r="Y69" s="9"/>
      <c r="Z69" s="9" t="s">
        <v>1321</v>
      </c>
      <c r="AA69" s="9" t="s">
        <v>1062</v>
      </c>
      <c r="AB69" s="9" t="s">
        <v>1062</v>
      </c>
      <c r="AC69" s="10" t="s">
        <v>1322</v>
      </c>
      <c r="AD69" s="3">
        <f>COUNTIF(Z:Z,S!$Z69)</f>
        <v>1</v>
      </c>
    </row>
    <row r="70" ht="14.25" customHeight="1">
      <c r="A70" s="3" t="s">
        <v>1323</v>
      </c>
      <c r="B70" s="4" t="s">
        <v>1324</v>
      </c>
      <c r="C70" s="4" t="s">
        <v>1060</v>
      </c>
      <c r="D70" s="3">
        <v>10.0</v>
      </c>
      <c r="X70" s="12"/>
      <c r="Y70" s="12"/>
      <c r="Z70" s="9" t="s">
        <v>1325</v>
      </c>
      <c r="AA70" s="9" t="s">
        <v>1062</v>
      </c>
      <c r="AB70" s="9" t="s">
        <v>1062</v>
      </c>
      <c r="AC70" s="13" t="s">
        <v>1326</v>
      </c>
      <c r="AD70" s="3">
        <f>COUNTIF(Z:Z,S!$Z70)</f>
        <v>1</v>
      </c>
    </row>
    <row r="71" ht="14.25" customHeight="1">
      <c r="A71" s="3" t="s">
        <v>507</v>
      </c>
      <c r="B71" s="3" t="s">
        <v>1327</v>
      </c>
      <c r="C71" s="3" t="s">
        <v>1060</v>
      </c>
      <c r="D71" s="3">
        <v>11.0</v>
      </c>
      <c r="X71" s="9"/>
      <c r="Y71" s="9"/>
      <c r="Z71" s="9" t="s">
        <v>1328</v>
      </c>
      <c r="AA71" s="9" t="s">
        <v>1062</v>
      </c>
      <c r="AB71" s="9" t="s">
        <v>1062</v>
      </c>
      <c r="AC71" s="10" t="s">
        <v>1329</v>
      </c>
      <c r="AD71" s="3">
        <f>COUNTIF(Z:Z,S!$Z71)</f>
        <v>1</v>
      </c>
    </row>
    <row r="72" ht="14.25" customHeight="1">
      <c r="A72" s="3" t="s">
        <v>1330</v>
      </c>
      <c r="B72" s="4" t="s">
        <v>1331</v>
      </c>
      <c r="C72" s="3" t="s">
        <v>1060</v>
      </c>
      <c r="D72" s="3">
        <v>11.0</v>
      </c>
      <c r="X72" s="12"/>
      <c r="Y72" s="12"/>
      <c r="Z72" s="9" t="s">
        <v>1332</v>
      </c>
      <c r="AA72" s="9" t="s">
        <v>1062</v>
      </c>
      <c r="AB72" s="9" t="s">
        <v>1062</v>
      </c>
      <c r="AC72" s="13" t="s">
        <v>1333</v>
      </c>
      <c r="AD72" s="3">
        <f>COUNTIF(Z:Z,S!$Z72)</f>
        <v>1</v>
      </c>
    </row>
    <row r="73" ht="14.25" customHeight="1">
      <c r="A73" s="3" t="s">
        <v>1334</v>
      </c>
      <c r="B73" s="4" t="s">
        <v>1335</v>
      </c>
      <c r="C73" s="4" t="s">
        <v>1060</v>
      </c>
      <c r="D73" s="3">
        <v>11.0</v>
      </c>
      <c r="X73" s="9"/>
      <c r="Y73" s="9"/>
      <c r="Z73" s="9" t="s">
        <v>1336</v>
      </c>
      <c r="AA73" s="9" t="s">
        <v>1062</v>
      </c>
      <c r="AB73" s="9" t="s">
        <v>1062</v>
      </c>
      <c r="AC73" s="10" t="s">
        <v>1337</v>
      </c>
      <c r="AD73" s="3">
        <f>COUNTIF(Z:Z,S!$Z73)</f>
        <v>1</v>
      </c>
    </row>
    <row r="74" ht="14.25" customHeight="1">
      <c r="A74" s="3" t="s">
        <v>1338</v>
      </c>
      <c r="B74" s="4" t="s">
        <v>1339</v>
      </c>
      <c r="C74" s="3" t="s">
        <v>1060</v>
      </c>
      <c r="D74" s="3">
        <v>11.0</v>
      </c>
      <c r="X74" s="12"/>
      <c r="Y74" s="12"/>
      <c r="Z74" s="9" t="s">
        <v>1340</v>
      </c>
      <c r="AA74" s="9" t="s">
        <v>1062</v>
      </c>
      <c r="AB74" s="9" t="s">
        <v>1062</v>
      </c>
      <c r="AC74" s="13" t="s">
        <v>1341</v>
      </c>
      <c r="AD74" s="3">
        <f>COUNTIF(Z:Z,S!$Z74)</f>
        <v>1</v>
      </c>
    </row>
    <row r="75" ht="14.25" customHeight="1">
      <c r="A75" s="3" t="s">
        <v>1342</v>
      </c>
      <c r="B75" s="4" t="s">
        <v>1343</v>
      </c>
      <c r="C75" s="4" t="s">
        <v>1060</v>
      </c>
      <c r="D75" s="3">
        <v>11.0</v>
      </c>
      <c r="X75" s="9"/>
      <c r="Y75" s="9"/>
      <c r="Z75" s="9" t="s">
        <v>1344</v>
      </c>
      <c r="AA75" s="9" t="s">
        <v>1062</v>
      </c>
      <c r="AB75" s="9" t="s">
        <v>1062</v>
      </c>
      <c r="AC75" s="10" t="s">
        <v>1345</v>
      </c>
      <c r="AD75" s="3">
        <f>COUNTIF(Z:Z,S!$Z75)</f>
        <v>1</v>
      </c>
    </row>
    <row r="76" ht="14.25" customHeight="1">
      <c r="A76" s="3" t="s">
        <v>1346</v>
      </c>
      <c r="B76" s="4" t="s">
        <v>1347</v>
      </c>
      <c r="C76" s="4" t="s">
        <v>1060</v>
      </c>
      <c r="D76" s="3">
        <v>11.0</v>
      </c>
      <c r="X76" s="12"/>
      <c r="Y76" s="12"/>
      <c r="Z76" s="9" t="s">
        <v>1348</v>
      </c>
      <c r="AA76" s="9" t="s">
        <v>1062</v>
      </c>
      <c r="AB76" s="9" t="s">
        <v>1062</v>
      </c>
      <c r="AC76" s="13" t="s">
        <v>1349</v>
      </c>
      <c r="AD76" s="3">
        <f>COUNTIF(Z:Z,S!$Z76)</f>
        <v>1</v>
      </c>
    </row>
    <row r="77" ht="14.25" customHeight="1">
      <c r="A77" s="3" t="s">
        <v>1350</v>
      </c>
      <c r="B77" s="3" t="s">
        <v>1351</v>
      </c>
      <c r="C77" s="3" t="s">
        <v>1060</v>
      </c>
      <c r="D77" s="3">
        <v>12.0</v>
      </c>
      <c r="X77" s="9"/>
      <c r="Y77" s="9"/>
      <c r="Z77" s="9" t="s">
        <v>1352</v>
      </c>
      <c r="AA77" s="9" t="s">
        <v>1062</v>
      </c>
      <c r="AB77" s="9" t="s">
        <v>1062</v>
      </c>
      <c r="AC77" s="10" t="s">
        <v>1353</v>
      </c>
      <c r="AD77" s="3">
        <f>COUNTIF(Z:Z,S!$Z77)</f>
        <v>1</v>
      </c>
    </row>
    <row r="78" ht="14.25" customHeight="1">
      <c r="A78" s="3" t="s">
        <v>1354</v>
      </c>
      <c r="B78" s="4" t="s">
        <v>1355</v>
      </c>
      <c r="C78" s="3" t="s">
        <v>1060</v>
      </c>
      <c r="D78" s="3">
        <v>12.0</v>
      </c>
      <c r="X78" s="12"/>
      <c r="Y78" s="12"/>
      <c r="Z78" s="9" t="s">
        <v>1356</v>
      </c>
      <c r="AA78" s="9" t="s">
        <v>1062</v>
      </c>
      <c r="AB78" s="9" t="s">
        <v>1062</v>
      </c>
      <c r="AC78" s="13" t="s">
        <v>1357</v>
      </c>
      <c r="AD78" s="3">
        <f>COUNTIF(Z:Z,S!$Z78)</f>
        <v>1</v>
      </c>
    </row>
    <row r="79" ht="14.25" customHeight="1">
      <c r="A79" s="3" t="s">
        <v>1358</v>
      </c>
      <c r="B79" s="4" t="s">
        <v>1359</v>
      </c>
      <c r="C79" s="4" t="s">
        <v>1060</v>
      </c>
      <c r="D79" s="3">
        <v>12.0</v>
      </c>
      <c r="X79" s="9"/>
      <c r="Y79" s="9"/>
      <c r="Z79" s="9" t="s">
        <v>1360</v>
      </c>
      <c r="AA79" s="9" t="s">
        <v>1062</v>
      </c>
      <c r="AB79" s="9" t="s">
        <v>1062</v>
      </c>
      <c r="AC79" s="10" t="s">
        <v>1361</v>
      </c>
      <c r="AD79" s="3">
        <f>COUNTIF(Z:Z,S!$Z79)</f>
        <v>1</v>
      </c>
    </row>
    <row r="80" ht="14.25" customHeight="1">
      <c r="A80" s="3" t="s">
        <v>215</v>
      </c>
      <c r="B80" s="4" t="s">
        <v>1362</v>
      </c>
      <c r="C80" s="4" t="s">
        <v>1363</v>
      </c>
      <c r="D80" s="3">
        <v>12.0</v>
      </c>
      <c r="X80" s="12"/>
      <c r="Y80" s="12"/>
      <c r="Z80" s="9" t="s">
        <v>1364</v>
      </c>
      <c r="AA80" s="9" t="s">
        <v>1062</v>
      </c>
      <c r="AB80" s="9" t="s">
        <v>1062</v>
      </c>
      <c r="AC80" s="13" t="s">
        <v>1365</v>
      </c>
      <c r="AD80" s="3">
        <f>COUNTIF(Z:Z,S!$Z80)</f>
        <v>1</v>
      </c>
    </row>
    <row r="81" ht="14.25" customHeight="1">
      <c r="A81" s="3" t="s">
        <v>1366</v>
      </c>
      <c r="B81" s="4" t="s">
        <v>1367</v>
      </c>
      <c r="C81" s="3" t="s">
        <v>1060</v>
      </c>
      <c r="D81" s="3">
        <v>12.0</v>
      </c>
      <c r="X81" s="9"/>
      <c r="Y81" s="9"/>
      <c r="Z81" s="9" t="s">
        <v>1368</v>
      </c>
      <c r="AA81" s="9" t="s">
        <v>1062</v>
      </c>
      <c r="AB81" s="9" t="s">
        <v>1062</v>
      </c>
      <c r="AC81" s="10" t="s">
        <v>1369</v>
      </c>
      <c r="AD81" s="3">
        <f>COUNTIF(Z:Z,S!$Z81)</f>
        <v>1</v>
      </c>
    </row>
    <row r="82" ht="14.25" customHeight="1">
      <c r="A82" s="3" t="s">
        <v>1370</v>
      </c>
      <c r="B82" s="4" t="s">
        <v>1371</v>
      </c>
      <c r="C82" s="4" t="s">
        <v>1060</v>
      </c>
      <c r="D82" s="3">
        <v>12.0</v>
      </c>
      <c r="X82" s="12"/>
      <c r="Y82" s="12"/>
      <c r="Z82" s="9" t="s">
        <v>1372</v>
      </c>
      <c r="AA82" s="9" t="s">
        <v>1062</v>
      </c>
      <c r="AB82" s="9" t="s">
        <v>1062</v>
      </c>
      <c r="AC82" s="13" t="s">
        <v>1373</v>
      </c>
      <c r="AD82" s="3">
        <f>COUNTIF(Z:Z,S!$Z82)</f>
        <v>1</v>
      </c>
    </row>
    <row r="83" ht="14.25" customHeight="1">
      <c r="A83" s="3" t="s">
        <v>1374</v>
      </c>
      <c r="B83" s="4" t="s">
        <v>1375</v>
      </c>
      <c r="C83" s="4" t="s">
        <v>1060</v>
      </c>
      <c r="D83" s="3">
        <v>13.0</v>
      </c>
      <c r="X83" s="9"/>
      <c r="Y83" s="9"/>
      <c r="Z83" s="9" t="s">
        <v>1376</v>
      </c>
      <c r="AA83" s="9" t="s">
        <v>1062</v>
      </c>
      <c r="AB83" s="9" t="s">
        <v>1062</v>
      </c>
      <c r="AC83" s="10" t="s">
        <v>1377</v>
      </c>
      <c r="AD83" s="3">
        <f>COUNTIF(Z:Z,S!$Z83)</f>
        <v>1</v>
      </c>
    </row>
    <row r="84" ht="14.25" customHeight="1">
      <c r="A84" s="3" t="s">
        <v>614</v>
      </c>
      <c r="B84" s="4" t="s">
        <v>1378</v>
      </c>
      <c r="C84" s="4" t="s">
        <v>1060</v>
      </c>
      <c r="D84" s="3">
        <v>13.0</v>
      </c>
      <c r="X84" s="12"/>
      <c r="Y84" s="12"/>
      <c r="Z84" s="9" t="s">
        <v>1379</v>
      </c>
      <c r="AA84" s="9" t="s">
        <v>1062</v>
      </c>
      <c r="AB84" s="9" t="s">
        <v>1062</v>
      </c>
      <c r="AC84" s="13" t="s">
        <v>1380</v>
      </c>
      <c r="AD84" s="3">
        <f>COUNTIF(Z:Z,S!$Z84)</f>
        <v>1</v>
      </c>
    </row>
    <row r="85" ht="14.25" customHeight="1">
      <c r="A85" s="3" t="s">
        <v>1381</v>
      </c>
      <c r="B85" s="4" t="s">
        <v>1382</v>
      </c>
      <c r="C85" s="4" t="s">
        <v>1383</v>
      </c>
      <c r="D85" s="3">
        <v>13.0</v>
      </c>
      <c r="X85" s="9"/>
      <c r="Y85" s="9"/>
      <c r="Z85" s="9" t="s">
        <v>1384</v>
      </c>
      <c r="AA85" s="9" t="s">
        <v>1062</v>
      </c>
      <c r="AB85" s="9" t="s">
        <v>1062</v>
      </c>
      <c r="AC85" s="10" t="s">
        <v>1385</v>
      </c>
      <c r="AD85" s="3">
        <f>COUNTIF(Z:Z,S!$Z85)</f>
        <v>1</v>
      </c>
    </row>
    <row r="86" ht="14.25" customHeight="1">
      <c r="A86" s="3" t="s">
        <v>1386</v>
      </c>
      <c r="B86" s="4" t="s">
        <v>1387</v>
      </c>
      <c r="C86" s="3" t="s">
        <v>1060</v>
      </c>
      <c r="D86" s="3">
        <v>13.0</v>
      </c>
      <c r="X86" s="12"/>
      <c r="Y86" s="12"/>
      <c r="Z86" s="9" t="s">
        <v>1388</v>
      </c>
      <c r="AA86" s="9" t="s">
        <v>1062</v>
      </c>
      <c r="AB86" s="9" t="s">
        <v>1062</v>
      </c>
      <c r="AC86" s="13" t="s">
        <v>1389</v>
      </c>
      <c r="AD86" s="3">
        <f>COUNTIF(Z:Z,S!$Z86)</f>
        <v>1</v>
      </c>
    </row>
    <row r="87" ht="14.25" customHeight="1">
      <c r="A87" s="3" t="s">
        <v>1390</v>
      </c>
      <c r="B87" s="4" t="s">
        <v>1391</v>
      </c>
      <c r="C87" s="4" t="s">
        <v>1060</v>
      </c>
      <c r="D87" s="3">
        <v>13.0</v>
      </c>
      <c r="X87" s="9"/>
      <c r="Y87" s="9"/>
      <c r="Z87" s="9" t="s">
        <v>1392</v>
      </c>
      <c r="AA87" s="9" t="s">
        <v>1062</v>
      </c>
      <c r="AB87" s="9" t="s">
        <v>1062</v>
      </c>
      <c r="AC87" s="10" t="s">
        <v>1393</v>
      </c>
      <c r="AD87" s="3">
        <f>COUNTIF(Z:Z,S!$Z87)</f>
        <v>1</v>
      </c>
    </row>
    <row r="88" ht="14.25" customHeight="1">
      <c r="A88" s="3" t="s">
        <v>1394</v>
      </c>
      <c r="B88" s="4" t="s">
        <v>1395</v>
      </c>
      <c r="C88" s="3" t="s">
        <v>1060</v>
      </c>
      <c r="D88" s="3">
        <v>14.0</v>
      </c>
      <c r="X88" s="12"/>
      <c r="Y88" s="12"/>
      <c r="Z88" s="9" t="s">
        <v>1396</v>
      </c>
      <c r="AA88" s="9" t="s">
        <v>1062</v>
      </c>
      <c r="AB88" s="9" t="s">
        <v>1062</v>
      </c>
      <c r="AC88" s="13" t="s">
        <v>1397</v>
      </c>
      <c r="AD88" s="3">
        <f>COUNTIF(Z:Z,S!$Z88)</f>
        <v>1</v>
      </c>
    </row>
    <row r="89" ht="14.25" customHeight="1">
      <c r="A89" s="3" t="s">
        <v>1398</v>
      </c>
      <c r="B89" s="4" t="s">
        <v>1399</v>
      </c>
      <c r="C89" s="4" t="s">
        <v>1060</v>
      </c>
      <c r="D89" s="3">
        <v>14.0</v>
      </c>
      <c r="X89" s="9"/>
      <c r="Y89" s="9"/>
      <c r="Z89" s="9" t="s">
        <v>1400</v>
      </c>
      <c r="AA89" s="9" t="s">
        <v>1062</v>
      </c>
      <c r="AB89" s="9" t="s">
        <v>1062</v>
      </c>
      <c r="AC89" s="10" t="s">
        <v>1401</v>
      </c>
      <c r="AD89" s="3">
        <f>COUNTIF(Z:Z,S!$Z89)</f>
        <v>1</v>
      </c>
    </row>
    <row r="90" ht="14.25" customHeight="1">
      <c r="A90" s="3" t="s">
        <v>1402</v>
      </c>
      <c r="B90" s="4" t="s">
        <v>1403</v>
      </c>
      <c r="C90" s="3" t="s">
        <v>1060</v>
      </c>
      <c r="D90" s="3">
        <v>14.0</v>
      </c>
      <c r="X90" s="12"/>
      <c r="Y90" s="12"/>
      <c r="Z90" s="9" t="s">
        <v>1404</v>
      </c>
      <c r="AA90" s="9" t="s">
        <v>1062</v>
      </c>
      <c r="AB90" s="9" t="s">
        <v>1062</v>
      </c>
      <c r="AC90" s="13" t="s">
        <v>1405</v>
      </c>
      <c r="AD90" s="3">
        <f>COUNTIF(Z:Z,S!$Z90)</f>
        <v>1</v>
      </c>
    </row>
    <row r="91" ht="14.25" customHeight="1">
      <c r="A91" s="3" t="s">
        <v>1406</v>
      </c>
      <c r="B91" s="4" t="s">
        <v>1407</v>
      </c>
      <c r="C91" s="4" t="s">
        <v>1060</v>
      </c>
      <c r="D91" s="3">
        <v>14.0</v>
      </c>
      <c r="X91" s="9"/>
      <c r="Y91" s="9"/>
      <c r="Z91" s="9" t="s">
        <v>1408</v>
      </c>
      <c r="AA91" s="9" t="s">
        <v>1062</v>
      </c>
      <c r="AB91" s="9" t="s">
        <v>1062</v>
      </c>
      <c r="AC91" s="10" t="s">
        <v>1409</v>
      </c>
      <c r="AD91" s="3">
        <f>COUNTIF(Z:Z,S!$Z91)</f>
        <v>1</v>
      </c>
    </row>
    <row r="92" ht="14.25" customHeight="1">
      <c r="A92" s="3" t="s">
        <v>1410</v>
      </c>
      <c r="B92" s="4" t="s">
        <v>1411</v>
      </c>
      <c r="C92" s="3" t="s">
        <v>1060</v>
      </c>
      <c r="D92" s="3">
        <v>15.0</v>
      </c>
      <c r="X92" s="12"/>
      <c r="Y92" s="12"/>
      <c r="Z92" s="9" t="s">
        <v>1412</v>
      </c>
      <c r="AA92" s="9" t="s">
        <v>1062</v>
      </c>
      <c r="AB92" s="9" t="s">
        <v>1062</v>
      </c>
      <c r="AC92" s="13" t="s">
        <v>1413</v>
      </c>
      <c r="AD92" s="3">
        <f>COUNTIF(Z:Z,S!$Z92)</f>
        <v>1</v>
      </c>
    </row>
    <row r="93" ht="14.25" customHeight="1">
      <c r="A93" s="3" t="s">
        <v>1414</v>
      </c>
      <c r="B93" s="4" t="s">
        <v>1415</v>
      </c>
      <c r="C93" s="4" t="s">
        <v>1060</v>
      </c>
      <c r="D93" s="3">
        <v>15.0</v>
      </c>
      <c r="X93" s="9"/>
      <c r="Y93" s="9"/>
      <c r="Z93" s="9" t="s">
        <v>1416</v>
      </c>
      <c r="AA93" s="9" t="s">
        <v>1062</v>
      </c>
      <c r="AB93" s="9" t="s">
        <v>1062</v>
      </c>
      <c r="AC93" s="10" t="s">
        <v>1417</v>
      </c>
      <c r="AD93" s="3">
        <f>COUNTIF(Z:Z,S!$Z93)</f>
        <v>1</v>
      </c>
    </row>
    <row r="94" ht="14.25" customHeight="1">
      <c r="A94" s="3" t="s">
        <v>1418</v>
      </c>
      <c r="B94" s="4" t="s">
        <v>1419</v>
      </c>
      <c r="C94" s="3" t="s">
        <v>1060</v>
      </c>
      <c r="D94" s="3">
        <v>15.0</v>
      </c>
      <c r="X94" s="12"/>
      <c r="Y94" s="12"/>
      <c r="Z94" s="9" t="s">
        <v>1420</v>
      </c>
      <c r="AA94" s="9" t="s">
        <v>1062</v>
      </c>
      <c r="AB94" s="9" t="s">
        <v>1062</v>
      </c>
      <c r="AC94" s="13" t="s">
        <v>1421</v>
      </c>
      <c r="AD94" s="3">
        <f>COUNTIF(Z:Z,S!$Z94)</f>
        <v>1</v>
      </c>
    </row>
    <row r="95" ht="14.25" customHeight="1">
      <c r="A95" s="3" t="s">
        <v>1422</v>
      </c>
      <c r="B95" s="4" t="s">
        <v>1423</v>
      </c>
      <c r="C95" s="4" t="s">
        <v>1060</v>
      </c>
      <c r="D95" s="3">
        <v>15.0</v>
      </c>
      <c r="X95" s="9"/>
      <c r="Y95" s="9"/>
      <c r="Z95" s="9" t="s">
        <v>1424</v>
      </c>
      <c r="AA95" s="9" t="s">
        <v>1062</v>
      </c>
      <c r="AB95" s="9" t="s">
        <v>1062</v>
      </c>
      <c r="AC95" s="10" t="s">
        <v>1425</v>
      </c>
      <c r="AD95" s="3">
        <f>COUNTIF(Z:Z,S!$Z95)</f>
        <v>1</v>
      </c>
    </row>
    <row r="96" ht="14.25" customHeight="1">
      <c r="A96" s="3" t="s">
        <v>1426</v>
      </c>
      <c r="B96" s="4" t="s">
        <v>1427</v>
      </c>
      <c r="C96" s="3" t="s">
        <v>1060</v>
      </c>
      <c r="D96" s="3">
        <v>16.0</v>
      </c>
      <c r="X96" s="12"/>
      <c r="Y96" s="12"/>
      <c r="Z96" s="9" t="s">
        <v>1428</v>
      </c>
      <c r="AA96" s="9" t="s">
        <v>1062</v>
      </c>
      <c r="AB96" s="9" t="s">
        <v>1062</v>
      </c>
      <c r="AC96" s="13" t="s">
        <v>1429</v>
      </c>
      <c r="AD96" s="3">
        <f>COUNTIF(Z:Z,S!$Z96)</f>
        <v>1</v>
      </c>
    </row>
    <row r="97" ht="14.25" customHeight="1">
      <c r="A97" s="3" t="s">
        <v>1430</v>
      </c>
      <c r="B97" s="4" t="s">
        <v>1431</v>
      </c>
      <c r="C97" s="4" t="s">
        <v>1060</v>
      </c>
      <c r="D97" s="3">
        <v>16.0</v>
      </c>
      <c r="X97" s="9"/>
      <c r="Y97" s="9"/>
      <c r="Z97" s="9" t="s">
        <v>1432</v>
      </c>
      <c r="AA97" s="9" t="s">
        <v>1062</v>
      </c>
      <c r="AB97" s="9" t="s">
        <v>1062</v>
      </c>
      <c r="AC97" s="10" t="s">
        <v>1433</v>
      </c>
      <c r="AD97" s="3">
        <f>COUNTIF(Z:Z,S!$Z97)</f>
        <v>1</v>
      </c>
    </row>
    <row r="98" ht="14.25" customHeight="1">
      <c r="A98" s="3" t="s">
        <v>1434</v>
      </c>
      <c r="B98" s="4" t="s">
        <v>1435</v>
      </c>
      <c r="C98" s="3" t="s">
        <v>1060</v>
      </c>
      <c r="D98" s="3">
        <v>16.0</v>
      </c>
      <c r="X98" s="12"/>
      <c r="Y98" s="12"/>
      <c r="Z98" s="9" t="s">
        <v>1436</v>
      </c>
      <c r="AA98" s="9" t="s">
        <v>1062</v>
      </c>
      <c r="AB98" s="9" t="s">
        <v>1062</v>
      </c>
      <c r="AC98" s="13" t="s">
        <v>1437</v>
      </c>
      <c r="AD98" s="3">
        <f>COUNTIF(Z:Z,S!$Z98)</f>
        <v>1</v>
      </c>
    </row>
    <row r="99" ht="14.25" customHeight="1">
      <c r="A99" s="3" t="s">
        <v>1438</v>
      </c>
      <c r="B99" s="4" t="s">
        <v>1439</v>
      </c>
      <c r="C99" s="4" t="s">
        <v>1060</v>
      </c>
      <c r="D99" s="3">
        <v>17.0</v>
      </c>
      <c r="X99" s="9"/>
      <c r="Y99" s="9"/>
      <c r="Z99" s="9" t="s">
        <v>1440</v>
      </c>
      <c r="AA99" s="9" t="s">
        <v>1062</v>
      </c>
      <c r="AB99" s="9" t="s">
        <v>1062</v>
      </c>
      <c r="AC99" s="10" t="s">
        <v>1441</v>
      </c>
      <c r="AD99" s="3">
        <f>COUNTIF(Z:Z,S!$Z99)</f>
        <v>1</v>
      </c>
    </row>
    <row r="100" ht="14.25" customHeight="1">
      <c r="A100" s="3" t="s">
        <v>1442</v>
      </c>
      <c r="B100" s="4" t="s">
        <v>1443</v>
      </c>
      <c r="C100" s="4" t="s">
        <v>1060</v>
      </c>
      <c r="D100" s="3">
        <v>17.0</v>
      </c>
      <c r="X100" s="12"/>
      <c r="Y100" s="12"/>
      <c r="Z100" s="9" t="s">
        <v>1444</v>
      </c>
      <c r="AA100" s="9" t="s">
        <v>1062</v>
      </c>
      <c r="AB100" s="9" t="s">
        <v>1062</v>
      </c>
      <c r="AC100" s="13" t="s">
        <v>1445</v>
      </c>
      <c r="AD100" s="3">
        <f>COUNTIF(Z:Z,S!$Z100)</f>
        <v>1</v>
      </c>
    </row>
    <row r="101" ht="14.25" customHeight="1">
      <c r="A101" s="3" t="s">
        <v>1446</v>
      </c>
      <c r="B101" s="4" t="s">
        <v>1447</v>
      </c>
      <c r="C101" s="3" t="s">
        <v>1060</v>
      </c>
      <c r="D101" s="3">
        <v>17.0</v>
      </c>
      <c r="X101" s="9"/>
      <c r="Y101" s="9"/>
      <c r="Z101" s="9" t="s">
        <v>1448</v>
      </c>
      <c r="AA101" s="9" t="s">
        <v>1062</v>
      </c>
      <c r="AB101" s="9" t="s">
        <v>1062</v>
      </c>
      <c r="AC101" s="10" t="s">
        <v>1449</v>
      </c>
      <c r="AD101" s="3">
        <f>COUNTIF(Z:Z,S!$Z101)</f>
        <v>1</v>
      </c>
    </row>
    <row r="102" ht="14.25" customHeight="1">
      <c r="A102" s="3" t="s">
        <v>1450</v>
      </c>
      <c r="B102" s="4" t="s">
        <v>1451</v>
      </c>
      <c r="C102" s="4" t="s">
        <v>1060</v>
      </c>
      <c r="D102" s="3">
        <v>18.0</v>
      </c>
      <c r="X102" s="12"/>
      <c r="Y102" s="12"/>
      <c r="Z102" s="9" t="s">
        <v>1452</v>
      </c>
      <c r="AA102" s="9" t="s">
        <v>1062</v>
      </c>
      <c r="AB102" s="9" t="s">
        <v>1062</v>
      </c>
      <c r="AC102" s="13" t="s">
        <v>1453</v>
      </c>
      <c r="AD102" s="3">
        <f>COUNTIF(Z:Z,S!$Z102)</f>
        <v>1</v>
      </c>
    </row>
    <row r="103" ht="14.25" customHeight="1">
      <c r="A103" s="3" t="s">
        <v>1454</v>
      </c>
      <c r="B103" s="4" t="s">
        <v>1455</v>
      </c>
      <c r="C103" s="4" t="s">
        <v>1060</v>
      </c>
      <c r="D103" s="3">
        <v>18.0</v>
      </c>
      <c r="X103" s="9"/>
      <c r="Y103" s="9"/>
      <c r="Z103" s="9" t="s">
        <v>1456</v>
      </c>
      <c r="AA103" s="9" t="s">
        <v>1062</v>
      </c>
      <c r="AB103" s="9" t="s">
        <v>1062</v>
      </c>
      <c r="AC103" s="10" t="s">
        <v>1457</v>
      </c>
      <c r="AD103" s="3">
        <f>COUNTIF(Z:Z,S!$Z103)</f>
        <v>1</v>
      </c>
    </row>
    <row r="104" ht="14.25" customHeight="1">
      <c r="A104" s="3" t="s">
        <v>1458</v>
      </c>
      <c r="B104" s="4" t="s">
        <v>1459</v>
      </c>
      <c r="C104" s="3" t="s">
        <v>1060</v>
      </c>
      <c r="D104" s="3">
        <v>18.0</v>
      </c>
      <c r="X104" s="12"/>
      <c r="Y104" s="12"/>
      <c r="Z104" s="9" t="s">
        <v>1460</v>
      </c>
      <c r="AA104" s="9" t="s">
        <v>1062</v>
      </c>
      <c r="AB104" s="9" t="s">
        <v>1062</v>
      </c>
      <c r="AC104" s="13" t="s">
        <v>1461</v>
      </c>
      <c r="AD104" s="3">
        <f>COUNTIF(Z:Z,S!$Z104)</f>
        <v>1</v>
      </c>
    </row>
    <row r="105" ht="14.25" customHeight="1">
      <c r="A105" s="3" t="s">
        <v>1462</v>
      </c>
      <c r="B105" s="4" t="s">
        <v>1463</v>
      </c>
      <c r="C105" s="4" t="s">
        <v>1060</v>
      </c>
      <c r="D105" s="3">
        <v>19.0</v>
      </c>
      <c r="X105" s="9"/>
      <c r="Y105" s="9"/>
      <c r="Z105" s="9" t="s">
        <v>1464</v>
      </c>
      <c r="AA105" s="9" t="s">
        <v>1062</v>
      </c>
      <c r="AB105" s="9" t="s">
        <v>1062</v>
      </c>
      <c r="AC105" s="10" t="s">
        <v>1465</v>
      </c>
      <c r="AD105" s="3">
        <f>COUNTIF(Z:Z,S!$Z105)</f>
        <v>1</v>
      </c>
    </row>
    <row r="106" ht="14.25" customHeight="1">
      <c r="A106" s="3" t="s">
        <v>1466</v>
      </c>
      <c r="B106" s="4" t="s">
        <v>1467</v>
      </c>
      <c r="C106" s="4" t="s">
        <v>1468</v>
      </c>
      <c r="D106" s="3">
        <v>19.0</v>
      </c>
      <c r="X106" s="12"/>
      <c r="Y106" s="12"/>
      <c r="Z106" s="9" t="s">
        <v>1469</v>
      </c>
      <c r="AA106" s="9" t="s">
        <v>1062</v>
      </c>
      <c r="AB106" s="9" t="s">
        <v>1062</v>
      </c>
      <c r="AC106" s="13" t="s">
        <v>1470</v>
      </c>
      <c r="AD106" s="3">
        <f>COUNTIF(Z:Z,S!$Z106)</f>
        <v>1</v>
      </c>
    </row>
    <row r="107" ht="14.25" customHeight="1">
      <c r="A107" s="3" t="s">
        <v>1471</v>
      </c>
      <c r="B107" s="4" t="s">
        <v>1472</v>
      </c>
      <c r="C107" s="3" t="s">
        <v>1060</v>
      </c>
      <c r="D107" s="3">
        <v>19.0</v>
      </c>
      <c r="X107" s="9"/>
      <c r="Y107" s="9"/>
      <c r="Z107" s="9" t="s">
        <v>1473</v>
      </c>
      <c r="AA107" s="9" t="s">
        <v>1062</v>
      </c>
      <c r="AB107" s="9" t="s">
        <v>1062</v>
      </c>
      <c r="AC107" s="10" t="s">
        <v>1474</v>
      </c>
      <c r="AD107" s="3">
        <f>COUNTIF(Z:Z,S!$Z107)</f>
        <v>1</v>
      </c>
    </row>
    <row r="108" ht="14.25" customHeight="1">
      <c r="A108" s="3" t="s">
        <v>1475</v>
      </c>
      <c r="B108" s="4" t="s">
        <v>1476</v>
      </c>
      <c r="C108" s="4" t="s">
        <v>1477</v>
      </c>
      <c r="D108" s="3">
        <v>20.0</v>
      </c>
      <c r="X108" s="12"/>
      <c r="Y108" s="12"/>
      <c r="Z108" s="9" t="s">
        <v>1478</v>
      </c>
      <c r="AA108" s="9" t="s">
        <v>1062</v>
      </c>
      <c r="AB108" s="9" t="s">
        <v>1062</v>
      </c>
      <c r="AC108" s="13" t="s">
        <v>1479</v>
      </c>
      <c r="AD108" s="3">
        <f>COUNTIF(Z:Z,S!$Z108)</f>
        <v>1</v>
      </c>
    </row>
    <row r="109" ht="14.25" customHeight="1">
      <c r="A109" s="3" t="s">
        <v>1480</v>
      </c>
      <c r="B109" s="4" t="s">
        <v>1481</v>
      </c>
      <c r="C109" s="4" t="s">
        <v>1060</v>
      </c>
      <c r="D109" s="3">
        <v>20.0</v>
      </c>
      <c r="X109" s="9"/>
      <c r="Y109" s="9"/>
      <c r="Z109" s="9" t="s">
        <v>1482</v>
      </c>
      <c r="AA109" s="9" t="s">
        <v>1062</v>
      </c>
      <c r="AB109" s="9" t="s">
        <v>1062</v>
      </c>
      <c r="AC109" s="10" t="s">
        <v>1483</v>
      </c>
      <c r="AD109" s="3">
        <f>COUNTIF(Z:Z,S!$Z109)</f>
        <v>1</v>
      </c>
    </row>
    <row r="110" ht="14.25" customHeight="1">
      <c r="A110" s="3" t="s">
        <v>1484</v>
      </c>
      <c r="B110" s="4" t="s">
        <v>1485</v>
      </c>
      <c r="C110" s="3" t="s">
        <v>1060</v>
      </c>
      <c r="D110" s="3">
        <v>20.0</v>
      </c>
      <c r="X110" s="12"/>
      <c r="Y110" s="12"/>
      <c r="Z110" s="9" t="s">
        <v>1486</v>
      </c>
      <c r="AA110" s="9" t="s">
        <v>1062</v>
      </c>
      <c r="AB110" s="9" t="s">
        <v>1062</v>
      </c>
      <c r="AC110" s="13" t="s">
        <v>1487</v>
      </c>
      <c r="AD110" s="3">
        <f>COUNTIF(Z:Z,S!$Z110)</f>
        <v>1</v>
      </c>
    </row>
    <row r="111" ht="14.25" customHeight="1">
      <c r="A111" s="3" t="s">
        <v>1488</v>
      </c>
      <c r="B111" s="4" t="s">
        <v>1489</v>
      </c>
      <c r="C111" s="4" t="s">
        <v>1060</v>
      </c>
      <c r="D111" s="3">
        <v>21.0</v>
      </c>
      <c r="X111" s="9"/>
      <c r="Y111" s="9"/>
      <c r="Z111" s="9" t="s">
        <v>1490</v>
      </c>
      <c r="AA111" s="9" t="s">
        <v>1062</v>
      </c>
      <c r="AB111" s="9" t="s">
        <v>1062</v>
      </c>
      <c r="AC111" s="10" t="s">
        <v>1491</v>
      </c>
      <c r="AD111" s="3">
        <f>COUNTIF(Z:Z,S!$Z111)</f>
        <v>1</v>
      </c>
    </row>
    <row r="112" ht="14.25" customHeight="1">
      <c r="A112" s="3" t="s">
        <v>1492</v>
      </c>
      <c r="B112" s="4" t="s">
        <v>1493</v>
      </c>
      <c r="C112" s="4" t="s">
        <v>1060</v>
      </c>
      <c r="D112" s="3">
        <v>21.0</v>
      </c>
      <c r="X112" s="12"/>
      <c r="Y112" s="12"/>
      <c r="Z112" s="9" t="s">
        <v>1494</v>
      </c>
      <c r="AA112" s="9" t="s">
        <v>1062</v>
      </c>
      <c r="AB112" s="9" t="s">
        <v>1062</v>
      </c>
      <c r="AC112" s="13" t="s">
        <v>1495</v>
      </c>
      <c r="AD112" s="3">
        <f>COUNTIF(Z:Z,S!$Z112)</f>
        <v>1</v>
      </c>
    </row>
    <row r="113" ht="14.25" customHeight="1">
      <c r="A113" s="3" t="s">
        <v>1496</v>
      </c>
      <c r="B113" s="4" t="s">
        <v>1497</v>
      </c>
      <c r="C113" s="3" t="s">
        <v>1060</v>
      </c>
      <c r="D113" s="3">
        <v>21.0</v>
      </c>
      <c r="X113" s="9"/>
      <c r="Y113" s="9"/>
      <c r="Z113" s="9" t="s">
        <v>1498</v>
      </c>
      <c r="AA113" s="9" t="s">
        <v>1062</v>
      </c>
      <c r="AB113" s="9" t="s">
        <v>1062</v>
      </c>
      <c r="AC113" s="10" t="s">
        <v>1499</v>
      </c>
      <c r="AD113" s="3">
        <f>COUNTIF(Z:Z,S!$Z113)</f>
        <v>1</v>
      </c>
    </row>
    <row r="114" ht="14.25" customHeight="1">
      <c r="A114" s="3" t="s">
        <v>1500</v>
      </c>
      <c r="B114" s="4" t="s">
        <v>1501</v>
      </c>
      <c r="C114" s="4" t="s">
        <v>1060</v>
      </c>
      <c r="D114" s="3">
        <v>22.0</v>
      </c>
      <c r="X114" s="12"/>
      <c r="Y114" s="12"/>
      <c r="Z114" s="9" t="s">
        <v>1502</v>
      </c>
      <c r="AA114" s="9" t="s">
        <v>1062</v>
      </c>
      <c r="AB114" s="9" t="s">
        <v>1062</v>
      </c>
      <c r="AC114" s="13" t="s">
        <v>1503</v>
      </c>
      <c r="AD114" s="3">
        <f>COUNTIF(Z:Z,S!$Z114)</f>
        <v>1</v>
      </c>
    </row>
    <row r="115" ht="14.25" customHeight="1">
      <c r="A115" s="3" t="s">
        <v>1504</v>
      </c>
      <c r="B115" s="4" t="s">
        <v>1505</v>
      </c>
      <c r="C115" s="4" t="s">
        <v>1506</v>
      </c>
      <c r="D115" s="3">
        <v>22.0</v>
      </c>
      <c r="X115" s="9"/>
      <c r="Y115" s="9"/>
      <c r="Z115" s="9" t="s">
        <v>1507</v>
      </c>
      <c r="AA115" s="9" t="s">
        <v>1062</v>
      </c>
      <c r="AB115" s="9" t="s">
        <v>1062</v>
      </c>
      <c r="AC115" s="10" t="s">
        <v>1508</v>
      </c>
      <c r="AD115" s="3">
        <f>COUNTIF(Z:Z,S!$Z115)</f>
        <v>1</v>
      </c>
    </row>
    <row r="116" ht="14.25" customHeight="1">
      <c r="A116" s="3" t="s">
        <v>1509</v>
      </c>
      <c r="B116" s="4" t="s">
        <v>1510</v>
      </c>
      <c r="C116" s="3" t="s">
        <v>1060</v>
      </c>
      <c r="D116" s="3">
        <v>22.0</v>
      </c>
      <c r="X116" s="12"/>
      <c r="Y116" s="12"/>
      <c r="Z116" s="9" t="s">
        <v>1511</v>
      </c>
      <c r="AA116" s="9" t="s">
        <v>1062</v>
      </c>
      <c r="AB116" s="9" t="s">
        <v>1062</v>
      </c>
      <c r="AC116" s="13" t="s">
        <v>1512</v>
      </c>
      <c r="AD116" s="3">
        <f>COUNTIF(Z:Z,S!$Z116)</f>
        <v>1</v>
      </c>
    </row>
    <row r="117" ht="14.25" customHeight="1">
      <c r="A117" s="3" t="s">
        <v>1513</v>
      </c>
      <c r="B117" s="4" t="s">
        <v>1514</v>
      </c>
      <c r="C117" s="4" t="s">
        <v>1060</v>
      </c>
      <c r="D117" s="3">
        <v>23.0</v>
      </c>
      <c r="X117" s="9"/>
      <c r="Y117" s="9"/>
      <c r="Z117" s="9" t="s">
        <v>1515</v>
      </c>
      <c r="AA117" s="9" t="s">
        <v>1062</v>
      </c>
      <c r="AB117" s="9" t="s">
        <v>1062</v>
      </c>
      <c r="AC117" s="10" t="s">
        <v>1516</v>
      </c>
      <c r="AD117" s="3">
        <f>COUNTIF(Z:Z,S!$Z117)</f>
        <v>1</v>
      </c>
    </row>
    <row r="118" ht="14.25" customHeight="1">
      <c r="A118" s="3" t="s">
        <v>1517</v>
      </c>
      <c r="B118" s="4" t="s">
        <v>1518</v>
      </c>
      <c r="C118" s="4" t="s">
        <v>1060</v>
      </c>
      <c r="D118" s="3">
        <v>23.0</v>
      </c>
      <c r="X118" s="12"/>
      <c r="Y118" s="12"/>
      <c r="Z118" s="9" t="s">
        <v>1519</v>
      </c>
      <c r="AA118" s="9" t="s">
        <v>1062</v>
      </c>
      <c r="AB118" s="9" t="s">
        <v>1062</v>
      </c>
      <c r="AC118" s="13" t="s">
        <v>1520</v>
      </c>
      <c r="AD118" s="3">
        <f>COUNTIF(Z:Z,S!$Z118)</f>
        <v>1</v>
      </c>
    </row>
    <row r="119" ht="14.25" customHeight="1">
      <c r="A119" s="3" t="s">
        <v>1521</v>
      </c>
      <c r="B119" s="4" t="s">
        <v>1522</v>
      </c>
      <c r="C119" s="3" t="s">
        <v>1060</v>
      </c>
      <c r="D119" s="3">
        <v>23.0</v>
      </c>
      <c r="X119" s="9"/>
      <c r="Y119" s="9"/>
      <c r="Z119" s="9" t="s">
        <v>1523</v>
      </c>
      <c r="AA119" s="9" t="s">
        <v>1062</v>
      </c>
      <c r="AB119" s="9" t="s">
        <v>1062</v>
      </c>
      <c r="AC119" s="10" t="s">
        <v>1524</v>
      </c>
      <c r="AD119" s="3">
        <f>COUNTIF(Z:Z,S!$Z119)</f>
        <v>1</v>
      </c>
    </row>
    <row r="120" ht="14.25" customHeight="1">
      <c r="A120" s="3" t="s">
        <v>1525</v>
      </c>
      <c r="B120" s="3" t="s">
        <v>1526</v>
      </c>
      <c r="C120" s="3" t="s">
        <v>1060</v>
      </c>
      <c r="D120" s="3">
        <v>24.0</v>
      </c>
      <c r="X120" s="12"/>
      <c r="Y120" s="12"/>
      <c r="Z120" s="9" t="s">
        <v>1527</v>
      </c>
      <c r="AA120" s="9" t="s">
        <v>1062</v>
      </c>
      <c r="AB120" s="9" t="s">
        <v>1062</v>
      </c>
      <c r="AC120" s="13" t="s">
        <v>1528</v>
      </c>
      <c r="AD120" s="3">
        <f>COUNTIF(Z:Z,S!$Z120)</f>
        <v>1</v>
      </c>
    </row>
    <row r="121" ht="14.25" customHeight="1">
      <c r="A121" s="3" t="s">
        <v>1529</v>
      </c>
      <c r="B121" s="4" t="s">
        <v>1530</v>
      </c>
      <c r="C121" s="3" t="s">
        <v>1060</v>
      </c>
      <c r="D121" s="3">
        <v>24.0</v>
      </c>
      <c r="X121" s="9"/>
      <c r="Y121" s="9"/>
      <c r="Z121" s="9" t="s">
        <v>1531</v>
      </c>
      <c r="AA121" s="9" t="s">
        <v>1062</v>
      </c>
      <c r="AB121" s="9" t="s">
        <v>1062</v>
      </c>
      <c r="AC121" s="10" t="s">
        <v>1532</v>
      </c>
      <c r="AD121" s="3">
        <f>COUNTIF(Z:Z,S!$Z121)</f>
        <v>1</v>
      </c>
    </row>
    <row r="122" ht="14.25" customHeight="1">
      <c r="A122" s="3" t="s">
        <v>1533</v>
      </c>
      <c r="B122" s="4" t="s">
        <v>1534</v>
      </c>
      <c r="C122" s="4" t="s">
        <v>1060</v>
      </c>
      <c r="D122" s="3">
        <v>24.0</v>
      </c>
      <c r="X122" s="12"/>
      <c r="Y122" s="12"/>
      <c r="Z122" s="9" t="s">
        <v>1535</v>
      </c>
      <c r="AA122" s="9" t="s">
        <v>1062</v>
      </c>
      <c r="AB122" s="9" t="s">
        <v>1062</v>
      </c>
      <c r="AC122" s="13" t="s">
        <v>1536</v>
      </c>
      <c r="AD122" s="3">
        <f>COUNTIF(Z:Z,S!$Z122)</f>
        <v>1</v>
      </c>
    </row>
    <row r="123" ht="14.25" customHeight="1">
      <c r="A123" s="3" t="s">
        <v>1537</v>
      </c>
      <c r="B123" s="4" t="s">
        <v>1538</v>
      </c>
      <c r="C123" s="4" t="s">
        <v>1060</v>
      </c>
      <c r="D123" s="3">
        <v>25.0</v>
      </c>
      <c r="X123" s="9"/>
      <c r="Y123" s="9"/>
      <c r="Z123" s="9" t="s">
        <v>1539</v>
      </c>
      <c r="AA123" s="9" t="s">
        <v>1062</v>
      </c>
      <c r="AB123" s="9" t="s">
        <v>1062</v>
      </c>
      <c r="AC123" s="10" t="s">
        <v>1540</v>
      </c>
      <c r="AD123" s="3">
        <f>COUNTIF(Z:Z,S!$Z123)</f>
        <v>1</v>
      </c>
    </row>
    <row r="124" ht="14.25" customHeight="1">
      <c r="A124" s="3" t="s">
        <v>1541</v>
      </c>
      <c r="B124" s="4" t="s">
        <v>1542</v>
      </c>
      <c r="C124" s="4" t="s">
        <v>1060</v>
      </c>
      <c r="D124" s="3">
        <v>25.0</v>
      </c>
      <c r="X124" s="12"/>
      <c r="Y124" s="12"/>
      <c r="Z124" s="9" t="s">
        <v>1543</v>
      </c>
      <c r="AA124" s="9" t="s">
        <v>1062</v>
      </c>
      <c r="AB124" s="9" t="s">
        <v>1062</v>
      </c>
      <c r="AC124" s="13" t="s">
        <v>1544</v>
      </c>
      <c r="AD124" s="3">
        <f>COUNTIF(Z:Z,S!$Z124)</f>
        <v>1</v>
      </c>
    </row>
    <row r="125" ht="14.25" customHeight="1">
      <c r="A125" s="3" t="s">
        <v>1545</v>
      </c>
      <c r="B125" s="4" t="s">
        <v>1546</v>
      </c>
      <c r="C125" s="3" t="s">
        <v>1060</v>
      </c>
      <c r="D125" s="3">
        <v>25.0</v>
      </c>
      <c r="X125" s="9"/>
      <c r="Y125" s="9"/>
      <c r="Z125" s="9" t="s">
        <v>1547</v>
      </c>
      <c r="AA125" s="9" t="s">
        <v>1062</v>
      </c>
      <c r="AB125" s="9" t="s">
        <v>1062</v>
      </c>
      <c r="AC125" s="10" t="s">
        <v>1548</v>
      </c>
      <c r="AD125" s="3">
        <f>COUNTIF(Z:Z,S!$Z125)</f>
        <v>1</v>
      </c>
    </row>
    <row r="126" ht="14.25" customHeight="1">
      <c r="A126" s="3" t="s">
        <v>1549</v>
      </c>
      <c r="B126" s="4" t="s">
        <v>1550</v>
      </c>
      <c r="C126" s="4" t="s">
        <v>1060</v>
      </c>
      <c r="D126" s="3">
        <v>26.0</v>
      </c>
      <c r="X126" s="12"/>
      <c r="Y126" s="12"/>
      <c r="Z126" s="9" t="s">
        <v>1551</v>
      </c>
      <c r="AA126" s="9" t="s">
        <v>1062</v>
      </c>
      <c r="AB126" s="9" t="s">
        <v>1062</v>
      </c>
      <c r="AC126" s="13" t="s">
        <v>1552</v>
      </c>
      <c r="AD126" s="3">
        <f>COUNTIF(Z:Z,S!$Z126)</f>
        <v>1</v>
      </c>
    </row>
    <row r="127" ht="14.25" customHeight="1">
      <c r="A127" s="3" t="s">
        <v>1553</v>
      </c>
      <c r="B127" s="4" t="s">
        <v>1554</v>
      </c>
      <c r="C127" s="4" t="s">
        <v>1060</v>
      </c>
      <c r="D127" s="3">
        <v>26.0</v>
      </c>
      <c r="X127" s="9"/>
      <c r="Y127" s="9"/>
      <c r="Z127" s="9" t="s">
        <v>1555</v>
      </c>
      <c r="AA127" s="9" t="s">
        <v>1062</v>
      </c>
      <c r="AB127" s="9" t="s">
        <v>1062</v>
      </c>
      <c r="AC127" s="10" t="s">
        <v>1556</v>
      </c>
      <c r="AD127" s="3">
        <f>COUNTIF(Z:Z,S!$Z127)</f>
        <v>1</v>
      </c>
    </row>
    <row r="128" ht="14.25" customHeight="1">
      <c r="A128" s="3" t="s">
        <v>1557</v>
      </c>
      <c r="B128" s="4" t="s">
        <v>1558</v>
      </c>
      <c r="C128" s="3" t="s">
        <v>1060</v>
      </c>
      <c r="D128" s="3">
        <v>26.0</v>
      </c>
      <c r="X128" s="12"/>
      <c r="Y128" s="12"/>
      <c r="Z128" s="9" t="s">
        <v>1559</v>
      </c>
      <c r="AA128" s="9" t="s">
        <v>1062</v>
      </c>
      <c r="AB128" s="9" t="s">
        <v>1062</v>
      </c>
      <c r="AC128" s="13" t="s">
        <v>1560</v>
      </c>
      <c r="AD128" s="3">
        <f>COUNTIF(Z:Z,S!$Z128)</f>
        <v>1</v>
      </c>
    </row>
    <row r="129" ht="14.25" customHeight="1">
      <c r="A129" s="3" t="s">
        <v>1561</v>
      </c>
      <c r="B129" s="4" t="s">
        <v>1562</v>
      </c>
      <c r="C129" s="4" t="s">
        <v>1060</v>
      </c>
      <c r="D129" s="3">
        <v>27.0</v>
      </c>
      <c r="X129" s="9"/>
      <c r="Y129" s="9"/>
      <c r="Z129" s="9" t="s">
        <v>1563</v>
      </c>
      <c r="AA129" s="9" t="s">
        <v>1062</v>
      </c>
      <c r="AB129" s="9" t="s">
        <v>1062</v>
      </c>
      <c r="AC129" s="10" t="s">
        <v>1564</v>
      </c>
      <c r="AD129" s="3">
        <f>COUNTIF(Z:Z,S!$Z129)</f>
        <v>1</v>
      </c>
    </row>
    <row r="130" ht="14.25" customHeight="1">
      <c r="A130" s="3" t="s">
        <v>1565</v>
      </c>
      <c r="B130" s="4" t="s">
        <v>1566</v>
      </c>
      <c r="C130" s="4" t="s">
        <v>1060</v>
      </c>
      <c r="D130" s="3">
        <v>27.0</v>
      </c>
      <c r="X130" s="12"/>
      <c r="Y130" s="12"/>
      <c r="Z130" s="9" t="s">
        <v>1567</v>
      </c>
      <c r="AA130" s="9" t="s">
        <v>1062</v>
      </c>
      <c r="AB130" s="9" t="s">
        <v>1062</v>
      </c>
      <c r="AC130" s="13" t="s">
        <v>1568</v>
      </c>
      <c r="AD130" s="3">
        <f>COUNTIF(Z:Z,S!$Z130)</f>
        <v>1</v>
      </c>
    </row>
    <row r="131" ht="14.25" customHeight="1">
      <c r="A131" s="3" t="s">
        <v>1569</v>
      </c>
      <c r="B131" s="4" t="s">
        <v>1570</v>
      </c>
      <c r="C131" s="3" t="s">
        <v>1060</v>
      </c>
      <c r="D131" s="3">
        <v>27.0</v>
      </c>
      <c r="X131" s="9"/>
      <c r="Y131" s="9"/>
      <c r="Z131" s="9" t="s">
        <v>1571</v>
      </c>
      <c r="AA131" s="9" t="s">
        <v>1062</v>
      </c>
      <c r="AB131" s="9" t="s">
        <v>1062</v>
      </c>
      <c r="AC131" s="10" t="s">
        <v>1572</v>
      </c>
      <c r="AD131" s="3">
        <f>COUNTIF(Z:Z,S!$Z131)</f>
        <v>1</v>
      </c>
    </row>
    <row r="132" ht="14.25" customHeight="1">
      <c r="A132" s="3" t="s">
        <v>1573</v>
      </c>
      <c r="B132" s="4" t="s">
        <v>1574</v>
      </c>
      <c r="C132" s="4" t="s">
        <v>1060</v>
      </c>
      <c r="D132" s="3">
        <v>28.0</v>
      </c>
      <c r="X132" s="12"/>
      <c r="Y132" s="12"/>
      <c r="Z132" s="9" t="s">
        <v>1575</v>
      </c>
      <c r="AA132" s="9" t="s">
        <v>1062</v>
      </c>
      <c r="AB132" s="9" t="s">
        <v>1062</v>
      </c>
      <c r="AC132" s="13" t="s">
        <v>1576</v>
      </c>
      <c r="AD132" s="3">
        <f>COUNTIF(Z:Z,S!$Z132)</f>
        <v>1</v>
      </c>
    </row>
    <row r="133" ht="14.25" customHeight="1">
      <c r="A133" s="3" t="s">
        <v>1577</v>
      </c>
      <c r="B133" s="4" t="s">
        <v>1578</v>
      </c>
      <c r="C133" s="4" t="s">
        <v>1579</v>
      </c>
      <c r="D133" s="3">
        <v>28.0</v>
      </c>
      <c r="X133" s="9"/>
      <c r="Y133" s="9"/>
      <c r="Z133" s="9" t="s">
        <v>1580</v>
      </c>
      <c r="AA133" s="9" t="s">
        <v>1062</v>
      </c>
      <c r="AB133" s="9" t="s">
        <v>1062</v>
      </c>
      <c r="AC133" s="10" t="s">
        <v>1581</v>
      </c>
      <c r="AD133" s="3">
        <f>COUNTIF(Z:Z,S!$Z133)</f>
        <v>1</v>
      </c>
    </row>
    <row r="134" ht="14.25" customHeight="1">
      <c r="A134" s="3" t="s">
        <v>1582</v>
      </c>
      <c r="B134" s="4" t="s">
        <v>1583</v>
      </c>
      <c r="C134" s="3" t="s">
        <v>1060</v>
      </c>
      <c r="D134" s="3">
        <v>28.0</v>
      </c>
      <c r="X134" s="12"/>
      <c r="Y134" s="12"/>
      <c r="Z134" s="9" t="s">
        <v>1584</v>
      </c>
      <c r="AA134" s="9" t="s">
        <v>1062</v>
      </c>
      <c r="AB134" s="9" t="s">
        <v>1062</v>
      </c>
      <c r="AC134" s="13" t="s">
        <v>1585</v>
      </c>
      <c r="AD134" s="3">
        <f>COUNTIF(Z:Z,S!$Z134)</f>
        <v>1</v>
      </c>
    </row>
    <row r="135" ht="14.25" customHeight="1">
      <c r="A135" s="3" t="s">
        <v>1586</v>
      </c>
      <c r="B135" s="4" t="s">
        <v>1587</v>
      </c>
      <c r="C135" s="3" t="s">
        <v>1060</v>
      </c>
      <c r="D135" s="3">
        <v>28.0</v>
      </c>
      <c r="X135" s="9"/>
      <c r="Y135" s="9"/>
      <c r="Z135" s="9" t="s">
        <v>1588</v>
      </c>
      <c r="AA135" s="9" t="s">
        <v>1062</v>
      </c>
      <c r="AB135" s="9" t="s">
        <v>1062</v>
      </c>
      <c r="AC135" s="10" t="s">
        <v>1589</v>
      </c>
      <c r="AD135" s="3">
        <f>COUNTIF(Z:Z,S!$Z135)</f>
        <v>1</v>
      </c>
    </row>
    <row r="136" ht="14.25" customHeight="1">
      <c r="A136" s="3" t="s">
        <v>1590</v>
      </c>
      <c r="B136" s="4" t="s">
        <v>1591</v>
      </c>
      <c r="C136" s="4" t="s">
        <v>1060</v>
      </c>
      <c r="D136" s="3">
        <v>29.0</v>
      </c>
      <c r="X136" s="12"/>
      <c r="Y136" s="12"/>
      <c r="Z136" s="9" t="s">
        <v>1592</v>
      </c>
      <c r="AA136" s="9" t="s">
        <v>1062</v>
      </c>
      <c r="AB136" s="9" t="s">
        <v>1062</v>
      </c>
      <c r="AC136" s="13" t="s">
        <v>1593</v>
      </c>
      <c r="AD136" s="3">
        <f>COUNTIF(Z:Z,S!$Z136)</f>
        <v>1</v>
      </c>
    </row>
    <row r="137" ht="14.25" customHeight="1">
      <c r="A137" s="3" t="s">
        <v>1594</v>
      </c>
      <c r="B137" s="4" t="s">
        <v>1595</v>
      </c>
      <c r="C137" s="3" t="s">
        <v>1060</v>
      </c>
      <c r="D137" s="3">
        <v>29.0</v>
      </c>
      <c r="X137" s="9"/>
      <c r="Y137" s="9"/>
      <c r="Z137" s="9" t="s">
        <v>1596</v>
      </c>
      <c r="AA137" s="9" t="s">
        <v>1062</v>
      </c>
      <c r="AB137" s="9" t="s">
        <v>1062</v>
      </c>
      <c r="AC137" s="10" t="s">
        <v>1597</v>
      </c>
      <c r="AD137" s="3">
        <f>COUNTIF(Z:Z,S!$Z137)</f>
        <v>1</v>
      </c>
    </row>
    <row r="138" ht="14.25" customHeight="1">
      <c r="A138" s="3" t="s">
        <v>1598</v>
      </c>
      <c r="B138" s="4" t="s">
        <v>1599</v>
      </c>
      <c r="C138" s="4" t="s">
        <v>1060</v>
      </c>
      <c r="D138" s="3">
        <v>30.0</v>
      </c>
      <c r="X138" s="12"/>
      <c r="Y138" s="12"/>
      <c r="Z138" s="9" t="s">
        <v>1600</v>
      </c>
      <c r="AA138" s="9" t="s">
        <v>1062</v>
      </c>
      <c r="AB138" s="9" t="s">
        <v>1062</v>
      </c>
      <c r="AC138" s="13" t="s">
        <v>1601</v>
      </c>
      <c r="AD138" s="3">
        <f>COUNTIF(Z:Z,S!$Z138)</f>
        <v>1</v>
      </c>
    </row>
    <row r="139" ht="14.25" customHeight="1">
      <c r="A139" s="3" t="s">
        <v>1602</v>
      </c>
      <c r="B139" s="4" t="s">
        <v>1603</v>
      </c>
      <c r="C139" s="3" t="s">
        <v>1060</v>
      </c>
      <c r="D139" s="3">
        <v>30.0</v>
      </c>
      <c r="X139" s="9"/>
      <c r="Y139" s="9"/>
      <c r="Z139" s="9" t="s">
        <v>1604</v>
      </c>
      <c r="AA139" s="9" t="s">
        <v>1062</v>
      </c>
      <c r="AB139" s="9" t="s">
        <v>1062</v>
      </c>
      <c r="AC139" s="10" t="s">
        <v>1605</v>
      </c>
      <c r="AD139" s="3">
        <f>COUNTIF(Z:Z,S!$Z139)</f>
        <v>1</v>
      </c>
    </row>
    <row r="140" ht="14.25" customHeight="1">
      <c r="A140" s="3" t="s">
        <v>1606</v>
      </c>
      <c r="B140" s="4" t="s">
        <v>1607</v>
      </c>
      <c r="C140" s="4" t="s">
        <v>1060</v>
      </c>
      <c r="D140" s="3">
        <v>31.0</v>
      </c>
      <c r="X140" s="12"/>
      <c r="Y140" s="12"/>
      <c r="Z140" s="9" t="s">
        <v>1608</v>
      </c>
      <c r="AA140" s="9" t="s">
        <v>1062</v>
      </c>
      <c r="AB140" s="9" t="s">
        <v>1062</v>
      </c>
      <c r="AC140" s="13" t="s">
        <v>1609</v>
      </c>
      <c r="AD140" s="3">
        <f>COUNTIF(Z:Z,S!$Z140)</f>
        <v>1</v>
      </c>
    </row>
    <row r="141" ht="14.25" customHeight="1">
      <c r="A141" s="3" t="s">
        <v>1610</v>
      </c>
      <c r="B141" s="4" t="s">
        <v>1611</v>
      </c>
      <c r="C141" s="3" t="s">
        <v>1060</v>
      </c>
      <c r="D141" s="3">
        <v>31.0</v>
      </c>
      <c r="X141" s="9"/>
      <c r="Y141" s="9"/>
      <c r="Z141" s="9" t="s">
        <v>1612</v>
      </c>
      <c r="AA141" s="9" t="s">
        <v>1062</v>
      </c>
      <c r="AB141" s="9" t="s">
        <v>1062</v>
      </c>
      <c r="AC141" s="10" t="s">
        <v>1613</v>
      </c>
      <c r="AD141" s="3">
        <f>COUNTIF(Z:Z,S!$Z141)</f>
        <v>1</v>
      </c>
    </row>
    <row r="142" ht="14.25" customHeight="1">
      <c r="A142" s="3" t="s">
        <v>1614</v>
      </c>
      <c r="B142" s="4" t="s">
        <v>1615</v>
      </c>
      <c r="C142" s="4" t="s">
        <v>1060</v>
      </c>
      <c r="D142" s="3">
        <v>32.0</v>
      </c>
      <c r="X142" s="12"/>
      <c r="Y142" s="12"/>
      <c r="Z142" s="9" t="s">
        <v>1616</v>
      </c>
      <c r="AA142" s="9" t="s">
        <v>1062</v>
      </c>
      <c r="AB142" s="9" t="s">
        <v>1062</v>
      </c>
      <c r="AC142" s="13" t="s">
        <v>1617</v>
      </c>
      <c r="AD142" s="3">
        <f>COUNTIF(Z:Z,S!$Z142)</f>
        <v>1</v>
      </c>
    </row>
    <row r="143" ht="14.25" customHeight="1">
      <c r="A143" s="3" t="s">
        <v>1618</v>
      </c>
      <c r="B143" s="4" t="s">
        <v>1619</v>
      </c>
      <c r="C143" s="3" t="s">
        <v>1060</v>
      </c>
      <c r="D143" s="3">
        <v>32.0</v>
      </c>
      <c r="X143" s="9"/>
      <c r="Y143" s="9"/>
      <c r="Z143" s="9" t="s">
        <v>1620</v>
      </c>
      <c r="AA143" s="9" t="s">
        <v>1062</v>
      </c>
      <c r="AB143" s="9" t="s">
        <v>1062</v>
      </c>
      <c r="AC143" s="10" t="s">
        <v>1621</v>
      </c>
      <c r="AD143" s="3">
        <f>COUNTIF(Z:Z,S!$Z143)</f>
        <v>1</v>
      </c>
    </row>
    <row r="144" ht="14.25" customHeight="1">
      <c r="A144" s="3" t="s">
        <v>1622</v>
      </c>
      <c r="B144" s="4" t="s">
        <v>1623</v>
      </c>
      <c r="C144" s="4" t="s">
        <v>1060</v>
      </c>
      <c r="D144" s="3">
        <v>33.0</v>
      </c>
      <c r="X144" s="12"/>
      <c r="Y144" s="12"/>
      <c r="Z144" s="9" t="s">
        <v>1624</v>
      </c>
      <c r="AA144" s="9" t="s">
        <v>1062</v>
      </c>
      <c r="AB144" s="9" t="s">
        <v>1062</v>
      </c>
      <c r="AC144" s="13" t="s">
        <v>1625</v>
      </c>
      <c r="AD144" s="3">
        <f>COUNTIF(Z:Z,S!$Z144)</f>
        <v>1</v>
      </c>
    </row>
    <row r="145" ht="14.25" customHeight="1">
      <c r="A145" s="3" t="s">
        <v>1626</v>
      </c>
      <c r="B145" s="4" t="s">
        <v>1627</v>
      </c>
      <c r="C145" s="3" t="s">
        <v>1060</v>
      </c>
      <c r="D145" s="3">
        <v>33.0</v>
      </c>
      <c r="X145" s="9"/>
      <c r="Y145" s="9"/>
      <c r="Z145" s="9" t="s">
        <v>1628</v>
      </c>
      <c r="AA145" s="9" t="s">
        <v>1062</v>
      </c>
      <c r="AB145" s="9" t="s">
        <v>1062</v>
      </c>
      <c r="AC145" s="10" t="s">
        <v>1629</v>
      </c>
      <c r="AD145" s="3">
        <f>COUNTIF(Z:Z,S!$Z145)</f>
        <v>1</v>
      </c>
    </row>
    <row r="146" ht="14.25" customHeight="1">
      <c r="A146" s="3" t="s">
        <v>136</v>
      </c>
      <c r="B146" s="4" t="s">
        <v>1630</v>
      </c>
      <c r="C146" s="3" t="s">
        <v>1060</v>
      </c>
      <c r="D146" s="3">
        <v>101.0</v>
      </c>
      <c r="X146" s="12"/>
      <c r="Y146" s="12"/>
      <c r="Z146" s="9" t="s">
        <v>1631</v>
      </c>
      <c r="AA146" s="9" t="s">
        <v>1062</v>
      </c>
      <c r="AB146" s="9" t="s">
        <v>1062</v>
      </c>
      <c r="AC146" s="13" t="s">
        <v>1632</v>
      </c>
      <c r="AD146" s="3">
        <f>COUNTIF(Z:Z,S!$Z146)</f>
        <v>1</v>
      </c>
    </row>
    <row r="147" ht="14.25" customHeight="1">
      <c r="A147" s="3" t="s">
        <v>1633</v>
      </c>
      <c r="B147" s="4" t="s">
        <v>1634</v>
      </c>
      <c r="C147" s="4" t="s">
        <v>1060</v>
      </c>
      <c r="D147" s="3">
        <v>101.0</v>
      </c>
      <c r="X147" s="9"/>
      <c r="Y147" s="9"/>
      <c r="Z147" s="9" t="s">
        <v>1635</v>
      </c>
      <c r="AA147" s="9" t="s">
        <v>1062</v>
      </c>
      <c r="AB147" s="9" t="s">
        <v>1062</v>
      </c>
      <c r="AC147" s="10" t="s">
        <v>1636</v>
      </c>
      <c r="AD147" s="3">
        <f>COUNTIF(Z:Z,S!$Z147)</f>
        <v>1</v>
      </c>
    </row>
    <row r="148" ht="14.25" customHeight="1">
      <c r="A148" s="3" t="s">
        <v>675</v>
      </c>
      <c r="B148" s="4" t="s">
        <v>1637</v>
      </c>
      <c r="C148" s="4" t="s">
        <v>1060</v>
      </c>
      <c r="D148" s="3">
        <v>102.0</v>
      </c>
      <c r="X148" s="12"/>
      <c r="Y148" s="12"/>
      <c r="Z148" s="9" t="s">
        <v>1638</v>
      </c>
      <c r="AA148" s="9" t="s">
        <v>1062</v>
      </c>
      <c r="AB148" s="9" t="s">
        <v>1062</v>
      </c>
      <c r="AC148" s="13" t="s">
        <v>1639</v>
      </c>
      <c r="AD148" s="3">
        <f>COUNTIF(Z:Z,S!$Z148)</f>
        <v>1</v>
      </c>
    </row>
    <row r="149" ht="14.25" customHeight="1">
      <c r="A149" s="3" t="s">
        <v>1640</v>
      </c>
      <c r="B149" s="4" t="s">
        <v>1641</v>
      </c>
      <c r="C149" s="4" t="s">
        <v>1060</v>
      </c>
      <c r="D149" s="3">
        <v>102.0</v>
      </c>
      <c r="X149" s="9"/>
      <c r="Y149" s="9"/>
      <c r="Z149" s="9" t="s">
        <v>1642</v>
      </c>
      <c r="AA149" s="9" t="s">
        <v>1062</v>
      </c>
      <c r="AB149" s="9" t="s">
        <v>1062</v>
      </c>
      <c r="AC149" s="10" t="s">
        <v>1643</v>
      </c>
      <c r="AD149" s="3">
        <f>COUNTIF(Z:Z,S!$Z149)</f>
        <v>1</v>
      </c>
    </row>
    <row r="150" ht="14.25" customHeight="1">
      <c r="A150" s="3" t="s">
        <v>50</v>
      </c>
      <c r="B150" s="4" t="s">
        <v>1644</v>
      </c>
      <c r="C150" s="3" t="s">
        <v>1060</v>
      </c>
      <c r="D150" s="3">
        <v>103.0</v>
      </c>
      <c r="X150" s="12"/>
      <c r="Y150" s="12"/>
      <c r="Z150" s="9" t="s">
        <v>1645</v>
      </c>
      <c r="AA150" s="9" t="s">
        <v>1062</v>
      </c>
      <c r="AB150" s="9" t="s">
        <v>1062</v>
      </c>
      <c r="AC150" s="13" t="s">
        <v>1646</v>
      </c>
      <c r="AD150" s="3">
        <f>COUNTIF(Z:Z,S!$Z150)</f>
        <v>1</v>
      </c>
    </row>
    <row r="151" ht="14.25" customHeight="1">
      <c r="A151" s="3" t="s">
        <v>1647</v>
      </c>
      <c r="B151" s="4" t="s">
        <v>1648</v>
      </c>
      <c r="C151" s="4" t="s">
        <v>1060</v>
      </c>
      <c r="D151" s="3">
        <v>103.0</v>
      </c>
      <c r="X151" s="9"/>
      <c r="Y151" s="9"/>
      <c r="Z151" s="9" t="s">
        <v>1649</v>
      </c>
      <c r="AA151" s="9" t="s">
        <v>1062</v>
      </c>
      <c r="AB151" s="9" t="s">
        <v>1062</v>
      </c>
      <c r="AC151" s="10" t="s">
        <v>1650</v>
      </c>
      <c r="AD151" s="3">
        <f>COUNTIF(Z:Z,S!$Z151)</f>
        <v>1</v>
      </c>
    </row>
    <row r="152" ht="14.25" customHeight="1">
      <c r="A152" s="3" t="s">
        <v>254</v>
      </c>
      <c r="B152" s="4" t="s">
        <v>1651</v>
      </c>
      <c r="C152" s="4" t="s">
        <v>1060</v>
      </c>
      <c r="D152" s="3">
        <v>104.0</v>
      </c>
      <c r="X152" s="12"/>
      <c r="Y152" s="12"/>
      <c r="Z152" s="9" t="s">
        <v>1652</v>
      </c>
      <c r="AA152" s="9" t="s">
        <v>1062</v>
      </c>
      <c r="AB152" s="9" t="s">
        <v>1062</v>
      </c>
      <c r="AC152" s="13" t="s">
        <v>1653</v>
      </c>
      <c r="AD152" s="3">
        <f>COUNTIF(Z:Z,S!$Z152)</f>
        <v>1</v>
      </c>
    </row>
    <row r="153" ht="14.25" customHeight="1">
      <c r="A153" s="3" t="s">
        <v>800</v>
      </c>
      <c r="B153" s="4" t="s">
        <v>1654</v>
      </c>
      <c r="C153" s="4" t="s">
        <v>1060</v>
      </c>
      <c r="D153" s="3">
        <v>105.0</v>
      </c>
      <c r="X153" s="9"/>
      <c r="Y153" s="9"/>
      <c r="Z153" s="9" t="s">
        <v>1655</v>
      </c>
      <c r="AA153" s="9" t="s">
        <v>1062</v>
      </c>
      <c r="AB153" s="9" t="s">
        <v>1062</v>
      </c>
      <c r="AC153" s="10" t="s">
        <v>1656</v>
      </c>
      <c r="AD153" s="3">
        <f>COUNTIF(Z:Z,S!$Z153)</f>
        <v>1</v>
      </c>
    </row>
    <row r="154" ht="14.25" customHeight="1">
      <c r="A154" s="3" t="s">
        <v>884</v>
      </c>
      <c r="B154" s="4" t="s">
        <v>1657</v>
      </c>
      <c r="C154" s="4" t="s">
        <v>1060</v>
      </c>
      <c r="D154" s="3">
        <v>106.0</v>
      </c>
      <c r="X154" s="12"/>
      <c r="Y154" s="12"/>
      <c r="Z154" s="9" t="s">
        <v>1658</v>
      </c>
      <c r="AA154" s="9" t="s">
        <v>1062</v>
      </c>
      <c r="AB154" s="9" t="s">
        <v>1062</v>
      </c>
      <c r="AC154" s="13" t="s">
        <v>1659</v>
      </c>
      <c r="AD154" s="3">
        <f>COUNTIF(Z:Z,S!$Z154)</f>
        <v>1</v>
      </c>
    </row>
    <row r="155" ht="14.25" customHeight="1">
      <c r="A155" s="3" t="s">
        <v>891</v>
      </c>
      <c r="B155" s="4" t="s">
        <v>1660</v>
      </c>
      <c r="C155" s="4" t="s">
        <v>1060</v>
      </c>
      <c r="D155" s="3">
        <v>107.0</v>
      </c>
      <c r="X155" s="9"/>
      <c r="Y155" s="9"/>
      <c r="Z155" s="9" t="s">
        <v>1661</v>
      </c>
      <c r="AA155" s="9" t="s">
        <v>1062</v>
      </c>
      <c r="AB155" s="9" t="s">
        <v>1062</v>
      </c>
      <c r="AC155" s="10" t="s">
        <v>1662</v>
      </c>
      <c r="AD155" s="3">
        <f>COUNTIF(Z:Z,S!$Z155)</f>
        <v>1</v>
      </c>
    </row>
    <row r="156" ht="14.25" customHeight="1">
      <c r="A156" s="3" t="s">
        <v>916</v>
      </c>
      <c r="B156" s="4" t="s">
        <v>1663</v>
      </c>
      <c r="C156" s="4" t="s">
        <v>1060</v>
      </c>
      <c r="D156" s="3">
        <v>108.0</v>
      </c>
      <c r="X156" s="12"/>
      <c r="Y156" s="12"/>
      <c r="Z156" s="9" t="s">
        <v>1664</v>
      </c>
      <c r="AA156" s="9" t="s">
        <v>1062</v>
      </c>
      <c r="AB156" s="9" t="s">
        <v>1062</v>
      </c>
      <c r="AC156" s="13" t="s">
        <v>1665</v>
      </c>
      <c r="AD156" s="3">
        <f>COUNTIF(Z:Z,S!$Z156)</f>
        <v>1</v>
      </c>
    </row>
    <row r="157" ht="14.25" customHeight="1">
      <c r="A157" s="3" t="s">
        <v>553</v>
      </c>
      <c r="B157" s="4" t="s">
        <v>1666</v>
      </c>
      <c r="C157" s="3" t="s">
        <v>1060</v>
      </c>
      <c r="D157" s="3">
        <v>201.0</v>
      </c>
      <c r="X157" s="9"/>
      <c r="Y157" s="9"/>
      <c r="Z157" s="9" t="s">
        <v>1667</v>
      </c>
      <c r="AA157" s="9" t="s">
        <v>1062</v>
      </c>
      <c r="AB157" s="9" t="s">
        <v>1062</v>
      </c>
      <c r="AC157" s="10" t="s">
        <v>1668</v>
      </c>
      <c r="AD157" s="3">
        <f>COUNTIF(Z:Z,S!$Z157)</f>
        <v>1</v>
      </c>
    </row>
    <row r="158" ht="14.25" customHeight="1">
      <c r="A158" s="3" t="s">
        <v>546</v>
      </c>
      <c r="B158" s="4" t="s">
        <v>1669</v>
      </c>
      <c r="C158" s="4" t="s">
        <v>1670</v>
      </c>
      <c r="D158" s="3">
        <v>202.0</v>
      </c>
      <c r="X158" s="12"/>
      <c r="Y158" s="12"/>
      <c r="Z158" s="9" t="s">
        <v>1671</v>
      </c>
      <c r="AA158" s="9" t="s">
        <v>1062</v>
      </c>
      <c r="AB158" s="9" t="s">
        <v>1062</v>
      </c>
      <c r="AC158" s="13" t="s">
        <v>1672</v>
      </c>
      <c r="AD158" s="3">
        <f>COUNTIF(Z:Z,S!$Z158)</f>
        <v>1</v>
      </c>
    </row>
    <row r="159" ht="14.25" customHeight="1">
      <c r="A159" s="3" t="s">
        <v>122</v>
      </c>
      <c r="B159" s="4" t="s">
        <v>1673</v>
      </c>
      <c r="C159" s="4" t="s">
        <v>1060</v>
      </c>
      <c r="D159" s="3">
        <v>203.0</v>
      </c>
      <c r="X159" s="9"/>
      <c r="Y159" s="9"/>
      <c r="Z159" s="9" t="s">
        <v>1674</v>
      </c>
      <c r="AA159" s="9" t="s">
        <v>1062</v>
      </c>
      <c r="AB159" s="9" t="s">
        <v>1062</v>
      </c>
      <c r="AC159" s="10" t="s">
        <v>1675</v>
      </c>
      <c r="AD159" s="3">
        <f>COUNTIF(Z:Z,S!$Z159)</f>
        <v>1</v>
      </c>
    </row>
    <row r="160" ht="14.25" customHeight="1">
      <c r="A160" s="3" t="s">
        <v>102</v>
      </c>
      <c r="B160" s="4" t="s">
        <v>1676</v>
      </c>
      <c r="C160" s="3" t="s">
        <v>1060</v>
      </c>
      <c r="D160" s="3">
        <v>204.0</v>
      </c>
      <c r="X160" s="12"/>
      <c r="Y160" s="12"/>
      <c r="Z160" s="9" t="s">
        <v>1677</v>
      </c>
      <c r="AA160" s="9" t="s">
        <v>1062</v>
      </c>
      <c r="AB160" s="9" t="s">
        <v>1062</v>
      </c>
      <c r="AC160" s="13" t="s">
        <v>1678</v>
      </c>
      <c r="AD160" s="3">
        <f>COUNTIF(Z:Z,S!$Z160)</f>
        <v>1</v>
      </c>
    </row>
    <row r="161" ht="14.25" customHeight="1">
      <c r="A161" s="3" t="s">
        <v>173</v>
      </c>
      <c r="B161" s="4" t="s">
        <v>1679</v>
      </c>
      <c r="C161" s="4" t="s">
        <v>1060</v>
      </c>
      <c r="D161" s="3">
        <v>205.0</v>
      </c>
      <c r="X161" s="9"/>
      <c r="Y161" s="9"/>
      <c r="Z161" s="9" t="s">
        <v>1680</v>
      </c>
      <c r="AA161" s="9" t="s">
        <v>1062</v>
      </c>
      <c r="AB161" s="9" t="s">
        <v>1062</v>
      </c>
      <c r="AC161" s="10" t="s">
        <v>1681</v>
      </c>
      <c r="AD161" s="3">
        <f>COUNTIF(Z:Z,S!$Z161)</f>
        <v>1</v>
      </c>
    </row>
    <row r="162" ht="14.25" customHeight="1">
      <c r="A162" s="3" t="s">
        <v>194</v>
      </c>
      <c r="B162" s="4" t="s">
        <v>1682</v>
      </c>
      <c r="C162" s="3" t="s">
        <v>1060</v>
      </c>
      <c r="D162" s="3">
        <v>301.0</v>
      </c>
      <c r="X162" s="12"/>
      <c r="Y162" s="12"/>
      <c r="Z162" s="9" t="s">
        <v>1683</v>
      </c>
      <c r="AA162" s="9" t="s">
        <v>1062</v>
      </c>
      <c r="AB162" s="9" t="s">
        <v>1062</v>
      </c>
      <c r="AC162" s="13" t="s">
        <v>1684</v>
      </c>
      <c r="AD162" s="3">
        <f>COUNTIF(Z:Z,S!$Z162)</f>
        <v>1</v>
      </c>
    </row>
    <row r="163" ht="14.25" customHeight="1">
      <c r="A163" s="3" t="s">
        <v>414</v>
      </c>
      <c r="B163" s="4" t="s">
        <v>1685</v>
      </c>
      <c r="C163" s="4" t="s">
        <v>1060</v>
      </c>
      <c r="D163" s="3">
        <v>302.0</v>
      </c>
      <c r="X163" s="9"/>
      <c r="Y163" s="9"/>
      <c r="Z163" s="9" t="s">
        <v>1686</v>
      </c>
      <c r="AA163" s="9" t="s">
        <v>1062</v>
      </c>
      <c r="AB163" s="9" t="s">
        <v>1062</v>
      </c>
      <c r="AC163" s="10" t="s">
        <v>1687</v>
      </c>
      <c r="AD163" s="3">
        <f>COUNTIF(Z:Z,S!$Z163)</f>
        <v>1</v>
      </c>
    </row>
    <row r="164" ht="14.25" customHeight="1">
      <c r="A164" s="3" t="s">
        <v>813</v>
      </c>
      <c r="B164" s="4" t="s">
        <v>1688</v>
      </c>
      <c r="C164" s="4" t="s">
        <v>1060</v>
      </c>
      <c r="D164" s="3">
        <v>303.0</v>
      </c>
      <c r="X164" s="12"/>
      <c r="Y164" s="12"/>
      <c r="Z164" s="9" t="s">
        <v>1689</v>
      </c>
      <c r="AA164" s="9" t="s">
        <v>1062</v>
      </c>
      <c r="AB164" s="9" t="s">
        <v>1062</v>
      </c>
      <c r="AC164" s="13" t="s">
        <v>1690</v>
      </c>
      <c r="AD164" s="3">
        <f>COUNTIF(Z:Z,S!$Z164)</f>
        <v>1</v>
      </c>
    </row>
    <row r="165" ht="14.25" customHeight="1">
      <c r="A165" s="3" t="s">
        <v>421</v>
      </c>
      <c r="B165" s="4" t="s">
        <v>1691</v>
      </c>
      <c r="C165" s="4" t="s">
        <v>1060</v>
      </c>
      <c r="D165" s="3">
        <v>304.0</v>
      </c>
      <c r="X165" s="9"/>
      <c r="Y165" s="9"/>
      <c r="Z165" s="9" t="s">
        <v>1692</v>
      </c>
      <c r="AA165" s="9" t="s">
        <v>1062</v>
      </c>
      <c r="AB165" s="9" t="s">
        <v>1062</v>
      </c>
      <c r="AC165" s="10" t="s">
        <v>1693</v>
      </c>
      <c r="AD165" s="3">
        <f>COUNTIF(Z:Z,S!$Z165)</f>
        <v>1</v>
      </c>
    </row>
    <row r="166" ht="14.25" customHeight="1">
      <c r="A166" s="3" t="s">
        <v>533</v>
      </c>
      <c r="B166" s="4" t="s">
        <v>1694</v>
      </c>
      <c r="C166" s="4" t="s">
        <v>1695</v>
      </c>
      <c r="D166" s="3">
        <v>401.0</v>
      </c>
      <c r="X166" s="12"/>
      <c r="Y166" s="12"/>
      <c r="Z166" s="9" t="s">
        <v>1696</v>
      </c>
      <c r="AA166" s="9" t="s">
        <v>1062</v>
      </c>
      <c r="AB166" s="9" t="s">
        <v>1062</v>
      </c>
      <c r="AC166" s="13" t="s">
        <v>1697</v>
      </c>
      <c r="AD166" s="3">
        <f>COUNTIF(Z:Z,S!$Z166)</f>
        <v>1</v>
      </c>
    </row>
    <row r="167" ht="14.25" customHeight="1">
      <c r="A167" s="3" t="s">
        <v>1698</v>
      </c>
      <c r="B167" s="4" t="s">
        <v>1699</v>
      </c>
      <c r="C167" s="4" t="s">
        <v>1060</v>
      </c>
      <c r="D167" s="3">
        <v>401.0</v>
      </c>
      <c r="X167" s="9"/>
      <c r="Y167" s="9"/>
      <c r="Z167" s="9" t="s">
        <v>1700</v>
      </c>
      <c r="AA167" s="9" t="s">
        <v>1062</v>
      </c>
      <c r="AB167" s="9" t="s">
        <v>1062</v>
      </c>
      <c r="AC167" s="10" t="s">
        <v>1701</v>
      </c>
      <c r="AD167" s="3">
        <f>COUNTIF(Z:Z,S!$Z167)</f>
        <v>1</v>
      </c>
    </row>
    <row r="168" ht="14.25" customHeight="1">
      <c r="A168" s="3" t="s">
        <v>744</v>
      </c>
      <c r="B168" s="4" t="s">
        <v>1702</v>
      </c>
      <c r="C168" s="4" t="s">
        <v>1060</v>
      </c>
      <c r="D168" s="3">
        <v>402.0</v>
      </c>
      <c r="X168" s="12"/>
      <c r="Y168" s="12"/>
      <c r="Z168" s="9" t="s">
        <v>1703</v>
      </c>
      <c r="AA168" s="9" t="s">
        <v>1062</v>
      </c>
      <c r="AB168" s="9" t="s">
        <v>1062</v>
      </c>
      <c r="AC168" s="13" t="s">
        <v>1704</v>
      </c>
      <c r="AD168" s="3">
        <f>COUNTIF(Z:Z,S!$Z168)</f>
        <v>1</v>
      </c>
    </row>
    <row r="169" ht="14.25" customHeight="1">
      <c r="A169" s="3" t="s">
        <v>1705</v>
      </c>
      <c r="B169" s="4" t="s">
        <v>1706</v>
      </c>
      <c r="C169" s="4" t="s">
        <v>1060</v>
      </c>
      <c r="D169" s="3">
        <v>402.0</v>
      </c>
      <c r="X169" s="9"/>
      <c r="Y169" s="9"/>
      <c r="Z169" s="9" t="s">
        <v>1707</v>
      </c>
      <c r="AA169" s="9" t="s">
        <v>1062</v>
      </c>
      <c r="AB169" s="9" t="s">
        <v>1062</v>
      </c>
      <c r="AC169" s="10" t="s">
        <v>1708</v>
      </c>
      <c r="AD169" s="3">
        <f>COUNTIF(Z:Z,S!$Z169)</f>
        <v>1</v>
      </c>
    </row>
    <row r="170" ht="14.25" customHeight="1">
      <c r="A170" s="3" t="s">
        <v>763</v>
      </c>
      <c r="B170" s="4" t="s">
        <v>1709</v>
      </c>
      <c r="C170" s="4" t="s">
        <v>1060</v>
      </c>
      <c r="D170" s="3">
        <v>403.0</v>
      </c>
      <c r="X170" s="12"/>
      <c r="Y170" s="12"/>
      <c r="Z170" s="9" t="s">
        <v>1710</v>
      </c>
      <c r="AA170" s="9" t="s">
        <v>1062</v>
      </c>
      <c r="AB170" s="9" t="s">
        <v>1062</v>
      </c>
      <c r="AC170" s="13" t="s">
        <v>1711</v>
      </c>
      <c r="AD170" s="3">
        <f>COUNTIF(Z:Z,S!$Z170)</f>
        <v>1</v>
      </c>
    </row>
    <row r="171" ht="14.25" customHeight="1">
      <c r="A171" s="3" t="s">
        <v>1712</v>
      </c>
      <c r="B171" s="4" t="s">
        <v>1713</v>
      </c>
      <c r="C171" s="4" t="s">
        <v>1060</v>
      </c>
      <c r="D171" s="3">
        <v>403.0</v>
      </c>
      <c r="X171" s="9"/>
      <c r="Y171" s="9"/>
      <c r="Z171" s="9" t="s">
        <v>1714</v>
      </c>
      <c r="AA171" s="9" t="s">
        <v>1062</v>
      </c>
      <c r="AB171" s="9" t="s">
        <v>1062</v>
      </c>
      <c r="AC171" s="10" t="s">
        <v>1715</v>
      </c>
      <c r="AD171" s="3">
        <f>COUNTIF(Z:Z,S!$Z171)</f>
        <v>1</v>
      </c>
    </row>
    <row r="172" ht="14.25" customHeight="1">
      <c r="A172" s="3" t="s">
        <v>526</v>
      </c>
      <c r="B172" s="4" t="s">
        <v>1716</v>
      </c>
      <c r="C172" s="4" t="s">
        <v>1060</v>
      </c>
      <c r="D172" s="3">
        <v>404.0</v>
      </c>
      <c r="X172" s="12"/>
      <c r="Y172" s="12"/>
      <c r="Z172" s="9" t="s">
        <v>1717</v>
      </c>
      <c r="AA172" s="9" t="s">
        <v>1062</v>
      </c>
      <c r="AB172" s="9" t="s">
        <v>1062</v>
      </c>
      <c r="AC172" s="13" t="s">
        <v>1718</v>
      </c>
      <c r="AD172" s="3">
        <f>COUNTIF(Z:Z,S!$Z172)</f>
        <v>1</v>
      </c>
    </row>
    <row r="173" ht="14.25" customHeight="1">
      <c r="A173" s="3" t="s">
        <v>1719</v>
      </c>
      <c r="B173" s="4" t="s">
        <v>1720</v>
      </c>
      <c r="C173" s="4" t="s">
        <v>1060</v>
      </c>
      <c r="D173" s="3">
        <v>404.0</v>
      </c>
      <c r="X173" s="9"/>
      <c r="Y173" s="9"/>
      <c r="Z173" s="9" t="s">
        <v>1721</v>
      </c>
      <c r="AA173" s="9" t="s">
        <v>1062</v>
      </c>
      <c r="AB173" s="9" t="s">
        <v>1062</v>
      </c>
      <c r="AC173" s="10" t="s">
        <v>1722</v>
      </c>
      <c r="AD173" s="3">
        <f>COUNTIF(Z:Z,S!$Z173)</f>
        <v>1</v>
      </c>
    </row>
    <row r="174" ht="14.25" customHeight="1">
      <c r="A174" s="3" t="s">
        <v>395</v>
      </c>
      <c r="B174" s="4" t="s">
        <v>1723</v>
      </c>
      <c r="C174" s="4" t="s">
        <v>1060</v>
      </c>
      <c r="D174" s="3">
        <v>405.0</v>
      </c>
      <c r="X174" s="12"/>
      <c r="Y174" s="12"/>
      <c r="Z174" s="9" t="s">
        <v>1724</v>
      </c>
      <c r="AA174" s="9" t="s">
        <v>1062</v>
      </c>
      <c r="AB174" s="9" t="s">
        <v>1062</v>
      </c>
      <c r="AC174" s="13" t="s">
        <v>1725</v>
      </c>
      <c r="AD174" s="3">
        <f>COUNTIF(Z:Z,S!$Z174)</f>
        <v>1</v>
      </c>
    </row>
    <row r="175" ht="14.25" customHeight="1">
      <c r="A175" s="3" t="s">
        <v>1726</v>
      </c>
      <c r="B175" s="4" t="s">
        <v>1727</v>
      </c>
      <c r="C175" s="4" t="s">
        <v>1060</v>
      </c>
      <c r="D175" s="3">
        <v>405.0</v>
      </c>
      <c r="X175" s="9"/>
      <c r="Y175" s="9"/>
      <c r="Z175" s="9" t="s">
        <v>1728</v>
      </c>
      <c r="AA175" s="9" t="s">
        <v>1062</v>
      </c>
      <c r="AB175" s="9" t="s">
        <v>1062</v>
      </c>
      <c r="AC175" s="10" t="s">
        <v>1729</v>
      </c>
      <c r="AD175" s="3">
        <f>COUNTIF(Z:Z,S!$Z175)</f>
        <v>1</v>
      </c>
    </row>
    <row r="176" ht="14.25" customHeight="1">
      <c r="A176" s="3" t="s">
        <v>369</v>
      </c>
      <c r="B176" s="4" t="s">
        <v>1730</v>
      </c>
      <c r="C176" s="4" t="s">
        <v>1060</v>
      </c>
      <c r="D176" s="3">
        <v>406.0</v>
      </c>
      <c r="X176" s="12"/>
      <c r="Y176" s="12"/>
      <c r="Z176" s="9" t="s">
        <v>1731</v>
      </c>
      <c r="AA176" s="9" t="s">
        <v>1062</v>
      </c>
      <c r="AB176" s="9" t="s">
        <v>1062</v>
      </c>
      <c r="AC176" s="13" t="s">
        <v>1732</v>
      </c>
      <c r="AD176" s="3">
        <f>COUNTIF(Z:Z,S!$Z176)</f>
        <v>1</v>
      </c>
    </row>
    <row r="177" ht="14.25" customHeight="1">
      <c r="A177" s="3" t="s">
        <v>344</v>
      </c>
      <c r="B177" s="4" t="s">
        <v>1733</v>
      </c>
      <c r="C177" s="4" t="s">
        <v>1060</v>
      </c>
      <c r="D177" s="3">
        <v>407.0</v>
      </c>
      <c r="X177" s="9"/>
      <c r="Y177" s="9"/>
      <c r="Z177" s="9" t="s">
        <v>1734</v>
      </c>
      <c r="AA177" s="9" t="s">
        <v>1062</v>
      </c>
      <c r="AB177" s="9" t="s">
        <v>1062</v>
      </c>
      <c r="AC177" s="10" t="s">
        <v>1735</v>
      </c>
      <c r="AD177" s="3">
        <f>COUNTIF(Z:Z,S!$Z177)</f>
        <v>1</v>
      </c>
    </row>
    <row r="178" ht="14.25" customHeight="1">
      <c r="A178" s="3" t="s">
        <v>820</v>
      </c>
      <c r="B178" s="4" t="s">
        <v>1736</v>
      </c>
      <c r="C178" s="3" t="s">
        <v>1060</v>
      </c>
      <c r="D178" s="3">
        <v>501.0</v>
      </c>
      <c r="X178" s="12"/>
      <c r="Y178" s="12"/>
      <c r="Z178" s="9" t="s">
        <v>1737</v>
      </c>
      <c r="AA178" s="9" t="s">
        <v>1062</v>
      </c>
      <c r="AB178" s="9" t="s">
        <v>1062</v>
      </c>
      <c r="AC178" s="13" t="s">
        <v>1738</v>
      </c>
      <c r="AD178" s="3">
        <f>COUNTIF(Z:Z,S!$Z178)</f>
        <v>1</v>
      </c>
    </row>
    <row r="179" ht="14.25" customHeight="1">
      <c r="A179" s="3" t="s">
        <v>840</v>
      </c>
      <c r="B179" s="4" t="s">
        <v>1739</v>
      </c>
      <c r="C179" s="4" t="s">
        <v>1060</v>
      </c>
      <c r="D179" s="3">
        <v>502.0</v>
      </c>
      <c r="X179" s="9"/>
      <c r="Y179" s="9"/>
      <c r="Z179" s="9" t="s">
        <v>1740</v>
      </c>
      <c r="AA179" s="9" t="s">
        <v>1062</v>
      </c>
      <c r="AB179" s="9" t="s">
        <v>1062</v>
      </c>
      <c r="AC179" s="10" t="s">
        <v>1741</v>
      </c>
      <c r="AD179" s="3">
        <f>COUNTIF(Z:Z,S!$Z179)</f>
        <v>1</v>
      </c>
    </row>
    <row r="180" ht="14.25" customHeight="1">
      <c r="A180" s="3" t="s">
        <v>853</v>
      </c>
      <c r="B180" s="4" t="s">
        <v>1742</v>
      </c>
      <c r="C180" s="3" t="s">
        <v>1060</v>
      </c>
      <c r="D180" s="3">
        <v>503.0</v>
      </c>
      <c r="X180" s="12"/>
      <c r="Y180" s="12"/>
      <c r="Z180" s="9" t="s">
        <v>1743</v>
      </c>
      <c r="AA180" s="9" t="s">
        <v>1062</v>
      </c>
      <c r="AB180" s="9" t="s">
        <v>1062</v>
      </c>
      <c r="AC180" s="13" t="s">
        <v>1744</v>
      </c>
      <c r="AD180" s="3">
        <f>COUNTIF(Z:Z,S!$Z180)</f>
        <v>1</v>
      </c>
    </row>
    <row r="181" ht="14.25" customHeight="1">
      <c r="A181" s="3" t="s">
        <v>87</v>
      </c>
      <c r="B181" s="4" t="s">
        <v>1745</v>
      </c>
      <c r="C181" s="4" t="s">
        <v>1060</v>
      </c>
      <c r="D181" s="3">
        <v>504.0</v>
      </c>
      <c r="X181" s="9"/>
      <c r="Y181" s="9"/>
      <c r="Z181" s="9" t="s">
        <v>1746</v>
      </c>
      <c r="AA181" s="9" t="s">
        <v>1062</v>
      </c>
      <c r="AB181" s="9" t="s">
        <v>1062</v>
      </c>
      <c r="AC181" s="10" t="s">
        <v>1747</v>
      </c>
      <c r="AD181" s="3">
        <f>COUNTIF(Z:Z,S!$Z181)</f>
        <v>1</v>
      </c>
    </row>
    <row r="182" ht="14.25" customHeight="1">
      <c r="A182" s="3" t="s">
        <v>1748</v>
      </c>
      <c r="B182" s="4" t="s">
        <v>1749</v>
      </c>
      <c r="C182" s="4" t="s">
        <v>1060</v>
      </c>
      <c r="D182" s="3">
        <v>601.0</v>
      </c>
      <c r="X182" s="12"/>
      <c r="Y182" s="12"/>
      <c r="Z182" s="9" t="s">
        <v>1750</v>
      </c>
      <c r="AA182" s="9" t="s">
        <v>1062</v>
      </c>
      <c r="AB182" s="9" t="s">
        <v>1062</v>
      </c>
      <c r="AC182" s="13" t="s">
        <v>1751</v>
      </c>
      <c r="AD182" s="3">
        <f>COUNTIF(Z:Z,S!$Z182)</f>
        <v>1</v>
      </c>
    </row>
    <row r="183" ht="14.25" customHeight="1">
      <c r="A183" s="3" t="s">
        <v>1752</v>
      </c>
      <c r="B183" s="4" t="s">
        <v>1753</v>
      </c>
      <c r="C183" s="4" t="s">
        <v>1060</v>
      </c>
      <c r="D183" s="3">
        <v>602.0</v>
      </c>
      <c r="X183" s="9"/>
      <c r="Y183" s="9"/>
      <c r="Z183" s="9" t="s">
        <v>1754</v>
      </c>
      <c r="AA183" s="9" t="s">
        <v>1062</v>
      </c>
      <c r="AB183" s="9" t="s">
        <v>1062</v>
      </c>
      <c r="AC183" s="10" t="s">
        <v>1755</v>
      </c>
      <c r="AD183" s="3">
        <f>COUNTIF(Z:Z,S!$Z183)</f>
        <v>1</v>
      </c>
    </row>
    <row r="184" ht="14.25" customHeight="1">
      <c r="A184" s="3" t="s">
        <v>1756</v>
      </c>
      <c r="B184" s="4" t="s">
        <v>1757</v>
      </c>
      <c r="C184" s="4" t="s">
        <v>1060</v>
      </c>
      <c r="D184" s="3">
        <v>603.0</v>
      </c>
      <c r="X184" s="12"/>
      <c r="Y184" s="12"/>
      <c r="Z184" s="9" t="s">
        <v>1758</v>
      </c>
      <c r="AA184" s="9" t="s">
        <v>1062</v>
      </c>
      <c r="AB184" s="9" t="s">
        <v>1062</v>
      </c>
      <c r="AC184" s="13" t="s">
        <v>1759</v>
      </c>
      <c r="AD184" s="3">
        <f>COUNTIF(Z:Z,S!$Z184)</f>
        <v>1</v>
      </c>
    </row>
    <row r="185" ht="14.25" customHeight="1">
      <c r="A185" s="3" t="s">
        <v>1760</v>
      </c>
      <c r="B185" s="4" t="s">
        <v>1761</v>
      </c>
      <c r="C185" s="4" t="s">
        <v>1762</v>
      </c>
      <c r="D185" s="3">
        <v>604.0</v>
      </c>
      <c r="X185" s="9"/>
      <c r="Y185" s="9"/>
      <c r="Z185" s="9" t="s">
        <v>1763</v>
      </c>
      <c r="AA185" s="9" t="s">
        <v>1062</v>
      </c>
      <c r="AB185" s="9" t="s">
        <v>1062</v>
      </c>
      <c r="AC185" s="10" t="s">
        <v>1764</v>
      </c>
      <c r="AD185" s="3">
        <f>COUNTIF(Z:Z,S!$Z185)</f>
        <v>1</v>
      </c>
    </row>
    <row r="186" ht="14.25" customHeight="1">
      <c r="A186" s="3" t="s">
        <v>376</v>
      </c>
      <c r="B186" s="4" t="s">
        <v>1765</v>
      </c>
      <c r="C186" s="4" t="s">
        <v>1060</v>
      </c>
      <c r="D186" s="3">
        <v>701.0</v>
      </c>
      <c r="X186" s="12"/>
      <c r="Y186" s="12"/>
      <c r="Z186" s="9" t="s">
        <v>1766</v>
      </c>
      <c r="AA186" s="9" t="s">
        <v>1062</v>
      </c>
      <c r="AB186" s="9" t="s">
        <v>1062</v>
      </c>
      <c r="AC186" s="13" t="s">
        <v>1767</v>
      </c>
      <c r="AD186" s="3">
        <f>COUNTIF(Z:Z,S!$Z186)</f>
        <v>1</v>
      </c>
    </row>
    <row r="187" ht="14.25" customHeight="1">
      <c r="A187" s="3" t="s">
        <v>1768</v>
      </c>
      <c r="B187" s="4" t="s">
        <v>1769</v>
      </c>
      <c r="C187" s="4" t="s">
        <v>1060</v>
      </c>
      <c r="D187" s="3">
        <v>701.0</v>
      </c>
      <c r="X187" s="9"/>
      <c r="Y187" s="9"/>
      <c r="Z187" s="9" t="s">
        <v>1770</v>
      </c>
      <c r="AA187" s="9" t="s">
        <v>1062</v>
      </c>
      <c r="AB187" s="9" t="s">
        <v>1062</v>
      </c>
      <c r="AC187" s="10" t="s">
        <v>1771</v>
      </c>
      <c r="AD187" s="3">
        <f>COUNTIF(Z:Z,S!$Z187)</f>
        <v>1</v>
      </c>
    </row>
    <row r="188" ht="14.25" customHeight="1">
      <c r="A188" s="3" t="s">
        <v>294</v>
      </c>
      <c r="B188" s="4" t="s">
        <v>1772</v>
      </c>
      <c r="C188" s="4" t="s">
        <v>1060</v>
      </c>
      <c r="D188" s="3">
        <v>702.0</v>
      </c>
      <c r="X188" s="12"/>
      <c r="Y188" s="12"/>
      <c r="Z188" s="9" t="s">
        <v>1773</v>
      </c>
      <c r="AA188" s="9" t="s">
        <v>1062</v>
      </c>
      <c r="AB188" s="9" t="s">
        <v>1062</v>
      </c>
      <c r="AC188" s="13" t="s">
        <v>1774</v>
      </c>
      <c r="AD188" s="3">
        <f>COUNTIF(Z:Z,S!$Z188)</f>
        <v>1</v>
      </c>
    </row>
    <row r="189" ht="14.25" customHeight="1">
      <c r="A189" s="3" t="s">
        <v>1775</v>
      </c>
      <c r="B189" s="4" t="s">
        <v>1776</v>
      </c>
      <c r="C189" s="4" t="s">
        <v>1060</v>
      </c>
      <c r="D189" s="3">
        <v>702.0</v>
      </c>
      <c r="X189" s="9"/>
      <c r="Y189" s="9"/>
      <c r="Z189" s="9" t="s">
        <v>1777</v>
      </c>
      <c r="AA189" s="9" t="s">
        <v>1062</v>
      </c>
      <c r="AB189" s="9" t="s">
        <v>1062</v>
      </c>
      <c r="AC189" s="10" t="s">
        <v>1778</v>
      </c>
      <c r="AD189" s="3">
        <f>COUNTIF(Z:Z,S!$Z189)</f>
        <v>1</v>
      </c>
    </row>
    <row r="190" ht="14.25" customHeight="1">
      <c r="A190" s="3" t="s">
        <v>186</v>
      </c>
      <c r="B190" s="4" t="s">
        <v>1779</v>
      </c>
      <c r="C190" s="4" t="s">
        <v>1060</v>
      </c>
      <c r="D190" s="3">
        <v>703.0</v>
      </c>
      <c r="X190" s="12"/>
      <c r="Y190" s="12"/>
      <c r="Z190" s="9" t="s">
        <v>1780</v>
      </c>
      <c r="AA190" s="9" t="s">
        <v>1062</v>
      </c>
      <c r="AB190" s="9" t="s">
        <v>1062</v>
      </c>
      <c r="AC190" s="13" t="s">
        <v>1781</v>
      </c>
      <c r="AD190" s="3">
        <f>COUNTIF(Z:Z,S!$Z190)</f>
        <v>1</v>
      </c>
    </row>
    <row r="191" ht="14.25" customHeight="1">
      <c r="A191" s="3" t="s">
        <v>1782</v>
      </c>
      <c r="B191" s="4" t="s">
        <v>1783</v>
      </c>
      <c r="C191" s="4" t="s">
        <v>1060</v>
      </c>
      <c r="D191" s="3">
        <v>703.0</v>
      </c>
      <c r="X191" s="9"/>
      <c r="Y191" s="9"/>
      <c r="Z191" s="9" t="s">
        <v>1784</v>
      </c>
      <c r="AA191" s="9" t="s">
        <v>1062</v>
      </c>
      <c r="AB191" s="9" t="s">
        <v>1062</v>
      </c>
      <c r="AC191" s="10" t="s">
        <v>1785</v>
      </c>
      <c r="AD191" s="3">
        <f>COUNTIF(Z:Z,S!$Z191)</f>
        <v>1</v>
      </c>
    </row>
    <row r="192" ht="14.25" customHeight="1">
      <c r="A192" s="3" t="s">
        <v>267</v>
      </c>
      <c r="B192" s="4" t="s">
        <v>1786</v>
      </c>
      <c r="C192" s="4" t="s">
        <v>1060</v>
      </c>
      <c r="D192" s="3">
        <v>704.0</v>
      </c>
      <c r="X192" s="12"/>
      <c r="Y192" s="12"/>
      <c r="Z192" s="9" t="s">
        <v>1787</v>
      </c>
      <c r="AA192" s="9" t="s">
        <v>1062</v>
      </c>
      <c r="AB192" s="9" t="s">
        <v>1062</v>
      </c>
      <c r="AC192" s="13" t="s">
        <v>1788</v>
      </c>
      <c r="AD192" s="3">
        <f>COUNTIF(Z:Z,S!$Z192)</f>
        <v>1</v>
      </c>
    </row>
    <row r="193" ht="14.25" customHeight="1">
      <c r="A193" s="3" t="s">
        <v>1789</v>
      </c>
      <c r="B193" s="4" t="s">
        <v>1790</v>
      </c>
      <c r="C193" s="4" t="s">
        <v>1060</v>
      </c>
      <c r="D193" s="3">
        <v>704.0</v>
      </c>
      <c r="X193" s="9"/>
      <c r="Y193" s="9"/>
      <c r="Z193" s="9" t="s">
        <v>1791</v>
      </c>
      <c r="AA193" s="9" t="s">
        <v>1062</v>
      </c>
      <c r="AB193" s="9" t="s">
        <v>1062</v>
      </c>
      <c r="AC193" s="10" t="s">
        <v>1792</v>
      </c>
      <c r="AD193" s="3">
        <f>COUNTIF(Z:Z,S!$Z193)</f>
        <v>1</v>
      </c>
    </row>
    <row r="194" ht="14.25" customHeight="1">
      <c r="A194" s="3" t="s">
        <v>66</v>
      </c>
      <c r="B194" s="4" t="s">
        <v>1793</v>
      </c>
      <c r="C194" s="4" t="s">
        <v>1060</v>
      </c>
      <c r="D194" s="3">
        <v>705.0</v>
      </c>
      <c r="X194" s="12"/>
      <c r="Y194" s="12"/>
      <c r="Z194" s="9" t="s">
        <v>1794</v>
      </c>
      <c r="AA194" s="9" t="s">
        <v>1062</v>
      </c>
      <c r="AB194" s="9" t="s">
        <v>1062</v>
      </c>
      <c r="AC194" s="13" t="s">
        <v>1795</v>
      </c>
      <c r="AD194" s="3">
        <f>COUNTIF(Z:Z,S!$Z194)</f>
        <v>1</v>
      </c>
    </row>
    <row r="195" ht="14.25" customHeight="1">
      <c r="A195" s="3" t="s">
        <v>1796</v>
      </c>
      <c r="B195" s="4" t="s">
        <v>1797</v>
      </c>
      <c r="C195" s="4" t="s">
        <v>1060</v>
      </c>
      <c r="D195" s="3">
        <v>705.0</v>
      </c>
      <c r="X195" s="9"/>
      <c r="Y195" s="9"/>
      <c r="Z195" s="9" t="s">
        <v>1798</v>
      </c>
      <c r="AA195" s="9" t="s">
        <v>1062</v>
      </c>
      <c r="AB195" s="9" t="s">
        <v>1062</v>
      </c>
      <c r="AC195" s="10" t="s">
        <v>1799</v>
      </c>
      <c r="AD195" s="3">
        <f>COUNTIF(Z:Z,S!$Z195)</f>
        <v>1</v>
      </c>
    </row>
    <row r="196" ht="14.25" customHeight="1">
      <c r="A196" s="3" t="s">
        <v>115</v>
      </c>
      <c r="B196" s="4" t="s">
        <v>1800</v>
      </c>
      <c r="C196" s="3" t="s">
        <v>1060</v>
      </c>
      <c r="D196" s="3">
        <v>706.0</v>
      </c>
      <c r="X196" s="12"/>
      <c r="Y196" s="12"/>
      <c r="Z196" s="9" t="s">
        <v>1801</v>
      </c>
      <c r="AA196" s="9" t="s">
        <v>1062</v>
      </c>
      <c r="AB196" s="9" t="s">
        <v>1062</v>
      </c>
      <c r="AC196" s="13" t="s">
        <v>1802</v>
      </c>
      <c r="AD196" s="3">
        <f>COUNTIF(Z:Z,S!$Z196)</f>
        <v>1</v>
      </c>
    </row>
    <row r="197" ht="14.25" customHeight="1">
      <c r="A197" s="3" t="s">
        <v>1803</v>
      </c>
      <c r="B197" s="4" t="s">
        <v>1804</v>
      </c>
      <c r="C197" s="4" t="s">
        <v>1805</v>
      </c>
      <c r="D197" s="3">
        <v>706.0</v>
      </c>
      <c r="X197" s="9"/>
      <c r="Y197" s="9"/>
      <c r="Z197" s="9" t="s">
        <v>1806</v>
      </c>
      <c r="AA197" s="9" t="s">
        <v>1062</v>
      </c>
      <c r="AB197" s="9" t="s">
        <v>1062</v>
      </c>
      <c r="AC197" s="10" t="s">
        <v>1807</v>
      </c>
      <c r="AD197" s="3">
        <f>COUNTIF(Z:Z,S!$Z197)</f>
        <v>1</v>
      </c>
    </row>
    <row r="198" ht="14.25" customHeight="1">
      <c r="A198" s="3" t="s">
        <v>223</v>
      </c>
      <c r="B198" s="4" t="s">
        <v>1808</v>
      </c>
      <c r="C198" s="4" t="s">
        <v>1060</v>
      </c>
      <c r="D198" s="3">
        <v>707.0</v>
      </c>
      <c r="X198" s="12"/>
      <c r="Y198" s="12"/>
      <c r="Z198" s="9" t="s">
        <v>1809</v>
      </c>
      <c r="AA198" s="9" t="s">
        <v>1062</v>
      </c>
      <c r="AB198" s="9" t="s">
        <v>1062</v>
      </c>
      <c r="AC198" s="13" t="s">
        <v>1810</v>
      </c>
      <c r="AD198" s="3">
        <f>COUNTIF(Z:Z,S!$Z198)</f>
        <v>1</v>
      </c>
    </row>
    <row r="199" ht="14.25" customHeight="1">
      <c r="A199" s="3" t="s">
        <v>274</v>
      </c>
      <c r="B199" s="4" t="s">
        <v>1811</v>
      </c>
      <c r="C199" s="4" t="s">
        <v>1060</v>
      </c>
      <c r="D199" s="3">
        <v>708.0</v>
      </c>
      <c r="X199" s="9"/>
      <c r="Y199" s="9"/>
      <c r="Z199" s="9" t="s">
        <v>1812</v>
      </c>
      <c r="AA199" s="9" t="s">
        <v>1062</v>
      </c>
      <c r="AB199" s="9" t="s">
        <v>1062</v>
      </c>
      <c r="AC199" s="10" t="s">
        <v>1813</v>
      </c>
      <c r="AD199" s="3">
        <f>COUNTIF(Z:Z,S!$Z199)</f>
        <v>1</v>
      </c>
    </row>
    <row r="200" ht="14.25" customHeight="1">
      <c r="A200" s="3" t="s">
        <v>446</v>
      </c>
      <c r="B200" s="4" t="s">
        <v>1814</v>
      </c>
      <c r="C200" s="4" t="s">
        <v>1060</v>
      </c>
      <c r="D200" s="3">
        <v>709.0</v>
      </c>
      <c r="X200" s="12"/>
      <c r="Y200" s="12"/>
      <c r="Z200" s="9" t="s">
        <v>1815</v>
      </c>
      <c r="AA200" s="9" t="s">
        <v>1062</v>
      </c>
      <c r="AB200" s="9" t="s">
        <v>1062</v>
      </c>
      <c r="AC200" s="13" t="s">
        <v>1816</v>
      </c>
      <c r="AD200" s="3">
        <f>COUNTIF(Z:Z,S!$Z200)</f>
        <v>1</v>
      </c>
    </row>
    <row r="201" ht="14.25" customHeight="1">
      <c r="A201" s="3" t="s">
        <v>827</v>
      </c>
      <c r="B201" s="4" t="s">
        <v>1817</v>
      </c>
      <c r="C201" s="4" t="s">
        <v>1060</v>
      </c>
      <c r="D201" s="3">
        <v>801.0</v>
      </c>
      <c r="X201" s="9"/>
      <c r="Y201" s="9"/>
      <c r="Z201" s="9" t="s">
        <v>1818</v>
      </c>
      <c r="AA201" s="9" t="s">
        <v>1062</v>
      </c>
      <c r="AB201" s="9" t="s">
        <v>1062</v>
      </c>
      <c r="AC201" s="10" t="s">
        <v>1819</v>
      </c>
      <c r="AD201" s="3">
        <f>COUNTIF(Z:Z,S!$Z201)</f>
        <v>1</v>
      </c>
    </row>
    <row r="202" ht="14.25" customHeight="1">
      <c r="A202" s="3" t="s">
        <v>202</v>
      </c>
      <c r="B202" s="4" t="s">
        <v>1820</v>
      </c>
      <c r="C202" s="4" t="s">
        <v>1060</v>
      </c>
      <c r="D202" s="3">
        <v>802.0</v>
      </c>
      <c r="X202" s="12"/>
      <c r="Y202" s="12"/>
      <c r="Z202" s="9" t="s">
        <v>1821</v>
      </c>
      <c r="AA202" s="9" t="s">
        <v>1062</v>
      </c>
      <c r="AB202" s="9" t="s">
        <v>1062</v>
      </c>
      <c r="AC202" s="13" t="s">
        <v>1822</v>
      </c>
      <c r="AD202" s="3">
        <f>COUNTIF(Z:Z,S!$Z202)</f>
        <v>1</v>
      </c>
    </row>
    <row r="203" ht="14.25" customHeight="1">
      <c r="A203" s="3" t="s">
        <v>216</v>
      </c>
      <c r="B203" s="4" t="s">
        <v>1823</v>
      </c>
      <c r="C203" s="4" t="s">
        <v>1060</v>
      </c>
      <c r="D203" s="3">
        <v>1201.0</v>
      </c>
      <c r="X203" s="9"/>
      <c r="Y203" s="9"/>
      <c r="Z203" s="9" t="s">
        <v>1824</v>
      </c>
      <c r="AA203" s="9" t="s">
        <v>1062</v>
      </c>
      <c r="AB203" s="9" t="s">
        <v>1062</v>
      </c>
      <c r="AC203" s="10" t="s">
        <v>1825</v>
      </c>
      <c r="AD203" s="3">
        <f>COUNTIF(Z:Z,S!$Z203)</f>
        <v>1</v>
      </c>
    </row>
    <row r="204" ht="14.25" customHeight="1">
      <c r="A204" s="3" t="s">
        <v>713</v>
      </c>
      <c r="B204" s="4" t="s">
        <v>1826</v>
      </c>
      <c r="C204" s="4" t="s">
        <v>1060</v>
      </c>
      <c r="D204" s="3">
        <v>1202.0</v>
      </c>
      <c r="X204" s="12"/>
      <c r="Y204" s="12"/>
      <c r="Z204" s="9" t="s">
        <v>1827</v>
      </c>
      <c r="AA204" s="9" t="s">
        <v>1062</v>
      </c>
      <c r="AB204" s="9" t="s">
        <v>1062</v>
      </c>
      <c r="AC204" s="13" t="s">
        <v>1828</v>
      </c>
      <c r="AD204" s="3">
        <f>COUNTIF(Z:Z,S!$Z204)</f>
        <v>1</v>
      </c>
    </row>
    <row r="205" ht="14.25" customHeight="1">
      <c r="A205" s="3" t="s">
        <v>694</v>
      </c>
      <c r="B205" s="4" t="s">
        <v>1829</v>
      </c>
      <c r="C205" s="4" t="s">
        <v>1060</v>
      </c>
      <c r="D205" s="3">
        <v>1203.0</v>
      </c>
      <c r="X205" s="9"/>
      <c r="Y205" s="9"/>
      <c r="Z205" s="9" t="s">
        <v>1830</v>
      </c>
      <c r="AA205" s="9" t="s">
        <v>1062</v>
      </c>
      <c r="AB205" s="9" t="s">
        <v>1062</v>
      </c>
      <c r="AC205" s="10" t="s">
        <v>1831</v>
      </c>
      <c r="AD205" s="3">
        <f>COUNTIF(Z:Z,S!$Z205)</f>
        <v>1</v>
      </c>
    </row>
    <row r="206" ht="14.25" customHeight="1">
      <c r="A206" s="3" t="s">
        <v>1832</v>
      </c>
      <c r="B206" s="4" t="s">
        <v>1833</v>
      </c>
      <c r="C206" s="4" t="s">
        <v>1834</v>
      </c>
      <c r="D206" s="3">
        <v>1801.0</v>
      </c>
      <c r="X206" s="12"/>
      <c r="Y206" s="12"/>
      <c r="Z206" s="9" t="s">
        <v>1835</v>
      </c>
      <c r="AA206" s="9" t="s">
        <v>1062</v>
      </c>
      <c r="AB206" s="9" t="s">
        <v>1062</v>
      </c>
      <c r="AC206" s="13" t="s">
        <v>1836</v>
      </c>
      <c r="AD206" s="3">
        <f>COUNTIF(Z:Z,S!$Z206)</f>
        <v>1</v>
      </c>
    </row>
    <row r="207" ht="14.25" customHeight="1">
      <c r="A207" s="3" t="s">
        <v>1837</v>
      </c>
      <c r="B207" s="4" t="s">
        <v>1838</v>
      </c>
      <c r="C207" s="4" t="s">
        <v>1060</v>
      </c>
      <c r="D207" s="3">
        <v>1802.0</v>
      </c>
      <c r="X207" s="9"/>
      <c r="Y207" s="9"/>
      <c r="Z207" s="9" t="s">
        <v>1839</v>
      </c>
      <c r="AA207" s="9" t="s">
        <v>1062</v>
      </c>
      <c r="AB207" s="9" t="s">
        <v>1062</v>
      </c>
      <c r="AC207" s="10" t="s">
        <v>1840</v>
      </c>
      <c r="AD207" s="3">
        <f>COUNTIF(Z:Z,S!$Z207)</f>
        <v>1</v>
      </c>
    </row>
    <row r="208" ht="14.25" customHeight="1">
      <c r="A208" s="3" t="s">
        <v>1841</v>
      </c>
      <c r="B208" s="4" t="s">
        <v>1842</v>
      </c>
      <c r="C208" s="4" t="s">
        <v>1843</v>
      </c>
      <c r="D208" s="3">
        <v>1803.0</v>
      </c>
      <c r="X208" s="12"/>
      <c r="Y208" s="12"/>
      <c r="Z208" s="9" t="s">
        <v>1844</v>
      </c>
      <c r="AA208" s="9" t="s">
        <v>1062</v>
      </c>
      <c r="AB208" s="9" t="s">
        <v>1062</v>
      </c>
      <c r="AC208" s="13" t="s">
        <v>1845</v>
      </c>
      <c r="AD208" s="3">
        <f>COUNTIF(Z:Z,S!$Z208)</f>
        <v>1</v>
      </c>
    </row>
    <row r="209" ht="14.25" customHeight="1">
      <c r="A209" s="3" t="s">
        <v>1846</v>
      </c>
      <c r="B209" s="4" t="s">
        <v>1847</v>
      </c>
      <c r="C209" s="4" t="s">
        <v>1060</v>
      </c>
      <c r="D209" s="3">
        <v>1901.0</v>
      </c>
      <c r="X209" s="9"/>
      <c r="Y209" s="9"/>
      <c r="Z209" s="9" t="s">
        <v>1848</v>
      </c>
      <c r="AA209" s="9" t="s">
        <v>1062</v>
      </c>
      <c r="AB209" s="9" t="s">
        <v>1062</v>
      </c>
      <c r="AC209" s="10" t="s">
        <v>1849</v>
      </c>
      <c r="AD209" s="3">
        <f>COUNTIF(Z:Z,S!$Z209)</f>
        <v>1</v>
      </c>
    </row>
    <row r="210" ht="14.25" customHeight="1">
      <c r="A210" s="3" t="s">
        <v>1850</v>
      </c>
      <c r="B210" s="4" t="s">
        <v>1851</v>
      </c>
      <c r="C210" s="4" t="s">
        <v>1060</v>
      </c>
      <c r="D210" s="3">
        <v>1902.0</v>
      </c>
      <c r="X210" s="12"/>
      <c r="Y210" s="12"/>
      <c r="Z210" s="9" t="s">
        <v>1852</v>
      </c>
      <c r="AA210" s="9" t="s">
        <v>1062</v>
      </c>
      <c r="AB210" s="9" t="s">
        <v>1062</v>
      </c>
      <c r="AC210" s="13" t="s">
        <v>1853</v>
      </c>
      <c r="AD210" s="3">
        <f>COUNTIF(Z:Z,S!$Z210)</f>
        <v>1</v>
      </c>
    </row>
    <row r="211" ht="14.25" customHeight="1">
      <c r="A211" s="3" t="s">
        <v>1854</v>
      </c>
      <c r="B211" s="4" t="s">
        <v>1855</v>
      </c>
      <c r="C211" s="4" t="s">
        <v>1060</v>
      </c>
      <c r="D211" s="3">
        <v>1903.0</v>
      </c>
      <c r="X211" s="9"/>
      <c r="Y211" s="9"/>
      <c r="Z211" s="9" t="s">
        <v>1856</v>
      </c>
      <c r="AA211" s="9" t="s">
        <v>1062</v>
      </c>
      <c r="AB211" s="9" t="s">
        <v>1062</v>
      </c>
      <c r="AC211" s="10" t="s">
        <v>1857</v>
      </c>
      <c r="AD211" s="3">
        <f>COUNTIF(Z:Z,S!$Z211)</f>
        <v>1</v>
      </c>
    </row>
    <row r="212" ht="14.25" customHeight="1">
      <c r="A212" s="3" t="s">
        <v>1858</v>
      </c>
      <c r="B212" s="4" t="s">
        <v>1859</v>
      </c>
      <c r="C212" s="4" t="s">
        <v>1060</v>
      </c>
      <c r="D212" s="3">
        <v>2001.0</v>
      </c>
      <c r="X212" s="12"/>
      <c r="Y212" s="12"/>
      <c r="Z212" s="9" t="s">
        <v>1860</v>
      </c>
      <c r="AA212" s="9" t="s">
        <v>1062</v>
      </c>
      <c r="AB212" s="9" t="s">
        <v>1062</v>
      </c>
      <c r="AC212" s="13" t="s">
        <v>1861</v>
      </c>
      <c r="AD212" s="3">
        <f>COUNTIF(Z:Z,S!$Z212)</f>
        <v>1</v>
      </c>
    </row>
    <row r="213" ht="14.25" customHeight="1">
      <c r="A213" s="3" t="s">
        <v>1862</v>
      </c>
      <c r="B213" s="4" t="s">
        <v>1863</v>
      </c>
      <c r="C213" s="4" t="s">
        <v>1060</v>
      </c>
      <c r="D213" s="3">
        <v>2001.0</v>
      </c>
      <c r="X213" s="9"/>
      <c r="Y213" s="9"/>
      <c r="Z213" s="9" t="s">
        <v>1864</v>
      </c>
      <c r="AA213" s="9" t="s">
        <v>1062</v>
      </c>
      <c r="AB213" s="9" t="s">
        <v>1062</v>
      </c>
      <c r="AC213" s="10" t="s">
        <v>1865</v>
      </c>
      <c r="AD213" s="3">
        <f>COUNTIF(Z:Z,S!$Z213)</f>
        <v>1</v>
      </c>
    </row>
    <row r="214" ht="14.25" customHeight="1">
      <c r="A214" s="3" t="s">
        <v>1866</v>
      </c>
      <c r="B214" s="4" t="s">
        <v>1867</v>
      </c>
      <c r="C214" s="3" t="s">
        <v>1060</v>
      </c>
      <c r="D214" s="3">
        <v>2001.0</v>
      </c>
      <c r="X214" s="12"/>
      <c r="Y214" s="12"/>
      <c r="Z214" s="9" t="s">
        <v>1868</v>
      </c>
      <c r="AA214" s="9" t="s">
        <v>1062</v>
      </c>
      <c r="AB214" s="9" t="s">
        <v>1062</v>
      </c>
      <c r="AC214" s="13" t="s">
        <v>1869</v>
      </c>
      <c r="AD214" s="3">
        <f>COUNTIF(Z:Z,S!$Z214)</f>
        <v>1</v>
      </c>
    </row>
    <row r="215" ht="14.25" customHeight="1">
      <c r="A215" s="3" t="s">
        <v>1870</v>
      </c>
      <c r="B215" s="4" t="s">
        <v>1871</v>
      </c>
      <c r="C215" s="4" t="s">
        <v>1060</v>
      </c>
      <c r="D215" s="3">
        <v>2002.0</v>
      </c>
      <c r="X215" s="9"/>
      <c r="Y215" s="9"/>
      <c r="Z215" s="9" t="s">
        <v>1872</v>
      </c>
      <c r="AA215" s="9" t="s">
        <v>1062</v>
      </c>
      <c r="AB215" s="9" t="s">
        <v>1062</v>
      </c>
      <c r="AC215" s="10" t="s">
        <v>1873</v>
      </c>
      <c r="AD215" s="3">
        <f>COUNTIF(Z:Z,S!$Z215)</f>
        <v>1</v>
      </c>
    </row>
    <row r="216" ht="14.25" customHeight="1">
      <c r="A216" s="3" t="s">
        <v>1874</v>
      </c>
      <c r="B216" s="4" t="s">
        <v>1875</v>
      </c>
      <c r="C216" s="4" t="s">
        <v>1060</v>
      </c>
      <c r="D216" s="3">
        <v>2002.0</v>
      </c>
      <c r="X216" s="12"/>
      <c r="Y216" s="12"/>
      <c r="Z216" s="9" t="s">
        <v>1876</v>
      </c>
      <c r="AA216" s="9" t="s">
        <v>1062</v>
      </c>
      <c r="AB216" s="9" t="s">
        <v>1062</v>
      </c>
      <c r="AC216" s="13" t="s">
        <v>1877</v>
      </c>
      <c r="AD216" s="3">
        <f>COUNTIF(Z:Z,S!$Z216)</f>
        <v>1</v>
      </c>
    </row>
    <row r="217" ht="14.25" customHeight="1">
      <c r="A217" s="3" t="s">
        <v>1878</v>
      </c>
      <c r="B217" s="4" t="s">
        <v>1879</v>
      </c>
      <c r="C217" s="3" t="s">
        <v>1060</v>
      </c>
      <c r="D217" s="3">
        <v>2002.0</v>
      </c>
      <c r="X217" s="9"/>
      <c r="Y217" s="9"/>
      <c r="Z217" s="9" t="s">
        <v>1880</v>
      </c>
      <c r="AA217" s="9" t="s">
        <v>1062</v>
      </c>
      <c r="AB217" s="9" t="s">
        <v>1062</v>
      </c>
      <c r="AC217" s="10" t="s">
        <v>1881</v>
      </c>
      <c r="AD217" s="3">
        <f>COUNTIF(Z:Z,S!$Z217)</f>
        <v>1</v>
      </c>
    </row>
    <row r="218" ht="14.25" customHeight="1">
      <c r="A218" s="3" t="s">
        <v>1882</v>
      </c>
      <c r="B218" s="4" t="s">
        <v>1883</v>
      </c>
      <c r="C218" s="4" t="s">
        <v>1060</v>
      </c>
      <c r="D218" s="3">
        <v>2003.0</v>
      </c>
      <c r="X218" s="12"/>
      <c r="Y218" s="12"/>
      <c r="Z218" s="9" t="s">
        <v>1884</v>
      </c>
      <c r="AA218" s="9" t="s">
        <v>1062</v>
      </c>
      <c r="AB218" s="9" t="s">
        <v>1062</v>
      </c>
      <c r="AC218" s="13" t="s">
        <v>1885</v>
      </c>
      <c r="AD218" s="3">
        <f>COUNTIF(Z:Z,S!$Z218)</f>
        <v>1</v>
      </c>
    </row>
    <row r="219" ht="14.25" customHeight="1">
      <c r="A219" s="3" t="s">
        <v>1886</v>
      </c>
      <c r="B219" s="4" t="s">
        <v>1887</v>
      </c>
      <c r="C219" s="4" t="s">
        <v>1060</v>
      </c>
      <c r="D219" s="3">
        <v>2003.0</v>
      </c>
      <c r="X219" s="9"/>
      <c r="Y219" s="9"/>
      <c r="Z219" s="9" t="s">
        <v>1888</v>
      </c>
      <c r="AA219" s="9" t="s">
        <v>1062</v>
      </c>
      <c r="AB219" s="9" t="s">
        <v>1062</v>
      </c>
      <c r="AC219" s="10" t="s">
        <v>1889</v>
      </c>
      <c r="AD219" s="3">
        <f>COUNTIF(Z:Z,S!$Z219)</f>
        <v>1</v>
      </c>
    </row>
    <row r="220" ht="14.25" customHeight="1">
      <c r="A220" s="3" t="s">
        <v>1890</v>
      </c>
      <c r="B220" s="4" t="s">
        <v>1891</v>
      </c>
      <c r="C220" s="3" t="s">
        <v>1060</v>
      </c>
      <c r="D220" s="3">
        <v>2003.0</v>
      </c>
      <c r="X220" s="12"/>
      <c r="Y220" s="12"/>
      <c r="Z220" s="9" t="s">
        <v>1892</v>
      </c>
      <c r="AA220" s="9" t="s">
        <v>1062</v>
      </c>
      <c r="AB220" s="9" t="s">
        <v>1062</v>
      </c>
      <c r="AC220" s="13" t="s">
        <v>1893</v>
      </c>
      <c r="AD220" s="3">
        <f>COUNTIF(Z:Z,S!$Z220)</f>
        <v>1</v>
      </c>
    </row>
    <row r="221" ht="14.25" customHeight="1">
      <c r="A221" s="3" t="s">
        <v>1894</v>
      </c>
      <c r="B221" s="4" t="s">
        <v>1895</v>
      </c>
      <c r="C221" s="4" t="s">
        <v>1060</v>
      </c>
      <c r="D221" s="3">
        <v>2004.0</v>
      </c>
      <c r="X221" s="9"/>
      <c r="Y221" s="9"/>
      <c r="Z221" s="9" t="s">
        <v>1896</v>
      </c>
      <c r="AA221" s="9" t="s">
        <v>1062</v>
      </c>
      <c r="AB221" s="9" t="s">
        <v>1062</v>
      </c>
      <c r="AC221" s="10" t="s">
        <v>1897</v>
      </c>
      <c r="AD221" s="3">
        <f>COUNTIF(Z:Z,S!$Z221)</f>
        <v>1</v>
      </c>
    </row>
    <row r="222" ht="14.25" customHeight="1">
      <c r="A222" s="3" t="s">
        <v>1898</v>
      </c>
      <c r="B222" s="4" t="s">
        <v>1899</v>
      </c>
      <c r="C222" s="4" t="s">
        <v>1060</v>
      </c>
      <c r="D222" s="3">
        <v>2004.0</v>
      </c>
      <c r="X222" s="12"/>
      <c r="Y222" s="12"/>
      <c r="Z222" s="9" t="s">
        <v>1900</v>
      </c>
      <c r="AA222" s="9" t="s">
        <v>1062</v>
      </c>
      <c r="AB222" s="9" t="s">
        <v>1062</v>
      </c>
      <c r="AC222" s="13" t="s">
        <v>1901</v>
      </c>
      <c r="AD222" s="3">
        <f>COUNTIF(Z:Z,S!$Z222)</f>
        <v>1</v>
      </c>
    </row>
    <row r="223" ht="14.25" customHeight="1">
      <c r="A223" s="3" t="s">
        <v>1902</v>
      </c>
      <c r="B223" s="4" t="s">
        <v>1903</v>
      </c>
      <c r="C223" s="3" t="s">
        <v>1060</v>
      </c>
      <c r="D223" s="3">
        <v>2004.0</v>
      </c>
      <c r="X223" s="9"/>
      <c r="Y223" s="9"/>
      <c r="Z223" s="9" t="s">
        <v>1904</v>
      </c>
      <c r="AA223" s="9" t="s">
        <v>1062</v>
      </c>
      <c r="AB223" s="9" t="s">
        <v>1062</v>
      </c>
      <c r="AC223" s="10" t="s">
        <v>1905</v>
      </c>
      <c r="AD223" s="3">
        <f>COUNTIF(Z:Z,S!$Z223)</f>
        <v>1</v>
      </c>
    </row>
    <row r="224" ht="14.25" customHeight="1">
      <c r="A224" s="3" t="s">
        <v>1906</v>
      </c>
      <c r="B224" s="4" t="s">
        <v>1907</v>
      </c>
      <c r="C224" s="4" t="s">
        <v>1060</v>
      </c>
      <c r="D224" s="3">
        <v>2005.0</v>
      </c>
      <c r="X224" s="12"/>
      <c r="Y224" s="12"/>
      <c r="Z224" s="9" t="s">
        <v>1908</v>
      </c>
      <c r="AA224" s="9" t="s">
        <v>1062</v>
      </c>
      <c r="AB224" s="9" t="s">
        <v>1062</v>
      </c>
      <c r="AC224" s="13" t="s">
        <v>1909</v>
      </c>
      <c r="AD224" s="3">
        <f>COUNTIF(Z:Z,S!$Z224)</f>
        <v>1</v>
      </c>
    </row>
    <row r="225" ht="14.25" customHeight="1">
      <c r="A225" s="3" t="s">
        <v>1910</v>
      </c>
      <c r="B225" s="4" t="s">
        <v>1911</v>
      </c>
      <c r="C225" s="4" t="s">
        <v>1060</v>
      </c>
      <c r="D225" s="3">
        <v>2006.0</v>
      </c>
      <c r="X225" s="9"/>
      <c r="Y225" s="9"/>
      <c r="Z225" s="9" t="s">
        <v>1912</v>
      </c>
      <c r="AA225" s="9" t="s">
        <v>1062</v>
      </c>
      <c r="AB225" s="9" t="s">
        <v>1062</v>
      </c>
      <c r="AC225" s="10" t="s">
        <v>1913</v>
      </c>
      <c r="AD225" s="3">
        <f>COUNTIF(Z:Z,S!$Z225)</f>
        <v>1</v>
      </c>
    </row>
    <row r="226" ht="14.25" customHeight="1">
      <c r="A226" s="3" t="s">
        <v>1914</v>
      </c>
      <c r="B226" s="4" t="s">
        <v>1915</v>
      </c>
      <c r="C226" s="4" t="s">
        <v>1060</v>
      </c>
      <c r="D226" s="3">
        <v>2007.0</v>
      </c>
      <c r="X226" s="12"/>
      <c r="Y226" s="12"/>
      <c r="Z226" s="9" t="s">
        <v>1916</v>
      </c>
      <c r="AA226" s="9" t="s">
        <v>1062</v>
      </c>
      <c r="AB226" s="9" t="s">
        <v>1062</v>
      </c>
      <c r="AC226" s="13" t="s">
        <v>1917</v>
      </c>
      <c r="AD226" s="3">
        <f>COUNTIF(Z:Z,S!$Z226)</f>
        <v>1</v>
      </c>
    </row>
    <row r="227" ht="14.25" customHeight="1">
      <c r="A227" s="3" t="s">
        <v>1918</v>
      </c>
      <c r="B227" s="4" t="s">
        <v>1919</v>
      </c>
      <c r="C227" s="4" t="s">
        <v>1920</v>
      </c>
      <c r="D227" s="3">
        <v>2008.0</v>
      </c>
      <c r="X227" s="9"/>
      <c r="Y227" s="9"/>
      <c r="Z227" s="9" t="s">
        <v>1921</v>
      </c>
      <c r="AA227" s="9" t="s">
        <v>1062</v>
      </c>
      <c r="AB227" s="9" t="s">
        <v>1062</v>
      </c>
      <c r="AC227" s="10" t="s">
        <v>1922</v>
      </c>
      <c r="AD227" s="3">
        <f>COUNTIF(Z:Z,S!$Z227)</f>
        <v>1</v>
      </c>
    </row>
    <row r="228" ht="14.25" customHeight="1">
      <c r="A228" s="3" t="s">
        <v>1923</v>
      </c>
      <c r="B228" s="4" t="s">
        <v>1924</v>
      </c>
      <c r="C228" s="4" t="s">
        <v>1060</v>
      </c>
      <c r="D228" s="3">
        <v>2009.0</v>
      </c>
      <c r="X228" s="12"/>
      <c r="Y228" s="12"/>
      <c r="Z228" s="9" t="s">
        <v>1925</v>
      </c>
      <c r="AA228" s="9" t="s">
        <v>1062</v>
      </c>
      <c r="AB228" s="9" t="s">
        <v>1062</v>
      </c>
      <c r="AC228" s="13" t="s">
        <v>1926</v>
      </c>
      <c r="AD228" s="3">
        <f>COUNTIF(Z:Z,S!$Z228)</f>
        <v>1</v>
      </c>
    </row>
    <row r="229" ht="14.25" customHeight="1">
      <c r="A229" s="3" t="s">
        <v>1927</v>
      </c>
      <c r="B229" s="4" t="s">
        <v>1928</v>
      </c>
      <c r="C229" s="4" t="s">
        <v>1060</v>
      </c>
      <c r="D229" s="3">
        <v>2201.0</v>
      </c>
      <c r="X229" s="9"/>
      <c r="Y229" s="9"/>
      <c r="Z229" s="9" t="s">
        <v>1929</v>
      </c>
      <c r="AA229" s="9" t="s">
        <v>1062</v>
      </c>
      <c r="AB229" s="9" t="s">
        <v>1062</v>
      </c>
      <c r="AC229" s="10" t="s">
        <v>1930</v>
      </c>
      <c r="AD229" s="3">
        <f>COUNTIF(Z:Z,S!$Z229)</f>
        <v>1</v>
      </c>
    </row>
    <row r="230" ht="14.25" customHeight="1">
      <c r="A230" s="3" t="s">
        <v>1931</v>
      </c>
      <c r="B230" s="4" t="s">
        <v>1932</v>
      </c>
      <c r="C230" s="4" t="s">
        <v>1060</v>
      </c>
      <c r="D230" s="3">
        <v>2201.0</v>
      </c>
      <c r="X230" s="12"/>
      <c r="Y230" s="12"/>
      <c r="Z230" s="9" t="s">
        <v>1933</v>
      </c>
      <c r="AA230" s="9" t="s">
        <v>1062</v>
      </c>
      <c r="AB230" s="9" t="s">
        <v>1062</v>
      </c>
      <c r="AC230" s="13" t="s">
        <v>1934</v>
      </c>
      <c r="AD230" s="3">
        <f>COUNTIF(Z:Z,S!$Z230)</f>
        <v>1</v>
      </c>
    </row>
    <row r="231" ht="14.25" customHeight="1">
      <c r="A231" s="3" t="s">
        <v>1935</v>
      </c>
      <c r="B231" s="4" t="s">
        <v>1936</v>
      </c>
      <c r="C231" s="3" t="s">
        <v>1060</v>
      </c>
      <c r="D231" s="3">
        <v>2201.0</v>
      </c>
      <c r="X231" s="9"/>
      <c r="Y231" s="9"/>
      <c r="Z231" s="9" t="s">
        <v>1937</v>
      </c>
      <c r="AA231" s="9" t="s">
        <v>1062</v>
      </c>
      <c r="AB231" s="9" t="s">
        <v>1062</v>
      </c>
      <c r="AC231" s="10" t="s">
        <v>1938</v>
      </c>
      <c r="AD231" s="3">
        <f>COUNTIF(Z:Z,S!$Z231)</f>
        <v>1</v>
      </c>
    </row>
    <row r="232" ht="14.25" customHeight="1">
      <c r="A232" s="3" t="s">
        <v>1939</v>
      </c>
      <c r="B232" s="4" t="s">
        <v>1940</v>
      </c>
      <c r="C232" s="4" t="s">
        <v>1060</v>
      </c>
      <c r="D232" s="3">
        <v>2202.0</v>
      </c>
      <c r="X232" s="12"/>
      <c r="Y232" s="12"/>
      <c r="Z232" s="9" t="s">
        <v>1941</v>
      </c>
      <c r="AA232" s="9" t="s">
        <v>1062</v>
      </c>
      <c r="AB232" s="9" t="s">
        <v>1062</v>
      </c>
      <c r="AC232" s="13" t="s">
        <v>1942</v>
      </c>
      <c r="AD232" s="3">
        <f>COUNTIF(Z:Z,S!$Z232)</f>
        <v>1</v>
      </c>
    </row>
    <row r="233" ht="14.25" customHeight="1">
      <c r="A233" s="3" t="s">
        <v>1943</v>
      </c>
      <c r="B233" s="4" t="s">
        <v>1944</v>
      </c>
      <c r="C233" s="4" t="s">
        <v>1060</v>
      </c>
      <c r="D233" s="3">
        <v>2202.0</v>
      </c>
      <c r="X233" s="9"/>
      <c r="Y233" s="9"/>
      <c r="Z233" s="9" t="s">
        <v>1945</v>
      </c>
      <c r="AA233" s="9" t="s">
        <v>1062</v>
      </c>
      <c r="AB233" s="9" t="s">
        <v>1062</v>
      </c>
      <c r="AC233" s="10" t="s">
        <v>1946</v>
      </c>
      <c r="AD233" s="3">
        <f>COUNTIF(Z:Z,S!$Z233)</f>
        <v>1</v>
      </c>
    </row>
    <row r="234" ht="14.25" customHeight="1">
      <c r="A234" s="3" t="s">
        <v>1947</v>
      </c>
      <c r="B234" s="4" t="s">
        <v>1948</v>
      </c>
      <c r="C234" s="3" t="s">
        <v>1060</v>
      </c>
      <c r="D234" s="3">
        <v>2202.0</v>
      </c>
      <c r="X234" s="12"/>
      <c r="Y234" s="12"/>
      <c r="Z234" s="9" t="s">
        <v>1949</v>
      </c>
      <c r="AA234" s="9" t="s">
        <v>1062</v>
      </c>
      <c r="AB234" s="9" t="s">
        <v>1062</v>
      </c>
      <c r="AC234" s="13" t="s">
        <v>1950</v>
      </c>
      <c r="AD234" s="3">
        <f>COUNTIF(Z:Z,S!$Z234)</f>
        <v>1</v>
      </c>
    </row>
    <row r="235" ht="14.25" customHeight="1">
      <c r="A235" s="3" t="s">
        <v>1951</v>
      </c>
      <c r="B235" s="4" t="s">
        <v>1952</v>
      </c>
      <c r="C235" s="4" t="s">
        <v>1060</v>
      </c>
      <c r="D235" s="3">
        <v>2203.0</v>
      </c>
      <c r="X235" s="9"/>
      <c r="Y235" s="9"/>
      <c r="Z235" s="9" t="s">
        <v>1953</v>
      </c>
      <c r="AA235" s="9" t="s">
        <v>1062</v>
      </c>
      <c r="AB235" s="9" t="s">
        <v>1062</v>
      </c>
      <c r="AC235" s="10" t="s">
        <v>1954</v>
      </c>
      <c r="AD235" s="3">
        <f>COUNTIF(Z:Z,S!$Z235)</f>
        <v>1</v>
      </c>
    </row>
    <row r="236" ht="14.25" customHeight="1">
      <c r="A236" s="3" t="s">
        <v>1955</v>
      </c>
      <c r="B236" s="4" t="s">
        <v>1956</v>
      </c>
      <c r="C236" s="4" t="s">
        <v>1060</v>
      </c>
      <c r="D236" s="3">
        <v>2203.0</v>
      </c>
      <c r="X236" s="12"/>
      <c r="Y236" s="12"/>
      <c r="Z236" s="9" t="s">
        <v>1957</v>
      </c>
      <c r="AA236" s="9" t="s">
        <v>1062</v>
      </c>
      <c r="AB236" s="9" t="s">
        <v>1062</v>
      </c>
      <c r="AC236" s="13" t="s">
        <v>1958</v>
      </c>
      <c r="AD236" s="3">
        <f>COUNTIF(Z:Z,S!$Z236)</f>
        <v>1</v>
      </c>
    </row>
    <row r="237" ht="14.25" customHeight="1">
      <c r="A237" s="3" t="s">
        <v>1959</v>
      </c>
      <c r="B237" s="4" t="s">
        <v>1960</v>
      </c>
      <c r="C237" s="3" t="s">
        <v>1060</v>
      </c>
      <c r="D237" s="3">
        <v>2203.0</v>
      </c>
      <c r="X237" s="9"/>
      <c r="Y237" s="9"/>
      <c r="Z237" s="9" t="s">
        <v>1961</v>
      </c>
      <c r="AA237" s="9" t="s">
        <v>1062</v>
      </c>
      <c r="AB237" s="9" t="s">
        <v>1062</v>
      </c>
      <c r="AC237" s="10" t="s">
        <v>1962</v>
      </c>
      <c r="AD237" s="3">
        <f>COUNTIF(Z:Z,S!$Z237)</f>
        <v>1</v>
      </c>
    </row>
    <row r="238" ht="14.25" customHeight="1">
      <c r="A238" s="3" t="s">
        <v>1963</v>
      </c>
      <c r="B238" s="4" t="s">
        <v>1964</v>
      </c>
      <c r="C238" s="4" t="s">
        <v>1060</v>
      </c>
      <c r="D238" s="3">
        <v>2401.0</v>
      </c>
      <c r="X238" s="12"/>
      <c r="Y238" s="12"/>
      <c r="Z238" s="9" t="s">
        <v>1965</v>
      </c>
      <c r="AA238" s="9" t="s">
        <v>1062</v>
      </c>
      <c r="AB238" s="9" t="s">
        <v>1062</v>
      </c>
      <c r="AC238" s="13" t="s">
        <v>1966</v>
      </c>
      <c r="AD238" s="3">
        <f>COUNTIF(Z:Z,S!$Z238)</f>
        <v>1</v>
      </c>
    </row>
    <row r="239" ht="14.25" customHeight="1">
      <c r="A239" s="3" t="s">
        <v>1967</v>
      </c>
      <c r="B239" s="4" t="s">
        <v>1968</v>
      </c>
      <c r="C239" s="4" t="s">
        <v>1060</v>
      </c>
      <c r="D239" s="3">
        <v>2402.0</v>
      </c>
      <c r="X239" s="9"/>
      <c r="Y239" s="9"/>
      <c r="Z239" s="9" t="s">
        <v>1969</v>
      </c>
      <c r="AA239" s="9" t="s">
        <v>1062</v>
      </c>
      <c r="AB239" s="9" t="s">
        <v>1062</v>
      </c>
      <c r="AC239" s="10" t="s">
        <v>1970</v>
      </c>
      <c r="AD239" s="3">
        <f>COUNTIF(Z:Z,S!$Z239)</f>
        <v>1</v>
      </c>
    </row>
    <row r="240" ht="14.25" customHeight="1">
      <c r="A240" s="3" t="s">
        <v>1971</v>
      </c>
      <c r="B240" s="4" t="s">
        <v>1972</v>
      </c>
      <c r="C240" s="4" t="s">
        <v>1973</v>
      </c>
      <c r="D240" s="3">
        <v>2501.0</v>
      </c>
      <c r="X240" s="12"/>
      <c r="Y240" s="12"/>
      <c r="Z240" s="9" t="s">
        <v>1974</v>
      </c>
      <c r="AA240" s="9" t="s">
        <v>1062</v>
      </c>
      <c r="AB240" s="9" t="s">
        <v>1062</v>
      </c>
      <c r="AC240" s="13" t="s">
        <v>1975</v>
      </c>
      <c r="AD240" s="3">
        <f>COUNTIF(Z:Z,S!$Z240)</f>
        <v>1</v>
      </c>
    </row>
    <row r="241" ht="14.25" customHeight="1">
      <c r="A241" s="3" t="s">
        <v>1976</v>
      </c>
      <c r="B241" s="4" t="s">
        <v>1977</v>
      </c>
      <c r="C241" s="4" t="s">
        <v>1060</v>
      </c>
      <c r="D241" s="3">
        <v>2502.0</v>
      </c>
      <c r="X241" s="9"/>
      <c r="Y241" s="9"/>
      <c r="Z241" s="9" t="s">
        <v>1978</v>
      </c>
      <c r="AA241" s="9" t="s">
        <v>1062</v>
      </c>
      <c r="AB241" s="9" t="s">
        <v>1062</v>
      </c>
      <c r="AC241" s="10" t="s">
        <v>1979</v>
      </c>
      <c r="AD241" s="3">
        <f>COUNTIF(Z:Z,S!$Z241)</f>
        <v>1</v>
      </c>
    </row>
    <row r="242" ht="14.25" customHeight="1">
      <c r="A242" s="3" t="s">
        <v>1980</v>
      </c>
      <c r="B242" s="4" t="s">
        <v>1981</v>
      </c>
      <c r="C242" s="4" t="s">
        <v>1060</v>
      </c>
      <c r="D242" s="3">
        <v>2503.0</v>
      </c>
      <c r="X242" s="12"/>
      <c r="Y242" s="12"/>
      <c r="Z242" s="9" t="s">
        <v>1982</v>
      </c>
      <c r="AA242" s="9" t="s">
        <v>1062</v>
      </c>
      <c r="AB242" s="9" t="s">
        <v>1062</v>
      </c>
      <c r="AC242" s="13" t="s">
        <v>1983</v>
      </c>
      <c r="AD242" s="3">
        <f>COUNTIF(Z:Z,S!$Z242)</f>
        <v>1</v>
      </c>
    </row>
    <row r="243" ht="14.25" customHeight="1">
      <c r="A243" s="3" t="s">
        <v>1984</v>
      </c>
      <c r="B243" s="4" t="s">
        <v>1985</v>
      </c>
      <c r="C243" s="4" t="s">
        <v>1060</v>
      </c>
      <c r="D243" s="3">
        <v>2601.0</v>
      </c>
      <c r="X243" s="9"/>
      <c r="Y243" s="9"/>
      <c r="Z243" s="9" t="s">
        <v>1986</v>
      </c>
      <c r="AA243" s="9" t="s">
        <v>1062</v>
      </c>
      <c r="AB243" s="9" t="s">
        <v>1062</v>
      </c>
      <c r="AC243" s="10" t="s">
        <v>1987</v>
      </c>
      <c r="AD243" s="3">
        <f>COUNTIF(Z:Z,S!$Z243)</f>
        <v>1</v>
      </c>
    </row>
    <row r="244" ht="14.25" customHeight="1">
      <c r="A244" s="3" t="s">
        <v>1988</v>
      </c>
      <c r="B244" s="4" t="s">
        <v>1989</v>
      </c>
      <c r="C244" s="4" t="s">
        <v>1060</v>
      </c>
      <c r="D244" s="3">
        <v>2602.0</v>
      </c>
      <c r="X244" s="12"/>
      <c r="Y244" s="12"/>
      <c r="Z244" s="9" t="s">
        <v>1990</v>
      </c>
      <c r="AA244" s="9" t="s">
        <v>1062</v>
      </c>
      <c r="AB244" s="9" t="s">
        <v>1062</v>
      </c>
      <c r="AC244" s="13" t="s">
        <v>1991</v>
      </c>
      <c r="AD244" s="3">
        <f>COUNTIF(Z:Z,S!$Z244)</f>
        <v>1</v>
      </c>
    </row>
    <row r="245" ht="14.25" customHeight="1">
      <c r="A245" s="3" t="s">
        <v>1992</v>
      </c>
      <c r="B245" s="4" t="s">
        <v>1993</v>
      </c>
      <c r="C245" s="4" t="s">
        <v>1060</v>
      </c>
      <c r="D245" s="3">
        <v>2801.0</v>
      </c>
      <c r="X245" s="9"/>
      <c r="Y245" s="9"/>
      <c r="Z245" s="9" t="s">
        <v>1994</v>
      </c>
      <c r="AA245" s="9" t="s">
        <v>1062</v>
      </c>
      <c r="AB245" s="9" t="s">
        <v>1062</v>
      </c>
      <c r="AC245" s="10" t="s">
        <v>1995</v>
      </c>
      <c r="AD245" s="3">
        <f>COUNTIF(Z:Z,S!$Z245)</f>
        <v>1</v>
      </c>
    </row>
    <row r="246" ht="14.25" customHeight="1">
      <c r="A246" s="3" t="s">
        <v>1996</v>
      </c>
      <c r="B246" s="4" t="s">
        <v>1997</v>
      </c>
      <c r="C246" s="4" t="s">
        <v>1060</v>
      </c>
      <c r="D246" s="3">
        <v>2801.0</v>
      </c>
      <c r="X246" s="12"/>
      <c r="Y246" s="12"/>
      <c r="Z246" s="9" t="s">
        <v>1998</v>
      </c>
      <c r="AA246" s="9" t="s">
        <v>1062</v>
      </c>
      <c r="AB246" s="9" t="s">
        <v>1062</v>
      </c>
      <c r="AC246" s="13" t="s">
        <v>1999</v>
      </c>
      <c r="AD246" s="3">
        <f>COUNTIF(Z:Z,S!$Z246)</f>
        <v>1</v>
      </c>
    </row>
    <row r="247" ht="14.25" customHeight="1">
      <c r="A247" s="3" t="s">
        <v>2000</v>
      </c>
      <c r="B247" s="4" t="s">
        <v>2001</v>
      </c>
      <c r="C247" s="3" t="s">
        <v>1060</v>
      </c>
      <c r="D247" s="3">
        <v>2801.0</v>
      </c>
      <c r="X247" s="9"/>
      <c r="Y247" s="9"/>
      <c r="Z247" s="9" t="s">
        <v>2002</v>
      </c>
      <c r="AA247" s="9" t="s">
        <v>1062</v>
      </c>
      <c r="AB247" s="9" t="s">
        <v>1062</v>
      </c>
      <c r="AC247" s="10" t="s">
        <v>2003</v>
      </c>
      <c r="AD247" s="3">
        <f>COUNTIF(Z:Z,S!$Z247)</f>
        <v>1</v>
      </c>
    </row>
    <row r="248" ht="14.25" customHeight="1">
      <c r="A248" s="3" t="s">
        <v>2004</v>
      </c>
      <c r="B248" s="4" t="s">
        <v>2005</v>
      </c>
      <c r="C248" s="4" t="s">
        <v>2006</v>
      </c>
      <c r="D248" s="3">
        <v>2802.0</v>
      </c>
      <c r="X248" s="12"/>
      <c r="Y248" s="12"/>
      <c r="Z248" s="9" t="s">
        <v>2007</v>
      </c>
      <c r="AA248" s="9" t="s">
        <v>1062</v>
      </c>
      <c r="AB248" s="9" t="s">
        <v>1062</v>
      </c>
      <c r="AC248" s="13" t="s">
        <v>2008</v>
      </c>
      <c r="AD248" s="3">
        <f>COUNTIF(Z:Z,S!$Z248)</f>
        <v>1</v>
      </c>
    </row>
    <row r="249" ht="14.25" customHeight="1">
      <c r="A249" s="3" t="s">
        <v>2009</v>
      </c>
      <c r="B249" s="4" t="s">
        <v>2010</v>
      </c>
      <c r="C249" s="4" t="s">
        <v>1060</v>
      </c>
      <c r="D249" s="3">
        <v>2802.0</v>
      </c>
      <c r="X249" s="9"/>
      <c r="Y249" s="9"/>
      <c r="Z249" s="9" t="s">
        <v>2011</v>
      </c>
      <c r="AA249" s="9" t="s">
        <v>1062</v>
      </c>
      <c r="AB249" s="9" t="s">
        <v>1062</v>
      </c>
      <c r="AC249" s="10" t="s">
        <v>2012</v>
      </c>
      <c r="AD249" s="3">
        <f>COUNTIF(Z:Z,S!$Z249)</f>
        <v>1</v>
      </c>
    </row>
    <row r="250" ht="14.25" customHeight="1">
      <c r="A250" s="3" t="s">
        <v>2013</v>
      </c>
      <c r="B250" s="4" t="s">
        <v>2014</v>
      </c>
      <c r="C250" s="3" t="s">
        <v>1060</v>
      </c>
      <c r="D250" s="3">
        <v>2802.0</v>
      </c>
      <c r="X250" s="12"/>
      <c r="Y250" s="12"/>
      <c r="Z250" s="9" t="s">
        <v>2015</v>
      </c>
      <c r="AA250" s="9" t="s">
        <v>1062</v>
      </c>
      <c r="AB250" s="9" t="s">
        <v>1062</v>
      </c>
      <c r="AC250" s="13" t="s">
        <v>2016</v>
      </c>
      <c r="AD250" s="3">
        <f>COUNTIF(Z:Z,S!$Z250)</f>
        <v>1</v>
      </c>
    </row>
    <row r="251" ht="14.25" customHeight="1">
      <c r="A251" s="3" t="s">
        <v>2017</v>
      </c>
      <c r="B251" s="4" t="s">
        <v>2018</v>
      </c>
      <c r="C251" s="3" t="s">
        <v>1060</v>
      </c>
      <c r="D251" s="3">
        <v>2803.0</v>
      </c>
      <c r="X251" s="9"/>
      <c r="Y251" s="9"/>
      <c r="Z251" s="9" t="s">
        <v>2019</v>
      </c>
      <c r="AA251" s="9" t="s">
        <v>1062</v>
      </c>
      <c r="AB251" s="9" t="s">
        <v>1062</v>
      </c>
      <c r="AC251" s="10" t="s">
        <v>2020</v>
      </c>
      <c r="AD251" s="3">
        <f>COUNTIF(Z:Z,S!$Z251)</f>
        <v>1</v>
      </c>
    </row>
    <row r="252" ht="14.25" customHeight="1">
      <c r="A252" s="3" t="s">
        <v>2021</v>
      </c>
      <c r="B252" s="4" t="s">
        <v>2022</v>
      </c>
      <c r="C252" s="4" t="s">
        <v>1060</v>
      </c>
      <c r="D252" s="3">
        <v>2803.0</v>
      </c>
      <c r="X252" s="12"/>
      <c r="Y252" s="12"/>
      <c r="Z252" s="9" t="s">
        <v>2023</v>
      </c>
      <c r="AA252" s="9" t="s">
        <v>1062</v>
      </c>
      <c r="AB252" s="9" t="s">
        <v>1062</v>
      </c>
      <c r="AC252" s="13" t="s">
        <v>2024</v>
      </c>
      <c r="AD252" s="3">
        <f>COUNTIF(Z:Z,S!$Z252)</f>
        <v>1</v>
      </c>
    </row>
    <row r="253" ht="14.25" customHeight="1">
      <c r="A253" s="3" t="s">
        <v>2025</v>
      </c>
      <c r="B253" s="4" t="s">
        <v>2026</v>
      </c>
      <c r="C253" s="3" t="s">
        <v>1060</v>
      </c>
      <c r="D253" s="3">
        <v>2804.0</v>
      </c>
      <c r="X253" s="9"/>
      <c r="Y253" s="9"/>
      <c r="Z253" s="9" t="s">
        <v>2027</v>
      </c>
      <c r="AA253" s="9" t="s">
        <v>1062</v>
      </c>
      <c r="AB253" s="9" t="s">
        <v>1062</v>
      </c>
      <c r="AC253" s="10" t="s">
        <v>2028</v>
      </c>
      <c r="AD253" s="3">
        <f>COUNTIF(Z:Z,S!$Z253)</f>
        <v>1</v>
      </c>
    </row>
    <row r="254" ht="14.25" customHeight="1">
      <c r="A254" s="3" t="s">
        <v>2029</v>
      </c>
      <c r="B254" s="4" t="s">
        <v>2030</v>
      </c>
      <c r="C254" s="4" t="s">
        <v>2031</v>
      </c>
      <c r="D254" s="3">
        <v>2805.0</v>
      </c>
      <c r="X254" s="12"/>
      <c r="Y254" s="12"/>
      <c r="Z254" s="9" t="s">
        <v>2032</v>
      </c>
      <c r="AA254" s="9" t="s">
        <v>1062</v>
      </c>
      <c r="AB254" s="9" t="s">
        <v>1062</v>
      </c>
      <c r="AC254" s="13" t="s">
        <v>2033</v>
      </c>
      <c r="AD254" s="3">
        <f>COUNTIF(Z:Z,S!$Z254)</f>
        <v>1</v>
      </c>
    </row>
    <row r="255" ht="14.25" customHeight="1">
      <c r="A255" s="3" t="s">
        <v>2034</v>
      </c>
      <c r="B255" s="4" t="s">
        <v>2035</v>
      </c>
      <c r="C255" s="4" t="s">
        <v>1060</v>
      </c>
      <c r="D255" s="3">
        <v>2806.0</v>
      </c>
      <c r="X255" s="9"/>
      <c r="Y255" s="9"/>
      <c r="Z255" s="9" t="s">
        <v>2036</v>
      </c>
      <c r="AA255" s="9" t="s">
        <v>1062</v>
      </c>
      <c r="AB255" s="9" t="s">
        <v>1062</v>
      </c>
      <c r="AC255" s="10" t="s">
        <v>2037</v>
      </c>
      <c r="AD255" s="3">
        <f>COUNTIF(Z:Z,S!$Z255)</f>
        <v>1</v>
      </c>
    </row>
    <row r="256" ht="14.25" customHeight="1">
      <c r="A256" s="3" t="s">
        <v>2038</v>
      </c>
      <c r="B256" s="4" t="s">
        <v>2039</v>
      </c>
      <c r="C256" s="4" t="s">
        <v>1060</v>
      </c>
      <c r="D256" s="3">
        <v>2901.0</v>
      </c>
      <c r="X256" s="12"/>
      <c r="Y256" s="12"/>
      <c r="Z256" s="9" t="s">
        <v>2040</v>
      </c>
      <c r="AA256" s="9" t="s">
        <v>1062</v>
      </c>
      <c r="AB256" s="9" t="s">
        <v>1062</v>
      </c>
      <c r="AC256" s="13" t="s">
        <v>2041</v>
      </c>
      <c r="AD256" s="3">
        <f>COUNTIF(Z:Z,S!$Z256)</f>
        <v>1</v>
      </c>
    </row>
    <row r="257" ht="14.25" customHeight="1">
      <c r="A257" s="3" t="s">
        <v>2042</v>
      </c>
      <c r="B257" s="4" t="s">
        <v>2043</v>
      </c>
      <c r="C257" s="3" t="s">
        <v>1060</v>
      </c>
      <c r="D257" s="3">
        <v>2901.0</v>
      </c>
      <c r="X257" s="9"/>
      <c r="Y257" s="9"/>
      <c r="Z257" s="9" t="s">
        <v>2044</v>
      </c>
      <c r="AA257" s="9" t="s">
        <v>1062</v>
      </c>
      <c r="AB257" s="9" t="s">
        <v>1062</v>
      </c>
      <c r="AC257" s="10" t="s">
        <v>2045</v>
      </c>
      <c r="AD257" s="3">
        <f>COUNTIF(Z:Z,S!$Z257)</f>
        <v>1</v>
      </c>
    </row>
    <row r="258" ht="14.25" customHeight="1">
      <c r="A258" s="3" t="s">
        <v>2046</v>
      </c>
      <c r="B258" s="4" t="s">
        <v>2047</v>
      </c>
      <c r="C258" s="4" t="s">
        <v>1060</v>
      </c>
      <c r="D258" s="3">
        <v>2902.0</v>
      </c>
      <c r="X258" s="12"/>
      <c r="Y258" s="12"/>
      <c r="Z258" s="9" t="s">
        <v>2048</v>
      </c>
      <c r="AA258" s="9" t="s">
        <v>1062</v>
      </c>
      <c r="AB258" s="9" t="s">
        <v>1062</v>
      </c>
      <c r="AC258" s="13" t="s">
        <v>2049</v>
      </c>
      <c r="AD258" s="3">
        <f>COUNTIF(Z:Z,S!$Z258)</f>
        <v>1</v>
      </c>
    </row>
    <row r="259" ht="14.25" customHeight="1">
      <c r="A259" s="3" t="s">
        <v>2050</v>
      </c>
      <c r="B259" s="4" t="s">
        <v>2051</v>
      </c>
      <c r="C259" s="3" t="s">
        <v>1060</v>
      </c>
      <c r="D259" s="3">
        <v>2902.0</v>
      </c>
      <c r="X259" s="9"/>
      <c r="Y259" s="9"/>
      <c r="Z259" s="9" t="s">
        <v>2052</v>
      </c>
      <c r="AA259" s="9" t="s">
        <v>1062</v>
      </c>
      <c r="AB259" s="9" t="s">
        <v>1062</v>
      </c>
      <c r="AC259" s="10" t="s">
        <v>2053</v>
      </c>
      <c r="AD259" s="3">
        <f>COUNTIF(Z:Z,S!$Z259)</f>
        <v>1</v>
      </c>
    </row>
    <row r="260" ht="14.25" customHeight="1">
      <c r="A260" s="3" t="s">
        <v>2054</v>
      </c>
      <c r="B260" s="4" t="s">
        <v>2055</v>
      </c>
      <c r="C260" s="4" t="s">
        <v>1060</v>
      </c>
      <c r="D260" s="3">
        <v>2903.0</v>
      </c>
      <c r="X260" s="12"/>
      <c r="Y260" s="12"/>
      <c r="Z260" s="9" t="s">
        <v>2056</v>
      </c>
      <c r="AA260" s="9" t="s">
        <v>1062</v>
      </c>
      <c r="AB260" s="9" t="s">
        <v>1062</v>
      </c>
      <c r="AC260" s="13" t="s">
        <v>2057</v>
      </c>
      <c r="AD260" s="3">
        <f>COUNTIF(Z:Z,S!$Z260)</f>
        <v>1</v>
      </c>
    </row>
    <row r="261" ht="14.25" customHeight="1">
      <c r="A261" s="3" t="s">
        <v>2058</v>
      </c>
      <c r="B261" s="4" t="s">
        <v>2059</v>
      </c>
      <c r="C261" s="3" t="s">
        <v>1060</v>
      </c>
      <c r="D261" s="3">
        <v>2903.0</v>
      </c>
      <c r="X261" s="9"/>
      <c r="Y261" s="9"/>
      <c r="Z261" s="9" t="s">
        <v>2060</v>
      </c>
      <c r="AA261" s="9" t="s">
        <v>1062</v>
      </c>
      <c r="AB261" s="9" t="s">
        <v>1062</v>
      </c>
      <c r="AC261" s="10" t="s">
        <v>2061</v>
      </c>
      <c r="AD261" s="3">
        <f>COUNTIF(Z:Z,S!$Z261)</f>
        <v>1</v>
      </c>
    </row>
    <row r="262" ht="14.25" customHeight="1">
      <c r="A262" s="3" t="s">
        <v>2062</v>
      </c>
      <c r="B262" s="4" t="s">
        <v>2063</v>
      </c>
      <c r="C262" s="4" t="s">
        <v>1060</v>
      </c>
      <c r="D262" s="3">
        <v>2904.0</v>
      </c>
      <c r="X262" s="12"/>
      <c r="Y262" s="12"/>
      <c r="Z262" s="9" t="s">
        <v>2064</v>
      </c>
      <c r="AA262" s="9" t="s">
        <v>1062</v>
      </c>
      <c r="AB262" s="9" t="s">
        <v>1062</v>
      </c>
      <c r="AC262" s="13" t="s">
        <v>2065</v>
      </c>
      <c r="AD262" s="3">
        <f>COUNTIF(Z:Z,S!$Z262)</f>
        <v>1</v>
      </c>
    </row>
    <row r="263" ht="14.25" customHeight="1">
      <c r="A263" s="3" t="s">
        <v>2066</v>
      </c>
      <c r="B263" s="4" t="s">
        <v>2067</v>
      </c>
      <c r="C263" s="3" t="s">
        <v>1060</v>
      </c>
      <c r="D263" s="3">
        <v>2904.0</v>
      </c>
      <c r="X263" s="9"/>
      <c r="Y263" s="9"/>
      <c r="Z263" s="9" t="s">
        <v>2068</v>
      </c>
      <c r="AA263" s="9" t="s">
        <v>1062</v>
      </c>
      <c r="AB263" s="9" t="s">
        <v>1062</v>
      </c>
      <c r="AC263" s="10" t="s">
        <v>2069</v>
      </c>
      <c r="AD263" s="3">
        <f>COUNTIF(Z:Z,S!$Z263)</f>
        <v>1</v>
      </c>
    </row>
    <row r="264" ht="14.25" customHeight="1">
      <c r="A264" s="3" t="s">
        <v>2070</v>
      </c>
      <c r="B264" s="4" t="s">
        <v>2071</v>
      </c>
      <c r="C264" s="4" t="s">
        <v>1060</v>
      </c>
      <c r="D264" s="3">
        <v>3001.0</v>
      </c>
      <c r="X264" s="12"/>
      <c r="Y264" s="12"/>
      <c r="Z264" s="9" t="s">
        <v>2072</v>
      </c>
      <c r="AA264" s="9" t="s">
        <v>1062</v>
      </c>
      <c r="AB264" s="9" t="s">
        <v>1062</v>
      </c>
      <c r="AC264" s="13" t="s">
        <v>2073</v>
      </c>
      <c r="AD264" s="3">
        <f>COUNTIF(Z:Z,S!$Z264)</f>
        <v>1</v>
      </c>
    </row>
    <row r="265" ht="14.25" customHeight="1">
      <c r="A265" s="3" t="s">
        <v>2074</v>
      </c>
      <c r="B265" s="4" t="s">
        <v>2075</v>
      </c>
      <c r="C265" s="3" t="s">
        <v>1060</v>
      </c>
      <c r="D265" s="3">
        <v>3001.0</v>
      </c>
      <c r="X265" s="9"/>
      <c r="Y265" s="9"/>
      <c r="Z265" s="9" t="s">
        <v>2076</v>
      </c>
      <c r="AA265" s="9" t="s">
        <v>1062</v>
      </c>
      <c r="AB265" s="9" t="s">
        <v>1062</v>
      </c>
      <c r="AC265" s="10" t="s">
        <v>2077</v>
      </c>
      <c r="AD265" s="3">
        <f>COUNTIF(Z:Z,S!$Z265)</f>
        <v>1</v>
      </c>
    </row>
    <row r="266" ht="14.25" customHeight="1">
      <c r="A266" s="3" t="s">
        <v>2078</v>
      </c>
      <c r="B266" s="4" t="s">
        <v>2079</v>
      </c>
      <c r="C266" s="4" t="s">
        <v>1060</v>
      </c>
      <c r="D266" s="3">
        <v>3002.0</v>
      </c>
      <c r="X266" s="12"/>
      <c r="Y266" s="12"/>
      <c r="Z266" s="9" t="s">
        <v>2080</v>
      </c>
      <c r="AA266" s="9" t="s">
        <v>1062</v>
      </c>
      <c r="AB266" s="9" t="s">
        <v>1062</v>
      </c>
      <c r="AC266" s="13" t="s">
        <v>2081</v>
      </c>
      <c r="AD266" s="3">
        <f>COUNTIF(Z:Z,S!$Z266)</f>
        <v>1</v>
      </c>
    </row>
    <row r="267" ht="14.25" customHeight="1">
      <c r="A267" s="3" t="s">
        <v>2082</v>
      </c>
      <c r="B267" s="4" t="s">
        <v>2083</v>
      </c>
      <c r="C267" s="3" t="s">
        <v>1060</v>
      </c>
      <c r="D267" s="3">
        <v>3002.0</v>
      </c>
      <c r="X267" s="9"/>
      <c r="Y267" s="9"/>
      <c r="Z267" s="9" t="s">
        <v>2084</v>
      </c>
      <c r="AA267" s="9" t="s">
        <v>1062</v>
      </c>
      <c r="AB267" s="9" t="s">
        <v>1062</v>
      </c>
      <c r="AC267" s="10" t="s">
        <v>2085</v>
      </c>
      <c r="AD267" s="3">
        <f>COUNTIF(Z:Z,S!$Z267)</f>
        <v>1</v>
      </c>
    </row>
    <row r="268" ht="14.25" customHeight="1">
      <c r="A268" s="3" t="s">
        <v>2086</v>
      </c>
      <c r="B268" s="4" t="s">
        <v>2087</v>
      </c>
      <c r="C268" s="4" t="s">
        <v>1060</v>
      </c>
      <c r="D268" s="3">
        <v>3003.0</v>
      </c>
      <c r="X268" s="12"/>
      <c r="Y268" s="12"/>
      <c r="Z268" s="9" t="s">
        <v>2088</v>
      </c>
      <c r="AA268" s="9" t="s">
        <v>1062</v>
      </c>
      <c r="AB268" s="9" t="s">
        <v>1062</v>
      </c>
      <c r="AC268" s="13" t="s">
        <v>2089</v>
      </c>
      <c r="AD268" s="3">
        <f>COUNTIF(Z:Z,S!$Z268)</f>
        <v>1</v>
      </c>
    </row>
    <row r="269" ht="14.25" customHeight="1">
      <c r="A269" s="3" t="s">
        <v>2090</v>
      </c>
      <c r="B269" s="4" t="s">
        <v>2091</v>
      </c>
      <c r="C269" s="3" t="s">
        <v>1060</v>
      </c>
      <c r="D269" s="3">
        <v>3003.0</v>
      </c>
      <c r="X269" s="9"/>
      <c r="Y269" s="9"/>
      <c r="Z269" s="9" t="s">
        <v>2092</v>
      </c>
      <c r="AA269" s="9" t="s">
        <v>1062</v>
      </c>
      <c r="AB269" s="9" t="s">
        <v>1062</v>
      </c>
      <c r="AC269" s="10" t="s">
        <v>2093</v>
      </c>
      <c r="AD269" s="3">
        <f>COUNTIF(Z:Z,S!$Z269)</f>
        <v>1</v>
      </c>
    </row>
    <row r="270" ht="14.25" customHeight="1">
      <c r="A270" s="3" t="s">
        <v>2094</v>
      </c>
      <c r="B270" s="4" t="s">
        <v>2095</v>
      </c>
      <c r="C270" s="4" t="s">
        <v>1060</v>
      </c>
      <c r="D270" s="3">
        <v>3004.0</v>
      </c>
      <c r="X270" s="12"/>
      <c r="Y270" s="12"/>
      <c r="Z270" s="9" t="s">
        <v>2096</v>
      </c>
      <c r="AA270" s="9" t="s">
        <v>1062</v>
      </c>
      <c r="AB270" s="9" t="s">
        <v>1062</v>
      </c>
      <c r="AC270" s="13" t="s">
        <v>2097</v>
      </c>
      <c r="AD270" s="3">
        <f>COUNTIF(Z:Z,S!$Z270)</f>
        <v>1</v>
      </c>
    </row>
    <row r="271" ht="14.25" customHeight="1">
      <c r="A271" s="3" t="s">
        <v>2098</v>
      </c>
      <c r="B271" s="4" t="s">
        <v>2099</v>
      </c>
      <c r="C271" s="3" t="s">
        <v>1060</v>
      </c>
      <c r="D271" s="3">
        <v>3004.0</v>
      </c>
      <c r="X271" s="9"/>
      <c r="Y271" s="9"/>
      <c r="Z271" s="9" t="s">
        <v>2100</v>
      </c>
      <c r="AA271" s="9" t="s">
        <v>1062</v>
      </c>
      <c r="AB271" s="9" t="s">
        <v>1062</v>
      </c>
      <c r="AC271" s="10" t="s">
        <v>2101</v>
      </c>
      <c r="AD271" s="3">
        <f>COUNTIF(Z:Z,S!$Z271)</f>
        <v>1</v>
      </c>
    </row>
    <row r="272" ht="14.25" customHeight="1">
      <c r="A272" s="3" t="s">
        <v>2102</v>
      </c>
      <c r="B272" s="3" t="s">
        <v>2103</v>
      </c>
      <c r="C272" s="3" t="s">
        <v>1060</v>
      </c>
      <c r="D272" s="3">
        <v>3005.0</v>
      </c>
      <c r="X272" s="12"/>
      <c r="Y272" s="12"/>
      <c r="Z272" s="9" t="s">
        <v>2104</v>
      </c>
      <c r="AA272" s="9" t="s">
        <v>1062</v>
      </c>
      <c r="AB272" s="9" t="s">
        <v>1062</v>
      </c>
      <c r="AC272" s="13" t="s">
        <v>2105</v>
      </c>
      <c r="AD272" s="3">
        <f>COUNTIF(Z:Z,S!$Z272)</f>
        <v>1</v>
      </c>
    </row>
    <row r="273" ht="14.25" customHeight="1">
      <c r="A273" s="3" t="s">
        <v>2106</v>
      </c>
      <c r="B273" s="4" t="s">
        <v>2107</v>
      </c>
      <c r="C273" s="3" t="s">
        <v>1060</v>
      </c>
      <c r="D273" s="3">
        <v>3005.0</v>
      </c>
      <c r="X273" s="9"/>
      <c r="Y273" s="9"/>
      <c r="Z273" s="9" t="s">
        <v>2108</v>
      </c>
      <c r="AA273" s="9" t="s">
        <v>1062</v>
      </c>
      <c r="AB273" s="9" t="s">
        <v>1062</v>
      </c>
      <c r="AC273" s="10" t="s">
        <v>2109</v>
      </c>
      <c r="AD273" s="3">
        <f>COUNTIF(Z:Z,S!$Z273)</f>
        <v>1</v>
      </c>
    </row>
    <row r="274" ht="14.25" customHeight="1">
      <c r="A274" s="3" t="s">
        <v>2110</v>
      </c>
      <c r="B274" s="4" t="s">
        <v>2111</v>
      </c>
      <c r="C274" s="4" t="s">
        <v>1060</v>
      </c>
      <c r="D274" s="3">
        <v>3006.0</v>
      </c>
      <c r="X274" s="12"/>
      <c r="Y274" s="12"/>
      <c r="Z274" s="9" t="s">
        <v>2112</v>
      </c>
      <c r="AA274" s="9" t="s">
        <v>1062</v>
      </c>
      <c r="AB274" s="9" t="s">
        <v>1062</v>
      </c>
      <c r="AC274" s="13" t="s">
        <v>2113</v>
      </c>
      <c r="AD274" s="3">
        <f>COUNTIF(Z:Z,S!$Z274)</f>
        <v>1</v>
      </c>
    </row>
    <row r="275" ht="14.25" customHeight="1">
      <c r="A275" s="3" t="s">
        <v>2114</v>
      </c>
      <c r="B275" s="4" t="s">
        <v>2115</v>
      </c>
      <c r="C275" s="3" t="s">
        <v>1060</v>
      </c>
      <c r="D275" s="3">
        <v>3006.0</v>
      </c>
      <c r="X275" s="9"/>
      <c r="Y275" s="9"/>
      <c r="Z275" s="9" t="s">
        <v>2116</v>
      </c>
      <c r="AA275" s="9" t="s">
        <v>1062</v>
      </c>
      <c r="AB275" s="9" t="s">
        <v>1062</v>
      </c>
      <c r="AC275" s="10" t="s">
        <v>2117</v>
      </c>
      <c r="AD275" s="3">
        <f>COUNTIF(Z:Z,S!$Z275)</f>
        <v>1</v>
      </c>
    </row>
    <row r="276" ht="14.25" customHeight="1">
      <c r="A276" s="3" t="s">
        <v>2118</v>
      </c>
      <c r="B276" s="4" t="s">
        <v>2119</v>
      </c>
      <c r="C276" s="4" t="s">
        <v>1060</v>
      </c>
      <c r="D276" s="3">
        <v>3201.0</v>
      </c>
      <c r="X276" s="12"/>
      <c r="Y276" s="12"/>
      <c r="Z276" s="9" t="s">
        <v>2120</v>
      </c>
      <c r="AA276" s="9" t="s">
        <v>1062</v>
      </c>
      <c r="AB276" s="9" t="s">
        <v>1062</v>
      </c>
      <c r="AC276" s="13" t="s">
        <v>2121</v>
      </c>
      <c r="AD276" s="3">
        <f>COUNTIF(Z:Z,S!$Z276)</f>
        <v>1</v>
      </c>
    </row>
    <row r="277" ht="14.25" customHeight="1">
      <c r="A277" s="3" t="s">
        <v>2122</v>
      </c>
      <c r="B277" s="4" t="s">
        <v>2123</v>
      </c>
      <c r="C277" s="3" t="s">
        <v>1060</v>
      </c>
      <c r="D277" s="3">
        <v>3201.0</v>
      </c>
      <c r="X277" s="9"/>
      <c r="Y277" s="9"/>
      <c r="Z277" s="9" t="s">
        <v>2124</v>
      </c>
      <c r="AA277" s="9" t="s">
        <v>1062</v>
      </c>
      <c r="AB277" s="9" t="s">
        <v>1062</v>
      </c>
      <c r="AC277" s="10" t="s">
        <v>2125</v>
      </c>
      <c r="AD277" s="3">
        <f>COUNTIF(Z:Z,S!$Z277)</f>
        <v>1</v>
      </c>
    </row>
    <row r="278" ht="14.25" customHeight="1">
      <c r="A278" s="3" t="s">
        <v>2126</v>
      </c>
      <c r="B278" s="4" t="s">
        <v>2127</v>
      </c>
      <c r="C278" s="4" t="s">
        <v>1060</v>
      </c>
      <c r="D278" s="3">
        <v>3202.0</v>
      </c>
      <c r="X278" s="12"/>
      <c r="Y278" s="12"/>
      <c r="Z278" s="9" t="s">
        <v>2128</v>
      </c>
      <c r="AA278" s="9" t="s">
        <v>1062</v>
      </c>
      <c r="AB278" s="9" t="s">
        <v>1062</v>
      </c>
      <c r="AC278" s="13" t="s">
        <v>2129</v>
      </c>
      <c r="AD278" s="3">
        <f>COUNTIF(Z:Z,S!$Z278)</f>
        <v>1</v>
      </c>
    </row>
    <row r="279" ht="14.25" customHeight="1">
      <c r="A279" s="3" t="s">
        <v>2130</v>
      </c>
      <c r="B279" s="4" t="s">
        <v>2131</v>
      </c>
      <c r="C279" s="3" t="s">
        <v>1060</v>
      </c>
      <c r="D279" s="3">
        <v>3202.0</v>
      </c>
      <c r="X279" s="9"/>
      <c r="Y279" s="9"/>
      <c r="Z279" s="9" t="s">
        <v>2132</v>
      </c>
      <c r="AA279" s="9" t="s">
        <v>1062</v>
      </c>
      <c r="AB279" s="9" t="s">
        <v>1062</v>
      </c>
      <c r="AC279" s="10" t="s">
        <v>2133</v>
      </c>
      <c r="AD279" s="3">
        <f>COUNTIF(Z:Z,S!$Z279)</f>
        <v>1</v>
      </c>
    </row>
    <row r="280" ht="14.25" customHeight="1">
      <c r="A280" s="3" t="s">
        <v>2134</v>
      </c>
      <c r="B280" s="4" t="s">
        <v>2135</v>
      </c>
      <c r="C280" s="4" t="s">
        <v>1060</v>
      </c>
      <c r="D280" s="3">
        <v>3203.0</v>
      </c>
      <c r="X280" s="12"/>
      <c r="Y280" s="12"/>
      <c r="Z280" s="9" t="s">
        <v>2136</v>
      </c>
      <c r="AA280" s="9" t="s">
        <v>1062</v>
      </c>
      <c r="AB280" s="9" t="s">
        <v>1062</v>
      </c>
      <c r="AC280" s="13" t="s">
        <v>2137</v>
      </c>
      <c r="AD280" s="3">
        <f>COUNTIF(Z:Z,S!$Z280)</f>
        <v>1</v>
      </c>
    </row>
    <row r="281" ht="14.25" customHeight="1">
      <c r="A281" s="3" t="s">
        <v>2138</v>
      </c>
      <c r="B281" s="4" t="s">
        <v>2139</v>
      </c>
      <c r="C281" s="3" t="s">
        <v>1060</v>
      </c>
      <c r="D281" s="3">
        <v>3203.0</v>
      </c>
      <c r="X281" s="9"/>
      <c r="Y281" s="9"/>
      <c r="Z281" s="9" t="s">
        <v>2140</v>
      </c>
      <c r="AA281" s="9" t="s">
        <v>1062</v>
      </c>
      <c r="AB281" s="9" t="s">
        <v>1062</v>
      </c>
      <c r="AC281" s="10" t="s">
        <v>2141</v>
      </c>
      <c r="AD281" s="3">
        <f>COUNTIF(Z:Z,S!$Z281)</f>
        <v>1</v>
      </c>
    </row>
    <row r="282" ht="14.25" customHeight="1">
      <c r="A282" s="3" t="s">
        <v>2142</v>
      </c>
      <c r="B282" s="4" t="s">
        <v>2143</v>
      </c>
      <c r="C282" s="4" t="s">
        <v>1060</v>
      </c>
      <c r="D282" s="3">
        <v>3204.0</v>
      </c>
      <c r="X282" s="12"/>
      <c r="Y282" s="12"/>
      <c r="Z282" s="9" t="s">
        <v>2144</v>
      </c>
      <c r="AA282" s="9" t="s">
        <v>1062</v>
      </c>
      <c r="AB282" s="9" t="s">
        <v>1062</v>
      </c>
      <c r="AC282" s="13" t="s">
        <v>2145</v>
      </c>
      <c r="AD282" s="3">
        <f>COUNTIF(Z:Z,S!$Z282)</f>
        <v>1</v>
      </c>
    </row>
    <row r="283" ht="14.25" customHeight="1">
      <c r="A283" s="3" t="s">
        <v>2146</v>
      </c>
      <c r="B283" s="4" t="s">
        <v>2147</v>
      </c>
      <c r="C283" s="3" t="s">
        <v>1060</v>
      </c>
      <c r="D283" s="3">
        <v>3204.0</v>
      </c>
      <c r="X283" s="9"/>
      <c r="Y283" s="9"/>
      <c r="Z283" s="9" t="s">
        <v>2148</v>
      </c>
      <c r="AA283" s="9" t="s">
        <v>1062</v>
      </c>
      <c r="AB283" s="9" t="s">
        <v>1062</v>
      </c>
      <c r="AC283" s="10" t="s">
        <v>2149</v>
      </c>
      <c r="AD283" s="3">
        <f>COUNTIF(Z:Z,S!$Z283)</f>
        <v>1</v>
      </c>
    </row>
    <row r="284" ht="14.25" customHeight="1">
      <c r="A284" s="3" t="s">
        <v>2150</v>
      </c>
      <c r="B284" s="4" t="s">
        <v>2151</v>
      </c>
      <c r="C284" s="4" t="s">
        <v>1060</v>
      </c>
      <c r="D284" s="3">
        <v>3205.0</v>
      </c>
      <c r="X284" s="12"/>
      <c r="Y284" s="12"/>
      <c r="Z284" s="9" t="s">
        <v>2152</v>
      </c>
      <c r="AA284" s="9" t="s">
        <v>1062</v>
      </c>
      <c r="AB284" s="9" t="s">
        <v>1062</v>
      </c>
      <c r="AC284" s="13" t="s">
        <v>2153</v>
      </c>
      <c r="AD284" s="3">
        <f>COUNTIF(Z:Z,S!$Z284)</f>
        <v>1</v>
      </c>
    </row>
    <row r="285" ht="14.25" customHeight="1">
      <c r="A285" s="3" t="s">
        <v>2154</v>
      </c>
      <c r="B285" s="4" t="s">
        <v>2155</v>
      </c>
      <c r="C285" s="3" t="s">
        <v>1060</v>
      </c>
      <c r="D285" s="3">
        <v>3205.0</v>
      </c>
      <c r="X285" s="9"/>
      <c r="Y285" s="9"/>
      <c r="Z285" s="9" t="s">
        <v>2156</v>
      </c>
      <c r="AA285" s="9" t="s">
        <v>1062</v>
      </c>
      <c r="AB285" s="9" t="s">
        <v>1062</v>
      </c>
      <c r="AC285" s="10" t="s">
        <v>2157</v>
      </c>
      <c r="AD285" s="3">
        <f>COUNTIF(Z:Z,S!$Z285)</f>
        <v>1</v>
      </c>
    </row>
    <row r="286" ht="14.25" customHeight="1">
      <c r="A286" s="3" t="s">
        <v>2158</v>
      </c>
      <c r="B286" s="4" t="s">
        <v>2159</v>
      </c>
      <c r="C286" s="4" t="s">
        <v>1060</v>
      </c>
      <c r="D286" s="3">
        <v>3206.0</v>
      </c>
      <c r="X286" s="12"/>
      <c r="Y286" s="12"/>
      <c r="Z286" s="9" t="s">
        <v>2160</v>
      </c>
      <c r="AA286" s="9" t="s">
        <v>1062</v>
      </c>
      <c r="AB286" s="9" t="s">
        <v>1062</v>
      </c>
      <c r="AC286" s="13" t="s">
        <v>2161</v>
      </c>
      <c r="AD286" s="3">
        <f>COUNTIF(Z:Z,S!$Z286)</f>
        <v>1</v>
      </c>
    </row>
    <row r="287" ht="14.25" customHeight="1">
      <c r="A287" s="3" t="s">
        <v>2162</v>
      </c>
      <c r="B287" s="4" t="s">
        <v>2163</v>
      </c>
      <c r="C287" s="3" t="s">
        <v>1060</v>
      </c>
      <c r="D287" s="3">
        <v>3206.0</v>
      </c>
      <c r="X287" s="9"/>
      <c r="Y287" s="9"/>
      <c r="Z287" s="9" t="s">
        <v>2164</v>
      </c>
      <c r="AA287" s="9" t="s">
        <v>1062</v>
      </c>
      <c r="AB287" s="9" t="s">
        <v>1062</v>
      </c>
      <c r="AC287" s="10" t="s">
        <v>2165</v>
      </c>
      <c r="AD287" s="3">
        <f>COUNTIF(Z:Z,S!$Z287)</f>
        <v>1</v>
      </c>
    </row>
    <row r="288" ht="14.25" customHeight="1">
      <c r="A288" s="3" t="s">
        <v>2166</v>
      </c>
      <c r="B288" s="4" t="s">
        <v>2167</v>
      </c>
      <c r="C288" s="4" t="s">
        <v>1060</v>
      </c>
      <c r="D288" s="3">
        <v>3207.0</v>
      </c>
      <c r="X288" s="12"/>
      <c r="Y288" s="12"/>
      <c r="Z288" s="9" t="s">
        <v>2168</v>
      </c>
      <c r="AA288" s="9" t="s">
        <v>1062</v>
      </c>
      <c r="AB288" s="9" t="s">
        <v>1062</v>
      </c>
      <c r="AC288" s="13" t="s">
        <v>2169</v>
      </c>
      <c r="AD288" s="3">
        <f>COUNTIF(Z:Z,S!$Z288)</f>
        <v>1</v>
      </c>
    </row>
    <row r="289" ht="14.25" customHeight="1">
      <c r="A289" s="3" t="s">
        <v>2170</v>
      </c>
      <c r="B289" s="4" t="s">
        <v>2171</v>
      </c>
      <c r="C289" s="3" t="s">
        <v>1060</v>
      </c>
      <c r="D289" s="3">
        <v>3207.0</v>
      </c>
      <c r="X289" s="9"/>
      <c r="Y289" s="9"/>
      <c r="Z289" s="9" t="s">
        <v>2172</v>
      </c>
      <c r="AA289" s="9" t="s">
        <v>1062</v>
      </c>
      <c r="AB289" s="9" t="s">
        <v>1062</v>
      </c>
      <c r="AC289" s="10" t="s">
        <v>2173</v>
      </c>
      <c r="AD289" s="3">
        <f>COUNTIF(Z:Z,S!$Z289)</f>
        <v>1</v>
      </c>
    </row>
    <row r="290" ht="14.25" customHeight="1">
      <c r="A290" s="3" t="s">
        <v>2174</v>
      </c>
      <c r="B290" s="4" t="s">
        <v>2175</v>
      </c>
      <c r="C290" s="4" t="s">
        <v>1060</v>
      </c>
      <c r="D290" s="3">
        <v>3208.0</v>
      </c>
      <c r="X290" s="12"/>
      <c r="Y290" s="12"/>
      <c r="Z290" s="9" t="s">
        <v>2176</v>
      </c>
      <c r="AA290" s="9" t="s">
        <v>1062</v>
      </c>
      <c r="AB290" s="9" t="s">
        <v>1062</v>
      </c>
      <c r="AC290" s="13" t="s">
        <v>2177</v>
      </c>
      <c r="AD290" s="3">
        <f>COUNTIF(Z:Z,S!$Z290)</f>
        <v>1</v>
      </c>
    </row>
    <row r="291" ht="14.25" customHeight="1">
      <c r="A291" s="3" t="s">
        <v>2178</v>
      </c>
      <c r="B291" s="4" t="s">
        <v>2179</v>
      </c>
      <c r="C291" s="3" t="s">
        <v>1060</v>
      </c>
      <c r="D291" s="3">
        <v>3208.0</v>
      </c>
      <c r="X291" s="9"/>
      <c r="Y291" s="9"/>
      <c r="Z291" s="9" t="s">
        <v>2180</v>
      </c>
      <c r="AA291" s="9" t="s">
        <v>1062</v>
      </c>
      <c r="AB291" s="9" t="s">
        <v>1062</v>
      </c>
      <c r="AC291" s="10" t="s">
        <v>2181</v>
      </c>
      <c r="AD291" s="3">
        <f>COUNTIF(Z:Z,S!$Z291)</f>
        <v>1</v>
      </c>
    </row>
    <row r="292" ht="14.25" customHeight="1">
      <c r="A292" s="3" t="s">
        <v>2182</v>
      </c>
      <c r="B292" s="4" t="s">
        <v>2183</v>
      </c>
      <c r="C292" s="4" t="s">
        <v>1060</v>
      </c>
      <c r="D292" s="3">
        <v>3209.0</v>
      </c>
      <c r="X292" s="12"/>
      <c r="Y292" s="12"/>
      <c r="Z292" s="9" t="s">
        <v>2184</v>
      </c>
      <c r="AA292" s="9" t="s">
        <v>1062</v>
      </c>
      <c r="AB292" s="9" t="s">
        <v>1062</v>
      </c>
      <c r="AC292" s="13" t="s">
        <v>2185</v>
      </c>
      <c r="AD292" s="3">
        <f>COUNTIF(Z:Z,S!$Z292)</f>
        <v>1</v>
      </c>
    </row>
    <row r="293" ht="14.25" customHeight="1">
      <c r="A293" s="3" t="s">
        <v>2186</v>
      </c>
      <c r="B293" s="4" t="s">
        <v>2187</v>
      </c>
      <c r="C293" s="3" t="s">
        <v>1060</v>
      </c>
      <c r="D293" s="3">
        <v>3209.0</v>
      </c>
      <c r="X293" s="9"/>
      <c r="Y293" s="9"/>
      <c r="Z293" s="9" t="s">
        <v>2188</v>
      </c>
      <c r="AA293" s="9" t="s">
        <v>1062</v>
      </c>
      <c r="AB293" s="9" t="s">
        <v>1062</v>
      </c>
      <c r="AC293" s="10" t="s">
        <v>2189</v>
      </c>
      <c r="AD293" s="3">
        <f>COUNTIF(Z:Z,S!$Z293)</f>
        <v>1</v>
      </c>
    </row>
    <row r="294" ht="14.25" customHeight="1">
      <c r="A294" s="3" t="s">
        <v>2190</v>
      </c>
      <c r="B294" s="4" t="s">
        <v>2191</v>
      </c>
      <c r="C294" s="4" t="s">
        <v>1060</v>
      </c>
      <c r="D294" s="3">
        <v>3210.0</v>
      </c>
      <c r="X294" s="12"/>
      <c r="Y294" s="12"/>
      <c r="Z294" s="9" t="s">
        <v>2192</v>
      </c>
      <c r="AA294" s="9" t="s">
        <v>1062</v>
      </c>
      <c r="AB294" s="9" t="s">
        <v>1062</v>
      </c>
      <c r="AC294" s="13" t="s">
        <v>2193</v>
      </c>
      <c r="AD294" s="3">
        <f>COUNTIF(Z:Z,S!$Z294)</f>
        <v>1</v>
      </c>
    </row>
    <row r="295" ht="14.25" customHeight="1">
      <c r="A295" s="3" t="s">
        <v>2194</v>
      </c>
      <c r="B295" s="4" t="s">
        <v>2195</v>
      </c>
      <c r="C295" s="3" t="s">
        <v>1060</v>
      </c>
      <c r="D295" s="3">
        <v>3210.0</v>
      </c>
      <c r="X295" s="9"/>
      <c r="Y295" s="9"/>
      <c r="Z295" s="9" t="s">
        <v>2196</v>
      </c>
      <c r="AA295" s="9" t="s">
        <v>1062</v>
      </c>
      <c r="AB295" s="9" t="s">
        <v>1062</v>
      </c>
      <c r="AC295" s="10" t="s">
        <v>2197</v>
      </c>
      <c r="AD295" s="3">
        <f>COUNTIF(Z:Z,S!$Z295)</f>
        <v>1</v>
      </c>
    </row>
    <row r="296" ht="14.25" customHeight="1">
      <c r="A296" s="3" t="s">
        <v>2198</v>
      </c>
      <c r="B296" s="4" t="s">
        <v>2199</v>
      </c>
      <c r="C296" s="4" t="s">
        <v>1060</v>
      </c>
      <c r="D296" s="3">
        <v>3211.0</v>
      </c>
      <c r="X296" s="12"/>
      <c r="Y296" s="12"/>
      <c r="Z296" s="9" t="s">
        <v>2200</v>
      </c>
      <c r="AA296" s="9" t="s">
        <v>1062</v>
      </c>
      <c r="AB296" s="9" t="s">
        <v>1062</v>
      </c>
      <c r="AC296" s="13" t="s">
        <v>2201</v>
      </c>
      <c r="AD296" s="3">
        <f>COUNTIF(Z:Z,S!$Z296)</f>
        <v>1</v>
      </c>
    </row>
    <row r="297" ht="14.25" customHeight="1">
      <c r="A297" s="3" t="s">
        <v>2202</v>
      </c>
      <c r="B297" s="4" t="s">
        <v>2203</v>
      </c>
      <c r="C297" s="3" t="s">
        <v>1060</v>
      </c>
      <c r="D297" s="3">
        <v>3211.0</v>
      </c>
      <c r="X297" s="9"/>
      <c r="Y297" s="9"/>
      <c r="Z297" s="9" t="s">
        <v>2204</v>
      </c>
      <c r="AA297" s="9" t="s">
        <v>1062</v>
      </c>
      <c r="AB297" s="9" t="s">
        <v>1062</v>
      </c>
      <c r="AC297" s="10" t="s">
        <v>2205</v>
      </c>
      <c r="AD297" s="3">
        <f>COUNTIF(Z:Z,S!$Z297)</f>
        <v>1</v>
      </c>
    </row>
    <row r="298" ht="14.25" customHeight="1">
      <c r="A298" s="3" t="s">
        <v>2206</v>
      </c>
      <c r="B298" s="4" t="s">
        <v>2207</v>
      </c>
      <c r="C298" s="4" t="s">
        <v>1060</v>
      </c>
      <c r="D298" s="3">
        <v>3301.0</v>
      </c>
    </row>
    <row r="299" ht="14.25" customHeight="1">
      <c r="A299" s="3" t="s">
        <v>2208</v>
      </c>
      <c r="B299" s="4" t="s">
        <v>2209</v>
      </c>
      <c r="C299" s="3" t="s">
        <v>1060</v>
      </c>
      <c r="D299" s="3">
        <v>3301.0</v>
      </c>
    </row>
    <row r="300" ht="14.25" customHeight="1">
      <c r="A300" s="3" t="s">
        <v>2210</v>
      </c>
      <c r="B300" s="4" t="s">
        <v>2211</v>
      </c>
      <c r="C300" s="4" t="s">
        <v>1060</v>
      </c>
      <c r="D300" s="3">
        <v>3302.0</v>
      </c>
    </row>
    <row r="301" ht="14.25" customHeight="1">
      <c r="A301" s="3" t="s">
        <v>2212</v>
      </c>
      <c r="B301" s="4" t="s">
        <v>2213</v>
      </c>
      <c r="C301" s="3" t="s">
        <v>1060</v>
      </c>
      <c r="D301" s="3">
        <v>3302.0</v>
      </c>
    </row>
    <row r="302" ht="14.25" customHeight="1">
      <c r="A302" s="3" t="s">
        <v>2214</v>
      </c>
      <c r="B302" s="4" t="s">
        <v>2215</v>
      </c>
      <c r="C302" s="4" t="s">
        <v>1060</v>
      </c>
      <c r="D302" s="3">
        <v>3303.0</v>
      </c>
    </row>
    <row r="303" ht="14.25" customHeight="1">
      <c r="A303" s="3" t="s">
        <v>2216</v>
      </c>
      <c r="B303" s="4" t="s">
        <v>2217</v>
      </c>
      <c r="C303" s="3" t="s">
        <v>1060</v>
      </c>
      <c r="D303" s="3">
        <v>3303.0</v>
      </c>
    </row>
    <row r="304" ht="14.25" customHeight="1">
      <c r="A304" s="3" t="s">
        <v>2218</v>
      </c>
      <c r="B304" s="4" t="s">
        <v>2219</v>
      </c>
      <c r="C304" s="4" t="s">
        <v>1060</v>
      </c>
      <c r="D304" s="3">
        <v>3304.0</v>
      </c>
    </row>
    <row r="305" ht="14.25" customHeight="1">
      <c r="A305" s="3" t="s">
        <v>2220</v>
      </c>
      <c r="B305" s="4" t="s">
        <v>2221</v>
      </c>
      <c r="C305" s="3" t="s">
        <v>1060</v>
      </c>
      <c r="D305" s="3">
        <v>3304.0</v>
      </c>
    </row>
    <row r="306" ht="14.25" customHeight="1">
      <c r="A306" s="3" t="s">
        <v>2222</v>
      </c>
      <c r="B306" s="4" t="s">
        <v>2223</v>
      </c>
      <c r="C306" s="4" t="s">
        <v>1060</v>
      </c>
      <c r="D306" s="3">
        <v>3305.0</v>
      </c>
    </row>
    <row r="307" ht="14.25" customHeight="1">
      <c r="A307" s="3" t="s">
        <v>2224</v>
      </c>
      <c r="B307" s="4" t="s">
        <v>2225</v>
      </c>
      <c r="C307" s="3" t="s">
        <v>1060</v>
      </c>
      <c r="D307" s="3">
        <v>3305.0</v>
      </c>
    </row>
    <row r="308" ht="14.25" customHeight="1">
      <c r="A308" s="3" t="s">
        <v>2226</v>
      </c>
      <c r="B308" s="4" t="s">
        <v>2227</v>
      </c>
      <c r="C308" s="4" t="s">
        <v>1060</v>
      </c>
      <c r="D308" s="3">
        <v>3306.0</v>
      </c>
    </row>
    <row r="309" ht="14.25" customHeight="1">
      <c r="A309" s="3" t="s">
        <v>2228</v>
      </c>
      <c r="B309" s="4" t="s">
        <v>2229</v>
      </c>
      <c r="C309" s="3" t="s">
        <v>1060</v>
      </c>
      <c r="D309" s="3">
        <v>3306.0</v>
      </c>
    </row>
    <row r="310" ht="14.25" customHeight="1">
      <c r="A310" s="3" t="s">
        <v>2230</v>
      </c>
      <c r="B310" s="4" t="s">
        <v>2231</v>
      </c>
      <c r="C310" s="4" t="s">
        <v>1060</v>
      </c>
      <c r="D310" s="3">
        <v>3307.0</v>
      </c>
    </row>
    <row r="311" ht="14.25" customHeight="1">
      <c r="A311" s="3" t="s">
        <v>2232</v>
      </c>
      <c r="B311" s="4" t="s">
        <v>2233</v>
      </c>
      <c r="C311" s="3" t="s">
        <v>1060</v>
      </c>
      <c r="D311" s="3">
        <v>3307.0</v>
      </c>
    </row>
    <row r="312" ht="14.25" customHeight="1">
      <c r="A312" s="3" t="s">
        <v>2234</v>
      </c>
      <c r="B312" s="4" t="s">
        <v>2235</v>
      </c>
      <c r="C312" s="4" t="s">
        <v>1060</v>
      </c>
      <c r="D312" s="3">
        <v>10100.0</v>
      </c>
    </row>
    <row r="313" ht="14.25" customHeight="1">
      <c r="A313" s="3" t="s">
        <v>2236</v>
      </c>
      <c r="B313" s="4" t="s">
        <v>2237</v>
      </c>
      <c r="C313" s="4" t="s">
        <v>1060</v>
      </c>
      <c r="D313" s="3">
        <v>10101.0</v>
      </c>
    </row>
    <row r="314" ht="14.25" customHeight="1">
      <c r="A314" s="3" t="s">
        <v>2238</v>
      </c>
      <c r="B314" s="4" t="s">
        <v>2239</v>
      </c>
      <c r="C314" s="4" t="s">
        <v>1060</v>
      </c>
      <c r="D314" s="3">
        <v>10102.0</v>
      </c>
    </row>
    <row r="315" ht="14.25" customHeight="1">
      <c r="A315" s="3" t="s">
        <v>2240</v>
      </c>
      <c r="B315" s="4" t="s">
        <v>2241</v>
      </c>
      <c r="C315" s="4" t="s">
        <v>1060</v>
      </c>
      <c r="D315" s="3">
        <v>10200.0</v>
      </c>
    </row>
    <row r="316" ht="14.25" customHeight="1">
      <c r="A316" s="3" t="s">
        <v>2242</v>
      </c>
      <c r="B316" s="4" t="s">
        <v>2243</v>
      </c>
      <c r="C316" s="4" t="s">
        <v>1060</v>
      </c>
      <c r="D316" s="3">
        <v>10201.0</v>
      </c>
    </row>
    <row r="317" ht="14.25" customHeight="1">
      <c r="A317" s="3" t="s">
        <v>2244</v>
      </c>
      <c r="B317" s="4" t="s">
        <v>2245</v>
      </c>
      <c r="C317" s="4" t="s">
        <v>1060</v>
      </c>
      <c r="D317" s="3">
        <v>10202.0</v>
      </c>
    </row>
    <row r="318" ht="14.25" customHeight="1">
      <c r="A318" s="3" t="s">
        <v>2246</v>
      </c>
      <c r="B318" s="4" t="s">
        <v>2247</v>
      </c>
      <c r="C318" s="4" t="s">
        <v>1060</v>
      </c>
      <c r="D318" s="3">
        <v>20100.0</v>
      </c>
    </row>
    <row r="319" ht="14.25" customHeight="1">
      <c r="A319" s="3" t="s">
        <v>2248</v>
      </c>
      <c r="B319" s="4" t="s">
        <v>2249</v>
      </c>
      <c r="C319" s="4" t="s">
        <v>1060</v>
      </c>
      <c r="D319" s="3">
        <v>20200.0</v>
      </c>
    </row>
    <row r="320" ht="14.25" customHeight="1">
      <c r="A320" s="3" t="s">
        <v>2250</v>
      </c>
      <c r="B320" s="4" t="s">
        <v>2251</v>
      </c>
      <c r="C320" s="4" t="s">
        <v>1060</v>
      </c>
      <c r="D320" s="3">
        <v>30100.0</v>
      </c>
    </row>
    <row r="321" ht="14.25" customHeight="1">
      <c r="A321" s="3" t="s">
        <v>2252</v>
      </c>
      <c r="B321" s="4" t="s">
        <v>2253</v>
      </c>
      <c r="C321" s="4" t="s">
        <v>1060</v>
      </c>
      <c r="D321" s="3">
        <v>30200.0</v>
      </c>
    </row>
    <row r="322" ht="14.25" customHeight="1">
      <c r="A322" s="3" t="s">
        <v>2254</v>
      </c>
      <c r="B322" s="4" t="s">
        <v>2255</v>
      </c>
      <c r="C322" s="4" t="s">
        <v>1060</v>
      </c>
      <c r="D322" s="3">
        <v>50100.0</v>
      </c>
    </row>
    <row r="323" ht="14.25" customHeight="1">
      <c r="A323" s="3" t="s">
        <v>2256</v>
      </c>
      <c r="B323" s="3" t="s">
        <v>2257</v>
      </c>
      <c r="C323" s="3" t="s">
        <v>1060</v>
      </c>
      <c r="D323" s="3">
        <v>50200.0</v>
      </c>
    </row>
    <row r="324" ht="14.25" customHeight="1">
      <c r="A324" s="3" t="s">
        <v>2258</v>
      </c>
      <c r="B324" s="4" t="s">
        <v>2259</v>
      </c>
      <c r="C324" s="4" t="s">
        <v>1060</v>
      </c>
      <c r="D324" s="3">
        <v>50300.0</v>
      </c>
    </row>
    <row r="325" ht="14.25" customHeight="1">
      <c r="A325" s="3" t="s">
        <v>2260</v>
      </c>
      <c r="B325" s="3" t="s">
        <v>2261</v>
      </c>
      <c r="C325" s="3" t="s">
        <v>1060</v>
      </c>
      <c r="D325" s="3">
        <v>110100.0</v>
      </c>
    </row>
    <row r="326" ht="14.25" customHeight="1">
      <c r="A326" s="3" t="s">
        <v>2262</v>
      </c>
      <c r="B326" s="4" t="s">
        <v>2263</v>
      </c>
      <c r="C326" s="4" t="s">
        <v>1060</v>
      </c>
      <c r="D326" s="3">
        <v>110200.0</v>
      </c>
    </row>
    <row r="327" ht="14.25" customHeight="1">
      <c r="A327" s="3" t="s">
        <v>2264</v>
      </c>
      <c r="B327" s="4" t="s">
        <v>2265</v>
      </c>
      <c r="C327" s="4" t="s">
        <v>1060</v>
      </c>
      <c r="D327" s="3">
        <v>110300.0</v>
      </c>
    </row>
    <row r="328" ht="14.25" customHeight="1">
      <c r="A328" s="3" t="s">
        <v>2266</v>
      </c>
      <c r="B328" s="4" t="s">
        <v>2267</v>
      </c>
      <c r="C328" s="4" t="s">
        <v>1060</v>
      </c>
      <c r="D328" s="3">
        <v>120100.0</v>
      </c>
    </row>
    <row r="329" ht="14.25" customHeight="1">
      <c r="A329" s="3" t="s">
        <v>2268</v>
      </c>
      <c r="B329" s="4" t="s">
        <v>2269</v>
      </c>
      <c r="C329" s="4" t="s">
        <v>1060</v>
      </c>
      <c r="D329" s="3">
        <v>120200.0</v>
      </c>
    </row>
    <row r="330" ht="14.25" customHeight="1">
      <c r="A330" s="3" t="s">
        <v>2270</v>
      </c>
      <c r="B330" s="4" t="s">
        <v>2271</v>
      </c>
      <c r="C330" s="4" t="s">
        <v>1060</v>
      </c>
      <c r="D330" s="3">
        <v>120301.0</v>
      </c>
    </row>
    <row r="331" ht="14.25" customHeight="1">
      <c r="A331" s="3" t="s">
        <v>2272</v>
      </c>
      <c r="B331" s="4" t="s">
        <v>2273</v>
      </c>
      <c r="C331" s="4" t="s">
        <v>1060</v>
      </c>
      <c r="D331" s="3">
        <v>120302.0</v>
      </c>
    </row>
    <row r="332" ht="14.25" customHeight="1">
      <c r="A332" s="3" t="s">
        <v>2274</v>
      </c>
      <c r="B332" s="4" t="s">
        <v>2275</v>
      </c>
      <c r="C332" s="4" t="s">
        <v>2276</v>
      </c>
      <c r="D332" s="3">
        <v>120303.0</v>
      </c>
    </row>
    <row r="333" ht="14.25" customHeight="1">
      <c r="A333" s="3" t="s">
        <v>2277</v>
      </c>
      <c r="B333" s="4" t="s">
        <v>2278</v>
      </c>
      <c r="C333" s="4" t="s">
        <v>1060</v>
      </c>
      <c r="D333" s="3">
        <v>120304.0</v>
      </c>
    </row>
    <row r="334" ht="14.25" customHeight="1">
      <c r="A334" s="3" t="s">
        <v>2279</v>
      </c>
      <c r="B334" s="4" t="s">
        <v>2278</v>
      </c>
      <c r="C334" s="4" t="s">
        <v>1060</v>
      </c>
      <c r="D334" s="3">
        <v>120304.0</v>
      </c>
    </row>
    <row r="335" ht="14.25" customHeight="1">
      <c r="A335" s="3" t="s">
        <v>2280</v>
      </c>
      <c r="B335" s="4" t="s">
        <v>2281</v>
      </c>
      <c r="C335" s="4" t="s">
        <v>1060</v>
      </c>
      <c r="D335" s="3">
        <v>120400.0</v>
      </c>
    </row>
    <row r="336" ht="14.25" customHeight="1">
      <c r="A336" s="3" t="s">
        <v>2282</v>
      </c>
      <c r="B336" s="4" t="s">
        <v>2283</v>
      </c>
      <c r="C336" s="4" t="s">
        <v>2284</v>
      </c>
      <c r="D336" s="3">
        <v>120500.0</v>
      </c>
    </row>
    <row r="337" ht="14.25" customHeight="1">
      <c r="A337" s="3" t="s">
        <v>58</v>
      </c>
      <c r="B337" s="4" t="s">
        <v>1060</v>
      </c>
      <c r="C337" s="4" t="s">
        <v>1060</v>
      </c>
      <c r="D337" s="3"/>
    </row>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c r="D347" s="15"/>
    </row>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
    <mergeCell ref="A1:D1"/>
    <mergeCell ref="F1:I1"/>
    <mergeCell ref="K1:N1"/>
    <mergeCell ref="P1:V1"/>
  </mergeCells>
  <printOptions/>
  <pageMargins bottom="0.75" footer="0.0" header="0.0" left="0.7" right="0.7" top="0.75"/>
  <pageSetup paperSize="9" orientation="portrait"/>
  <drawing r:id="rId1"/>
  <tableParts count="6">
    <tablePart r:id="rId8"/>
    <tablePart r:id="rId9"/>
    <tablePart r:id="rId10"/>
    <tablePart r:id="rId11"/>
    <tablePart r:id="rId12"/>
    <tablePart r:id="rId1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14"/>
    <col customWidth="1" min="2" max="2" width="9.86"/>
    <col customWidth="1" min="3" max="3" width="50.14"/>
    <col customWidth="1" min="4" max="26" width="9.14"/>
  </cols>
  <sheetData>
    <row r="1" ht="14.25" customHeight="1">
      <c r="A1" s="3" t="s">
        <v>2285</v>
      </c>
      <c r="B1" s="3" t="s">
        <v>2286</v>
      </c>
      <c r="C1" s="3" t="s">
        <v>2287</v>
      </c>
      <c r="D1" s="3" t="s">
        <v>2288</v>
      </c>
    </row>
    <row r="2" ht="14.25" customHeight="1">
      <c r="A2" s="3" t="s">
        <v>520</v>
      </c>
      <c r="B2" s="3" t="s">
        <v>2289</v>
      </c>
      <c r="C2" s="3" t="str">
        <f t="shared" ref="C2:C170" si="1">#REF!&amp;#REF!</f>
        <v>#REF!</v>
      </c>
      <c r="D2" s="3" t="str">
        <f t="shared" ref="D2:D170" si="2">IF(INDEX(#REF!,MATCH(#REF!,#REF!,0),5)="no",#REF!&amp;"NO","-")</f>
        <v>#REF!</v>
      </c>
    </row>
    <row r="3" ht="14.25" customHeight="1">
      <c r="A3" s="3" t="s">
        <v>732</v>
      </c>
      <c r="B3" s="3" t="s">
        <v>2289</v>
      </c>
      <c r="C3" s="3" t="str">
        <f t="shared" si="1"/>
        <v>#REF!</v>
      </c>
      <c r="D3" s="3" t="str">
        <f t="shared" si="2"/>
        <v>#REF!</v>
      </c>
    </row>
    <row r="4" ht="14.25" customHeight="1">
      <c r="A4" s="3" t="s">
        <v>396</v>
      </c>
      <c r="B4" s="3" t="s">
        <v>2289</v>
      </c>
      <c r="C4" s="3" t="str">
        <f t="shared" si="1"/>
        <v>#REF!</v>
      </c>
      <c r="D4" s="3" t="str">
        <f t="shared" si="2"/>
        <v>#REF!</v>
      </c>
    </row>
    <row r="5" ht="14.25" customHeight="1">
      <c r="A5" s="3" t="s">
        <v>402</v>
      </c>
      <c r="B5" s="3" t="s">
        <v>2289</v>
      </c>
      <c r="C5" s="3" t="str">
        <f t="shared" si="1"/>
        <v>#REF!</v>
      </c>
      <c r="D5" s="3" t="str">
        <f t="shared" si="2"/>
        <v>#REF!</v>
      </c>
    </row>
    <row r="6" ht="14.25" customHeight="1">
      <c r="A6" s="3" t="s">
        <v>363</v>
      </c>
      <c r="B6" s="3" t="s">
        <v>2289</v>
      </c>
      <c r="C6" s="3" t="str">
        <f t="shared" si="1"/>
        <v>#REF!</v>
      </c>
      <c r="D6" s="3" t="str">
        <f t="shared" si="2"/>
        <v>#REF!</v>
      </c>
    </row>
    <row r="7" ht="14.25" customHeight="1">
      <c r="A7" s="3" t="s">
        <v>514</v>
      </c>
      <c r="B7" s="3" t="s">
        <v>2289</v>
      </c>
      <c r="C7" s="3" t="str">
        <f t="shared" si="1"/>
        <v>#REF!</v>
      </c>
      <c r="D7" s="3" t="str">
        <f t="shared" si="2"/>
        <v>#REF!</v>
      </c>
    </row>
    <row r="8" ht="14.25" customHeight="1">
      <c r="A8" s="3" t="s">
        <v>396</v>
      </c>
      <c r="B8" s="3" t="s">
        <v>2290</v>
      </c>
      <c r="C8" s="3" t="str">
        <f t="shared" si="1"/>
        <v>#REF!</v>
      </c>
      <c r="D8" s="3" t="str">
        <f t="shared" si="2"/>
        <v>#REF!</v>
      </c>
    </row>
    <row r="9" ht="14.25" customHeight="1">
      <c r="A9" s="3" t="s">
        <v>383</v>
      </c>
      <c r="B9" s="3" t="s">
        <v>2291</v>
      </c>
      <c r="C9" s="3" t="str">
        <f t="shared" si="1"/>
        <v>#REF!</v>
      </c>
      <c r="D9" s="3" t="str">
        <f t="shared" si="2"/>
        <v>#REF!</v>
      </c>
    </row>
    <row r="10" ht="14.25" customHeight="1">
      <c r="A10" s="3" t="s">
        <v>370</v>
      </c>
      <c r="B10" s="3" t="s">
        <v>2291</v>
      </c>
      <c r="C10" s="3" t="str">
        <f t="shared" si="1"/>
        <v>#REF!</v>
      </c>
      <c r="D10" s="3" t="str">
        <f t="shared" si="2"/>
        <v>#REF!</v>
      </c>
    </row>
    <row r="11" ht="14.25" customHeight="1">
      <c r="A11" s="3" t="s">
        <v>331</v>
      </c>
      <c r="B11" s="3" t="s">
        <v>2291</v>
      </c>
      <c r="C11" s="3" t="str">
        <f t="shared" si="1"/>
        <v>#REF!</v>
      </c>
      <c r="D11" s="3" t="str">
        <f t="shared" si="2"/>
        <v>#REF!</v>
      </c>
    </row>
    <row r="12" ht="14.25" customHeight="1">
      <c r="A12" s="3" t="s">
        <v>325</v>
      </c>
      <c r="B12" s="3" t="s">
        <v>2291</v>
      </c>
      <c r="C12" s="3" t="str">
        <f t="shared" si="1"/>
        <v>#REF!</v>
      </c>
      <c r="D12" s="3" t="str">
        <f t="shared" si="2"/>
        <v>#REF!</v>
      </c>
    </row>
    <row r="13" ht="14.25" customHeight="1">
      <c r="A13" s="3" t="s">
        <v>319</v>
      </c>
      <c r="B13" s="3" t="s">
        <v>2291</v>
      </c>
      <c r="C13" s="3" t="str">
        <f t="shared" si="1"/>
        <v>#REF!</v>
      </c>
      <c r="D13" s="3" t="str">
        <f t="shared" si="2"/>
        <v>#REF!</v>
      </c>
    </row>
    <row r="14" ht="14.25" customHeight="1">
      <c r="A14" s="3" t="s">
        <v>313</v>
      </c>
      <c r="B14" s="3" t="s">
        <v>2291</v>
      </c>
      <c r="C14" s="3" t="str">
        <f t="shared" si="1"/>
        <v>#REF!</v>
      </c>
      <c r="D14" s="3" t="str">
        <f t="shared" si="2"/>
        <v>#REF!</v>
      </c>
    </row>
    <row r="15" ht="14.25" customHeight="1">
      <c r="A15" s="3" t="s">
        <v>307</v>
      </c>
      <c r="B15" s="3" t="s">
        <v>2291</v>
      </c>
      <c r="C15" s="3" t="str">
        <f t="shared" si="1"/>
        <v>#REF!</v>
      </c>
      <c r="D15" s="3" t="str">
        <f t="shared" si="2"/>
        <v>#REF!</v>
      </c>
    </row>
    <row r="16" ht="14.25" customHeight="1">
      <c r="A16" s="3" t="s">
        <v>301</v>
      </c>
      <c r="B16" s="3" t="s">
        <v>2291</v>
      </c>
      <c r="C16" s="3" t="str">
        <f t="shared" si="1"/>
        <v>#REF!</v>
      </c>
      <c r="D16" s="3" t="str">
        <f t="shared" si="2"/>
        <v>#REF!</v>
      </c>
    </row>
    <row r="17" ht="14.25" customHeight="1">
      <c r="A17" s="3" t="s">
        <v>255</v>
      </c>
      <c r="B17" s="3" t="s">
        <v>2291</v>
      </c>
      <c r="C17" s="3" t="str">
        <f t="shared" si="1"/>
        <v>#REF!</v>
      </c>
      <c r="D17" s="3" t="str">
        <f t="shared" si="2"/>
        <v>#REF!</v>
      </c>
    </row>
    <row r="18" ht="14.25" customHeight="1">
      <c r="A18" s="3" t="s">
        <v>281</v>
      </c>
      <c r="B18" s="3" t="s">
        <v>2291</v>
      </c>
      <c r="C18" s="3" t="str">
        <f t="shared" si="1"/>
        <v>#REF!</v>
      </c>
      <c r="D18" s="3" t="str">
        <f t="shared" si="2"/>
        <v>#REF!</v>
      </c>
    </row>
    <row r="19" ht="14.25" customHeight="1">
      <c r="A19" s="3" t="s">
        <v>109</v>
      </c>
      <c r="B19" s="3" t="s">
        <v>2291</v>
      </c>
      <c r="C19" s="3" t="str">
        <f t="shared" si="1"/>
        <v>#REF!</v>
      </c>
      <c r="D19" s="3" t="str">
        <f t="shared" si="2"/>
        <v>#REF!</v>
      </c>
    </row>
    <row r="20" ht="14.25" customHeight="1">
      <c r="A20" s="3" t="s">
        <v>224</v>
      </c>
      <c r="B20" s="3" t="s">
        <v>2291</v>
      </c>
      <c r="C20" s="3" t="str">
        <f t="shared" si="1"/>
        <v>#REF!</v>
      </c>
      <c r="D20" s="3" t="str">
        <f t="shared" si="2"/>
        <v>#REF!</v>
      </c>
    </row>
    <row r="21" ht="14.25" customHeight="1">
      <c r="A21" s="3" t="s">
        <v>242</v>
      </c>
      <c r="B21" s="3" t="s">
        <v>2291</v>
      </c>
      <c r="C21" s="3" t="str">
        <f t="shared" si="1"/>
        <v>#REF!</v>
      </c>
      <c r="D21" s="3" t="str">
        <f t="shared" si="2"/>
        <v>#REF!</v>
      </c>
    </row>
    <row r="22" ht="14.25" customHeight="1">
      <c r="A22" s="3" t="s">
        <v>161</v>
      </c>
      <c r="B22" s="3" t="s">
        <v>2291</v>
      </c>
      <c r="C22" s="3" t="str">
        <f t="shared" si="1"/>
        <v>#REF!</v>
      </c>
      <c r="D22" s="3" t="str">
        <f t="shared" si="2"/>
        <v>#REF!</v>
      </c>
    </row>
    <row r="23" ht="14.25" customHeight="1">
      <c r="A23" s="3" t="s">
        <v>180</v>
      </c>
      <c r="B23" s="3" t="s">
        <v>2291</v>
      </c>
      <c r="C23" s="3" t="str">
        <f t="shared" si="1"/>
        <v>#REF!</v>
      </c>
      <c r="D23" s="3" t="str">
        <f t="shared" si="2"/>
        <v>#REF!</v>
      </c>
    </row>
    <row r="24" ht="14.25" customHeight="1">
      <c r="A24" s="3" t="s">
        <v>195</v>
      </c>
      <c r="B24" s="3" t="s">
        <v>2291</v>
      </c>
      <c r="C24" s="3" t="str">
        <f t="shared" si="1"/>
        <v>#REF!</v>
      </c>
      <c r="D24" s="3" t="str">
        <f t="shared" si="2"/>
        <v>#REF!</v>
      </c>
    </row>
    <row r="25" ht="14.25" customHeight="1">
      <c r="A25" s="3" t="s">
        <v>203</v>
      </c>
      <c r="B25" s="3" t="s">
        <v>2291</v>
      </c>
      <c r="C25" s="3" t="str">
        <f t="shared" si="1"/>
        <v>#REF!</v>
      </c>
      <c r="D25" s="3" t="str">
        <f t="shared" si="2"/>
        <v>#REF!</v>
      </c>
    </row>
    <row r="26" ht="14.25" customHeight="1">
      <c r="A26" s="3" t="s">
        <v>230</v>
      </c>
      <c r="B26" s="3" t="s">
        <v>2291</v>
      </c>
      <c r="C26" s="3" t="str">
        <f t="shared" si="1"/>
        <v>#REF!</v>
      </c>
      <c r="D26" s="3" t="str">
        <f t="shared" si="2"/>
        <v>#REF!</v>
      </c>
    </row>
    <row r="27" ht="14.25" customHeight="1">
      <c r="A27" s="3" t="s">
        <v>236</v>
      </c>
      <c r="B27" s="3" t="s">
        <v>2291</v>
      </c>
      <c r="C27" s="3" t="str">
        <f t="shared" si="1"/>
        <v>#REF!</v>
      </c>
      <c r="D27" s="3" t="str">
        <f t="shared" si="2"/>
        <v>#REF!</v>
      </c>
    </row>
    <row r="28" ht="14.25" customHeight="1">
      <c r="A28" s="3" t="s">
        <v>447</v>
      </c>
      <c r="B28" s="3" t="s">
        <v>2291</v>
      </c>
      <c r="C28" s="3" t="str">
        <f t="shared" si="1"/>
        <v>#REF!</v>
      </c>
      <c r="D28" s="3" t="str">
        <f t="shared" si="2"/>
        <v>#REF!</v>
      </c>
    </row>
    <row r="29" ht="14.25" customHeight="1">
      <c r="A29" s="3" t="s">
        <v>651</v>
      </c>
      <c r="B29" s="3" t="s">
        <v>2291</v>
      </c>
      <c r="C29" s="3" t="str">
        <f t="shared" si="1"/>
        <v>#REF!</v>
      </c>
      <c r="D29" s="3" t="str">
        <f t="shared" si="2"/>
        <v>#REF!</v>
      </c>
    </row>
    <row r="30" ht="14.25" customHeight="1">
      <c r="A30" s="3" t="s">
        <v>682</v>
      </c>
      <c r="B30" s="3" t="s">
        <v>2291</v>
      </c>
      <c r="C30" s="3" t="str">
        <f t="shared" si="1"/>
        <v>#REF!</v>
      </c>
      <c r="D30" s="3" t="str">
        <f t="shared" si="2"/>
        <v>#REF!</v>
      </c>
    </row>
    <row r="31" ht="14.25" customHeight="1">
      <c r="A31" s="3" t="s">
        <v>59</v>
      </c>
      <c r="B31" s="3" t="s">
        <v>2291</v>
      </c>
      <c r="C31" s="3" t="str">
        <f t="shared" si="1"/>
        <v>#REF!</v>
      </c>
      <c r="D31" s="3" t="str">
        <f t="shared" si="2"/>
        <v>#REF!</v>
      </c>
    </row>
    <row r="32" ht="14.25" customHeight="1">
      <c r="A32" s="3" t="s">
        <v>657</v>
      </c>
      <c r="B32" s="3" t="s">
        <v>2291</v>
      </c>
      <c r="C32" s="3" t="str">
        <f t="shared" si="1"/>
        <v>#REF!</v>
      </c>
      <c r="D32" s="3" t="str">
        <f t="shared" si="2"/>
        <v>#REF!</v>
      </c>
    </row>
    <row r="33" ht="14.25" customHeight="1">
      <c r="A33" s="3" t="s">
        <v>645</v>
      </c>
      <c r="B33" s="3" t="s">
        <v>2291</v>
      </c>
      <c r="C33" s="3" t="str">
        <f t="shared" si="1"/>
        <v>#REF!</v>
      </c>
      <c r="D33" s="3" t="str">
        <f t="shared" si="2"/>
        <v>#REF!</v>
      </c>
    </row>
    <row r="34" ht="14.25" customHeight="1">
      <c r="A34" s="3" t="s">
        <v>639</v>
      </c>
      <c r="B34" s="3" t="s">
        <v>2291</v>
      </c>
      <c r="C34" s="3" t="str">
        <f t="shared" si="1"/>
        <v>#REF!</v>
      </c>
      <c r="D34" s="3" t="str">
        <f t="shared" si="2"/>
        <v>#REF!</v>
      </c>
    </row>
    <row r="35" ht="14.25" customHeight="1">
      <c r="A35" s="3" t="s">
        <v>471</v>
      </c>
      <c r="B35" s="3" t="s">
        <v>2291</v>
      </c>
      <c r="C35" s="3" t="str">
        <f t="shared" si="1"/>
        <v>#REF!</v>
      </c>
      <c r="D35" s="3" t="str">
        <f t="shared" si="2"/>
        <v>#REF!</v>
      </c>
    </row>
    <row r="36" ht="14.25" customHeight="1">
      <c r="A36" s="3" t="s">
        <v>287</v>
      </c>
      <c r="B36" s="3" t="s">
        <v>2291</v>
      </c>
      <c r="C36" s="3" t="str">
        <f t="shared" si="1"/>
        <v>#REF!</v>
      </c>
      <c r="D36" s="3" t="str">
        <f t="shared" si="2"/>
        <v>#REF!</v>
      </c>
    </row>
    <row r="37" ht="14.25" customHeight="1">
      <c r="A37" s="3" t="s">
        <v>345</v>
      </c>
      <c r="B37" s="3" t="s">
        <v>2291</v>
      </c>
      <c r="C37" s="3" t="str">
        <f t="shared" si="1"/>
        <v>#REF!</v>
      </c>
      <c r="D37" s="3" t="str">
        <f t="shared" si="2"/>
        <v>#REF!</v>
      </c>
    </row>
    <row r="38" ht="14.25" customHeight="1">
      <c r="A38" s="3" t="s">
        <v>295</v>
      </c>
      <c r="B38" s="3" t="s">
        <v>2291</v>
      </c>
      <c r="C38" s="3" t="str">
        <f t="shared" si="1"/>
        <v>#REF!</v>
      </c>
      <c r="D38" s="3" t="str">
        <f t="shared" si="2"/>
        <v>#REF!</v>
      </c>
    </row>
    <row r="39" ht="14.25" customHeight="1">
      <c r="A39" s="3" t="s">
        <v>261</v>
      </c>
      <c r="B39" s="3" t="s">
        <v>2291</v>
      </c>
      <c r="C39" s="3" t="str">
        <f t="shared" si="1"/>
        <v>#REF!</v>
      </c>
      <c r="D39" s="3" t="str">
        <f t="shared" si="2"/>
        <v>#REF!</v>
      </c>
    </row>
    <row r="40" ht="14.25" customHeight="1">
      <c r="A40" s="3" t="s">
        <v>275</v>
      </c>
      <c r="B40" s="3" t="s">
        <v>2291</v>
      </c>
      <c r="C40" s="3" t="str">
        <f t="shared" si="1"/>
        <v>#REF!</v>
      </c>
      <c r="D40" s="3" t="str">
        <f t="shared" si="2"/>
        <v>#REF!</v>
      </c>
    </row>
    <row r="41" ht="14.25" customHeight="1">
      <c r="A41" s="3" t="s">
        <v>217</v>
      </c>
      <c r="B41" s="3" t="s">
        <v>2291</v>
      </c>
      <c r="C41" s="3" t="str">
        <f t="shared" si="1"/>
        <v>#REF!</v>
      </c>
      <c r="D41" s="3" t="str">
        <f t="shared" si="2"/>
        <v>#REF!</v>
      </c>
    </row>
    <row r="42" ht="14.25" customHeight="1">
      <c r="A42" s="3" t="s">
        <v>814</v>
      </c>
      <c r="B42" s="3" t="s">
        <v>2292</v>
      </c>
      <c r="C42" s="3" t="str">
        <f t="shared" si="1"/>
        <v>#REF!</v>
      </c>
      <c r="D42" s="3" t="str">
        <f t="shared" si="2"/>
        <v>#REF!</v>
      </c>
    </row>
    <row r="43" ht="14.25" customHeight="1">
      <c r="A43" s="3" t="s">
        <v>866</v>
      </c>
      <c r="B43" s="3" t="s">
        <v>2292</v>
      </c>
      <c r="C43" s="3" t="str">
        <f t="shared" si="1"/>
        <v>#REF!</v>
      </c>
      <c r="D43" s="3" t="str">
        <f t="shared" si="2"/>
        <v>#REF!</v>
      </c>
    </row>
    <row r="44" ht="14.25" customHeight="1">
      <c r="A44" s="3" t="s">
        <v>834</v>
      </c>
      <c r="B44" s="3" t="s">
        <v>2292</v>
      </c>
      <c r="C44" s="3" t="str">
        <f t="shared" si="1"/>
        <v>#REF!</v>
      </c>
      <c r="D44" s="3" t="str">
        <f t="shared" si="2"/>
        <v>#REF!</v>
      </c>
    </row>
    <row r="45" ht="14.25" customHeight="1">
      <c r="A45" s="3" t="s">
        <v>1031</v>
      </c>
      <c r="B45" s="3" t="s">
        <v>2292</v>
      </c>
      <c r="C45" s="3" t="str">
        <f t="shared" si="1"/>
        <v>#REF!</v>
      </c>
      <c r="D45" s="3" t="str">
        <f t="shared" si="2"/>
        <v>#REF!</v>
      </c>
    </row>
    <row r="46" ht="14.25" customHeight="1">
      <c r="A46" s="3" t="s">
        <v>1013</v>
      </c>
      <c r="B46" s="3" t="s">
        <v>2292</v>
      </c>
      <c r="C46" s="3" t="str">
        <f t="shared" si="1"/>
        <v>#REF!</v>
      </c>
      <c r="D46" s="3" t="str">
        <f t="shared" si="2"/>
        <v>#REF!</v>
      </c>
    </row>
    <row r="47" ht="14.25" customHeight="1">
      <c r="A47" s="3" t="s">
        <v>847</v>
      </c>
      <c r="B47" s="3" t="s">
        <v>2292</v>
      </c>
      <c r="C47" s="3" t="str">
        <f t="shared" si="1"/>
        <v>#REF!</v>
      </c>
      <c r="D47" s="3" t="str">
        <f t="shared" si="2"/>
        <v>#REF!</v>
      </c>
    </row>
    <row r="48" ht="14.25" customHeight="1">
      <c r="A48" s="3" t="s">
        <v>345</v>
      </c>
      <c r="B48" s="3" t="s">
        <v>2293</v>
      </c>
      <c r="C48" s="3" t="str">
        <f t="shared" si="1"/>
        <v>#REF!</v>
      </c>
      <c r="D48" s="3" t="str">
        <f t="shared" si="2"/>
        <v>#REF!</v>
      </c>
    </row>
    <row r="49" ht="14.25" customHeight="1">
      <c r="A49" s="3" t="s">
        <v>295</v>
      </c>
      <c r="B49" s="3" t="s">
        <v>2293</v>
      </c>
      <c r="C49" s="3" t="str">
        <f t="shared" si="1"/>
        <v>#REF!</v>
      </c>
      <c r="D49" s="3" t="str">
        <f t="shared" si="2"/>
        <v>#REF!</v>
      </c>
    </row>
    <row r="50" ht="14.25" customHeight="1">
      <c r="A50" s="3" t="s">
        <v>261</v>
      </c>
      <c r="B50" s="3" t="s">
        <v>2293</v>
      </c>
      <c r="C50" s="3" t="str">
        <f t="shared" si="1"/>
        <v>#REF!</v>
      </c>
      <c r="D50" s="3" t="str">
        <f t="shared" si="2"/>
        <v>#REF!</v>
      </c>
    </row>
    <row r="51" ht="14.25" customHeight="1">
      <c r="A51" s="3" t="s">
        <v>275</v>
      </c>
      <c r="B51" s="3" t="s">
        <v>2293</v>
      </c>
      <c r="C51" s="3" t="str">
        <f t="shared" si="1"/>
        <v>#REF!</v>
      </c>
      <c r="D51" s="3" t="str">
        <f t="shared" si="2"/>
        <v>#REF!</v>
      </c>
    </row>
    <row r="52" ht="14.25" customHeight="1">
      <c r="A52" s="3" t="s">
        <v>447</v>
      </c>
      <c r="B52" s="3" t="s">
        <v>2293</v>
      </c>
      <c r="C52" s="3" t="str">
        <f t="shared" si="1"/>
        <v>#REF!</v>
      </c>
      <c r="D52" s="3" t="str">
        <f t="shared" si="2"/>
        <v>#REF!</v>
      </c>
    </row>
    <row r="53" ht="14.25" customHeight="1">
      <c r="A53" s="3" t="s">
        <v>651</v>
      </c>
      <c r="B53" s="3" t="s">
        <v>2293</v>
      </c>
      <c r="C53" s="3" t="str">
        <f t="shared" si="1"/>
        <v>#REF!</v>
      </c>
      <c r="D53" s="3" t="str">
        <f t="shared" si="2"/>
        <v>#REF!</v>
      </c>
    </row>
    <row r="54" ht="14.25" customHeight="1">
      <c r="A54" s="3" t="s">
        <v>682</v>
      </c>
      <c r="B54" s="3" t="s">
        <v>2293</v>
      </c>
      <c r="C54" s="3" t="str">
        <f t="shared" si="1"/>
        <v>#REF!</v>
      </c>
      <c r="D54" s="3" t="str">
        <f t="shared" si="2"/>
        <v>#REF!</v>
      </c>
    </row>
    <row r="55" ht="14.25" customHeight="1">
      <c r="A55" s="3" t="s">
        <v>554</v>
      </c>
      <c r="B55" s="3" t="s">
        <v>2294</v>
      </c>
      <c r="C55" s="3" t="str">
        <f t="shared" si="1"/>
        <v>#REF!</v>
      </c>
      <c r="D55" s="3" t="str">
        <f t="shared" si="2"/>
        <v>#REF!</v>
      </c>
    </row>
    <row r="56" ht="14.25" customHeight="1">
      <c r="A56" s="3" t="s">
        <v>534</v>
      </c>
      <c r="B56" s="3" t="s">
        <v>2294</v>
      </c>
      <c r="C56" s="3" t="str">
        <f t="shared" si="1"/>
        <v>#REF!</v>
      </c>
      <c r="D56" s="3" t="str">
        <f t="shared" si="2"/>
        <v>#REF!</v>
      </c>
    </row>
    <row r="57" ht="14.25" customHeight="1">
      <c r="A57" s="3" t="s">
        <v>527</v>
      </c>
      <c r="B57" s="3" t="s">
        <v>2294</v>
      </c>
      <c r="C57" s="3" t="str">
        <f t="shared" si="1"/>
        <v>#REF!</v>
      </c>
      <c r="D57" s="3" t="str">
        <f t="shared" si="2"/>
        <v>#REF!</v>
      </c>
    </row>
    <row r="58" ht="14.25" customHeight="1">
      <c r="A58" s="3" t="s">
        <v>738</v>
      </c>
      <c r="B58" s="3" t="s">
        <v>2294</v>
      </c>
      <c r="C58" s="3" t="str">
        <f t="shared" si="1"/>
        <v>#REF!</v>
      </c>
      <c r="D58" s="3" t="str">
        <f t="shared" si="2"/>
        <v>#REF!</v>
      </c>
    </row>
    <row r="59" ht="14.25" customHeight="1">
      <c r="A59" s="3" t="s">
        <v>776</v>
      </c>
      <c r="B59" s="3" t="s">
        <v>2294</v>
      </c>
      <c r="C59" s="3" t="str">
        <f t="shared" si="1"/>
        <v>#REF!</v>
      </c>
      <c r="D59" s="3" t="str">
        <f t="shared" si="2"/>
        <v>#REF!</v>
      </c>
    </row>
    <row r="60" ht="14.25" customHeight="1">
      <c r="A60" s="3" t="s">
        <v>751</v>
      </c>
      <c r="B60" s="3" t="s">
        <v>2294</v>
      </c>
      <c r="C60" s="3" t="str">
        <f t="shared" si="1"/>
        <v>#REF!</v>
      </c>
      <c r="D60" s="3" t="str">
        <f t="shared" si="2"/>
        <v>#REF!</v>
      </c>
    </row>
    <row r="61" ht="14.25" customHeight="1">
      <c r="A61" s="3" t="s">
        <v>596</v>
      </c>
      <c r="B61" s="3" t="s">
        <v>2295</v>
      </c>
      <c r="C61" s="3" t="str">
        <f t="shared" si="1"/>
        <v>#REF!</v>
      </c>
      <c r="D61" s="3" t="str">
        <f t="shared" si="2"/>
        <v>#REF!</v>
      </c>
    </row>
    <row r="62" ht="14.25" customHeight="1">
      <c r="A62" s="3" t="s">
        <v>602</v>
      </c>
      <c r="B62" s="3" t="s">
        <v>2295</v>
      </c>
      <c r="C62" s="3" t="str">
        <f t="shared" si="1"/>
        <v>#REF!</v>
      </c>
      <c r="D62" s="3" t="str">
        <f t="shared" si="2"/>
        <v>#REF!</v>
      </c>
    </row>
    <row r="63" ht="14.25" customHeight="1">
      <c r="A63" s="3" t="s">
        <v>621</v>
      </c>
      <c r="B63" s="3" t="s">
        <v>2295</v>
      </c>
      <c r="C63" s="3" t="str">
        <f t="shared" si="1"/>
        <v>#REF!</v>
      </c>
      <c r="D63" s="3" t="str">
        <f t="shared" si="2"/>
        <v>#REF!</v>
      </c>
    </row>
    <row r="64" ht="14.25" customHeight="1">
      <c r="A64" s="3" t="s">
        <v>377</v>
      </c>
      <c r="B64" s="3" t="s">
        <v>2296</v>
      </c>
      <c r="C64" s="3" t="str">
        <f t="shared" si="1"/>
        <v>#REF!</v>
      </c>
      <c r="D64" s="3" t="str">
        <f t="shared" si="2"/>
        <v>#REF!</v>
      </c>
    </row>
    <row r="65" ht="14.25" customHeight="1">
      <c r="A65" s="3" t="s">
        <v>357</v>
      </c>
      <c r="B65" s="3" t="s">
        <v>2296</v>
      </c>
      <c r="C65" s="3" t="str">
        <f t="shared" si="1"/>
        <v>#REF!</v>
      </c>
      <c r="D65" s="3" t="str">
        <f t="shared" si="2"/>
        <v>#REF!</v>
      </c>
    </row>
    <row r="66" ht="14.25" customHeight="1">
      <c r="A66" s="3" t="s">
        <v>351</v>
      </c>
      <c r="B66" s="3" t="s">
        <v>2296</v>
      </c>
      <c r="C66" s="3" t="str">
        <f t="shared" si="1"/>
        <v>#REF!</v>
      </c>
      <c r="D66" s="3" t="str">
        <f t="shared" si="2"/>
        <v>#REF!</v>
      </c>
    </row>
    <row r="67" ht="14.25" customHeight="1">
      <c r="A67" s="3" t="s">
        <v>337</v>
      </c>
      <c r="B67" s="3" t="s">
        <v>2296</v>
      </c>
      <c r="C67" s="3" t="str">
        <f t="shared" si="1"/>
        <v>#REF!</v>
      </c>
      <c r="D67" s="3" t="str">
        <f t="shared" si="2"/>
        <v>#REF!</v>
      </c>
    </row>
    <row r="68" ht="14.25" customHeight="1">
      <c r="A68" s="3" t="s">
        <v>801</v>
      </c>
      <c r="B68" s="3" t="s">
        <v>2297</v>
      </c>
      <c r="C68" s="3" t="str">
        <f t="shared" si="1"/>
        <v>#REF!</v>
      </c>
      <c r="D68" s="3" t="str">
        <f t="shared" si="2"/>
        <v>#REF!</v>
      </c>
    </row>
    <row r="69" ht="14.25" customHeight="1">
      <c r="A69" s="3" t="s">
        <v>788</v>
      </c>
      <c r="B69" s="3" t="s">
        <v>2297</v>
      </c>
      <c r="C69" s="3" t="str">
        <f t="shared" si="1"/>
        <v>#REF!</v>
      </c>
      <c r="D69" s="3" t="str">
        <f t="shared" si="2"/>
        <v>#REF!</v>
      </c>
    </row>
    <row r="70" ht="14.25" customHeight="1">
      <c r="A70" s="3" t="s">
        <v>770</v>
      </c>
      <c r="B70" s="3" t="s">
        <v>2297</v>
      </c>
      <c r="C70" s="3" t="str">
        <f t="shared" si="1"/>
        <v>#REF!</v>
      </c>
      <c r="D70" s="3" t="str">
        <f t="shared" si="2"/>
        <v>#REF!</v>
      </c>
    </row>
    <row r="71" ht="14.25" customHeight="1">
      <c r="A71" s="3" t="s">
        <v>757</v>
      </c>
      <c r="B71" s="3" t="s">
        <v>2297</v>
      </c>
      <c r="C71" s="3" t="str">
        <f t="shared" si="1"/>
        <v>#REF!</v>
      </c>
      <c r="D71" s="3" t="str">
        <f t="shared" si="2"/>
        <v>#REF!</v>
      </c>
    </row>
    <row r="72" ht="14.25" customHeight="1">
      <c r="A72" s="3" t="s">
        <v>738</v>
      </c>
      <c r="B72" s="3" t="s">
        <v>2298</v>
      </c>
      <c r="C72" s="3" t="str">
        <f t="shared" si="1"/>
        <v>#REF!</v>
      </c>
      <c r="D72" s="3" t="str">
        <f t="shared" si="2"/>
        <v>#REF!</v>
      </c>
    </row>
    <row r="73" ht="14.25" customHeight="1">
      <c r="A73" s="3" t="s">
        <v>776</v>
      </c>
      <c r="B73" s="3" t="s">
        <v>2298</v>
      </c>
      <c r="C73" s="3" t="str">
        <f t="shared" si="1"/>
        <v>#REF!</v>
      </c>
      <c r="D73" s="3" t="str">
        <f t="shared" si="2"/>
        <v>#REF!</v>
      </c>
    </row>
    <row r="74" ht="14.25" customHeight="1">
      <c r="A74" s="3" t="s">
        <v>751</v>
      </c>
      <c r="B74" s="3" t="s">
        <v>2298</v>
      </c>
      <c r="C74" s="3" t="str">
        <f t="shared" si="1"/>
        <v>#REF!</v>
      </c>
      <c r="D74" s="3" t="str">
        <f t="shared" si="2"/>
        <v>#REF!</v>
      </c>
    </row>
    <row r="75" ht="14.25" customHeight="1">
      <c r="A75" s="3" t="s">
        <v>807</v>
      </c>
      <c r="B75" s="3" t="s">
        <v>2299</v>
      </c>
      <c r="C75" s="3" t="str">
        <f t="shared" si="1"/>
        <v>#REF!</v>
      </c>
      <c r="D75" s="3" t="str">
        <f t="shared" si="2"/>
        <v>#REF!</v>
      </c>
    </row>
    <row r="76" ht="14.25" customHeight="1">
      <c r="A76" s="3" t="s">
        <v>983</v>
      </c>
      <c r="B76" s="3" t="s">
        <v>2299</v>
      </c>
      <c r="C76" s="3" t="str">
        <f t="shared" si="1"/>
        <v>#REF!</v>
      </c>
      <c r="D76" s="3" t="str">
        <f t="shared" si="2"/>
        <v>#REF!</v>
      </c>
    </row>
    <row r="77" ht="14.25" customHeight="1">
      <c r="A77" s="3" t="s">
        <v>989</v>
      </c>
      <c r="B77" s="3" t="s">
        <v>2299</v>
      </c>
      <c r="C77" s="3" t="str">
        <f t="shared" si="1"/>
        <v>#REF!</v>
      </c>
      <c r="D77" s="3" t="str">
        <f t="shared" si="2"/>
        <v>#REF!</v>
      </c>
    </row>
    <row r="78" ht="14.25" customHeight="1">
      <c r="A78" s="3" t="s">
        <v>995</v>
      </c>
      <c r="B78" s="3" t="s">
        <v>2299</v>
      </c>
      <c r="C78" s="3" t="str">
        <f t="shared" si="1"/>
        <v>#REF!</v>
      </c>
      <c r="D78" s="3" t="str">
        <f t="shared" si="2"/>
        <v>#REF!</v>
      </c>
    </row>
    <row r="79" ht="14.25" customHeight="1">
      <c r="A79" s="3" t="s">
        <v>953</v>
      </c>
      <c r="B79" s="3" t="s">
        <v>2299</v>
      </c>
      <c r="C79" s="3" t="str">
        <f t="shared" si="1"/>
        <v>#REF!</v>
      </c>
      <c r="D79" s="3" t="str">
        <f t="shared" si="2"/>
        <v>#REF!</v>
      </c>
    </row>
    <row r="80" ht="14.25" customHeight="1">
      <c r="A80" s="3" t="s">
        <v>434</v>
      </c>
      <c r="B80" s="3" t="s">
        <v>2300</v>
      </c>
      <c r="C80" s="3" t="str">
        <f t="shared" si="1"/>
        <v>#REF!</v>
      </c>
      <c r="D80" s="3" t="str">
        <f t="shared" si="2"/>
        <v>#REF!</v>
      </c>
    </row>
    <row r="81" ht="14.25" customHeight="1">
      <c r="A81" s="3" t="s">
        <v>422</v>
      </c>
      <c r="B81" s="3" t="s">
        <v>2300</v>
      </c>
      <c r="C81" s="3" t="str">
        <f t="shared" si="1"/>
        <v>#REF!</v>
      </c>
      <c r="D81" s="3" t="str">
        <f t="shared" si="2"/>
        <v>#REF!</v>
      </c>
    </row>
    <row r="82" ht="14.25" customHeight="1">
      <c r="A82" s="3" t="s">
        <v>540</v>
      </c>
      <c r="B82" s="3" t="s">
        <v>2301</v>
      </c>
      <c r="C82" s="3" t="str">
        <f t="shared" si="1"/>
        <v>#REF!</v>
      </c>
      <c r="D82" s="3" t="str">
        <f t="shared" si="2"/>
        <v>#REF!</v>
      </c>
    </row>
    <row r="83" ht="14.25" customHeight="1">
      <c r="A83" s="3" t="s">
        <v>764</v>
      </c>
      <c r="B83" s="3" t="s">
        <v>2301</v>
      </c>
      <c r="C83" s="3" t="str">
        <f t="shared" si="1"/>
        <v>#REF!</v>
      </c>
      <c r="D83" s="3" t="str">
        <f t="shared" si="2"/>
        <v>#REF!</v>
      </c>
    </row>
    <row r="84" ht="14.25" customHeight="1">
      <c r="A84" s="3" t="s">
        <v>965</v>
      </c>
      <c r="B84" s="3" t="s">
        <v>2301</v>
      </c>
      <c r="C84" s="3" t="str">
        <f t="shared" si="1"/>
        <v>#REF!</v>
      </c>
      <c r="D84" s="3" t="str">
        <f t="shared" si="2"/>
        <v>#REF!</v>
      </c>
    </row>
    <row r="85" ht="14.25" customHeight="1">
      <c r="A85" s="3" t="s">
        <v>917</v>
      </c>
      <c r="B85" s="3" t="s">
        <v>2301</v>
      </c>
      <c r="C85" s="3" t="str">
        <f t="shared" si="1"/>
        <v>#REF!</v>
      </c>
      <c r="D85" s="3" t="str">
        <f t="shared" si="2"/>
        <v>#REF!</v>
      </c>
    </row>
    <row r="86" ht="14.25" customHeight="1">
      <c r="A86" s="3" t="s">
        <v>669</v>
      </c>
      <c r="B86" s="3" t="s">
        <v>2302</v>
      </c>
      <c r="C86" s="3" t="str">
        <f t="shared" si="1"/>
        <v>#REF!</v>
      </c>
      <c r="D86" s="3" t="str">
        <f t="shared" si="2"/>
        <v>#REF!</v>
      </c>
    </row>
    <row r="87" ht="14.25" customHeight="1">
      <c r="A87" s="3" t="s">
        <v>584</v>
      </c>
      <c r="B87" s="3"/>
      <c r="C87" s="3" t="str">
        <f t="shared" si="1"/>
        <v>#REF!</v>
      </c>
      <c r="D87" s="3" t="str">
        <f t="shared" si="2"/>
        <v>#REF!</v>
      </c>
    </row>
    <row r="88" ht="14.25" customHeight="1">
      <c r="A88" s="3" t="s">
        <v>51</v>
      </c>
      <c r="B88" s="3"/>
      <c r="C88" s="3" t="str">
        <f t="shared" si="1"/>
        <v>#REF!</v>
      </c>
      <c r="D88" s="3" t="str">
        <f t="shared" si="2"/>
        <v>#REF!</v>
      </c>
    </row>
    <row r="89" ht="14.25" customHeight="1">
      <c r="A89" s="3" t="s">
        <v>174</v>
      </c>
      <c r="B89" s="3"/>
      <c r="C89" s="3" t="str">
        <f t="shared" si="1"/>
        <v>#REF!</v>
      </c>
      <c r="D89" s="3" t="str">
        <f t="shared" si="2"/>
        <v>#REF!</v>
      </c>
    </row>
    <row r="90" ht="14.25" customHeight="1">
      <c r="A90" s="3" t="s">
        <v>821</v>
      </c>
      <c r="B90" s="3"/>
      <c r="C90" s="3" t="str">
        <f t="shared" si="1"/>
        <v>#REF!</v>
      </c>
      <c r="D90" s="3" t="str">
        <f t="shared" si="2"/>
        <v>#REF!</v>
      </c>
    </row>
    <row r="91" ht="14.25" customHeight="1">
      <c r="A91" s="3" t="s">
        <v>149</v>
      </c>
      <c r="B91" s="3"/>
      <c r="C91" s="3" t="str">
        <f t="shared" si="1"/>
        <v>#REF!</v>
      </c>
      <c r="D91" s="3" t="str">
        <f t="shared" si="2"/>
        <v>#REF!</v>
      </c>
    </row>
    <row r="92" ht="14.25" customHeight="1">
      <c r="A92" s="3" t="s">
        <v>1019</v>
      </c>
      <c r="B92" s="3"/>
      <c r="C92" s="3" t="str">
        <f t="shared" si="1"/>
        <v>#REF!</v>
      </c>
      <c r="D92" s="3" t="str">
        <f t="shared" si="2"/>
        <v>#REF!</v>
      </c>
    </row>
    <row r="93" ht="14.25" customHeight="1">
      <c r="A93" s="3" t="s">
        <v>459</v>
      </c>
      <c r="B93" s="3"/>
      <c r="C93" s="3" t="str">
        <f t="shared" si="1"/>
        <v>#REF!</v>
      </c>
      <c r="D93" s="3" t="str">
        <f t="shared" si="2"/>
        <v>#REF!</v>
      </c>
    </row>
    <row r="94" ht="14.25" customHeight="1">
      <c r="A94" s="3" t="s">
        <v>695</v>
      </c>
      <c r="B94" s="3"/>
      <c r="C94" s="3" t="str">
        <f t="shared" si="1"/>
        <v>#REF!</v>
      </c>
      <c r="D94" s="3" t="str">
        <f t="shared" si="2"/>
        <v>#REF!</v>
      </c>
    </row>
    <row r="95" ht="14.25" customHeight="1">
      <c r="A95" s="3" t="s">
        <v>209</v>
      </c>
      <c r="B95" s="3"/>
      <c r="C95" s="3" t="str">
        <f t="shared" si="1"/>
        <v>#REF!</v>
      </c>
      <c r="D95" s="3" t="str">
        <f t="shared" si="2"/>
        <v>#REF!</v>
      </c>
    </row>
    <row r="96" ht="14.25" customHeight="1">
      <c r="A96" s="3" t="s">
        <v>1007</v>
      </c>
      <c r="B96" s="3"/>
      <c r="C96" s="3" t="str">
        <f t="shared" si="1"/>
        <v>#REF!</v>
      </c>
      <c r="D96" s="3" t="str">
        <f t="shared" si="2"/>
        <v>#REF!</v>
      </c>
    </row>
    <row r="97" ht="14.25" customHeight="1">
      <c r="A97" s="3" t="s">
        <v>1043</v>
      </c>
      <c r="B97" s="3"/>
      <c r="C97" s="3" t="str">
        <f t="shared" si="1"/>
        <v>#REF!</v>
      </c>
      <c r="D97" s="3" t="str">
        <f t="shared" si="2"/>
        <v>#REF!</v>
      </c>
    </row>
    <row r="98" ht="14.25" customHeight="1">
      <c r="A98" s="3" t="s">
        <v>1037</v>
      </c>
      <c r="B98" s="3"/>
      <c r="C98" s="3" t="str">
        <f t="shared" si="1"/>
        <v>#REF!</v>
      </c>
      <c r="D98" s="3" t="str">
        <f t="shared" si="2"/>
        <v>#REF!</v>
      </c>
    </row>
    <row r="99" ht="14.25" customHeight="1">
      <c r="A99" s="3" t="s">
        <v>489</v>
      </c>
      <c r="B99" s="3"/>
      <c r="C99" s="3" t="str">
        <f t="shared" si="1"/>
        <v>#REF!</v>
      </c>
      <c r="D99" s="3" t="str">
        <f t="shared" si="2"/>
        <v>#REF!</v>
      </c>
    </row>
    <row r="100" ht="14.25" customHeight="1">
      <c r="A100" s="3" t="s">
        <v>453</v>
      </c>
      <c r="B100" s="3"/>
      <c r="C100" s="3" t="str">
        <f t="shared" si="1"/>
        <v>#REF!</v>
      </c>
      <c r="D100" s="3" t="str">
        <f t="shared" si="2"/>
        <v>#REF!</v>
      </c>
    </row>
    <row r="101" ht="14.25" customHeight="1">
      <c r="A101" s="3" t="s">
        <v>477</v>
      </c>
      <c r="B101" s="3"/>
      <c r="C101" s="3" t="str">
        <f t="shared" si="1"/>
        <v>#REF!</v>
      </c>
      <c r="D101" s="3" t="str">
        <f t="shared" si="2"/>
        <v>#REF!</v>
      </c>
    </row>
    <row r="102" ht="14.25" customHeight="1">
      <c r="A102" s="3" t="s">
        <v>714</v>
      </c>
      <c r="B102" s="3"/>
      <c r="C102" s="3" t="str">
        <f t="shared" si="1"/>
        <v>#REF!</v>
      </c>
      <c r="D102" s="3" t="str">
        <f t="shared" si="2"/>
        <v>#REF!</v>
      </c>
    </row>
    <row r="103" ht="14.25" customHeight="1">
      <c r="A103" s="3" t="s">
        <v>720</v>
      </c>
      <c r="B103" s="3"/>
      <c r="C103" s="3" t="str">
        <f t="shared" si="1"/>
        <v>#REF!</v>
      </c>
      <c r="D103" s="3" t="str">
        <f t="shared" si="2"/>
        <v>#REF!</v>
      </c>
    </row>
    <row r="104" ht="14.25" customHeight="1">
      <c r="A104" s="3" t="s">
        <v>726</v>
      </c>
      <c r="B104" s="3"/>
      <c r="C104" s="3" t="str">
        <f t="shared" si="1"/>
        <v>#REF!</v>
      </c>
      <c r="D104" s="3" t="str">
        <f t="shared" si="2"/>
        <v>#REF!</v>
      </c>
    </row>
    <row r="105" ht="14.25" customHeight="1">
      <c r="A105" s="3" t="s">
        <v>707</v>
      </c>
      <c r="B105" s="3"/>
      <c r="C105" s="3" t="str">
        <f t="shared" si="1"/>
        <v>#REF!</v>
      </c>
      <c r="D105" s="3" t="str">
        <f t="shared" si="2"/>
        <v>#REF!</v>
      </c>
    </row>
    <row r="106" ht="14.25" customHeight="1">
      <c r="A106" s="3" t="s">
        <v>701</v>
      </c>
      <c r="B106" s="3"/>
      <c r="C106" s="3" t="str">
        <f t="shared" si="1"/>
        <v>#REF!</v>
      </c>
      <c r="D106" s="3" t="str">
        <f t="shared" si="2"/>
        <v>#REF!</v>
      </c>
    </row>
    <row r="107" ht="14.25" customHeight="1">
      <c r="A107" s="3" t="s">
        <v>688</v>
      </c>
      <c r="B107" s="3"/>
      <c r="C107" s="3" t="str">
        <f t="shared" si="1"/>
        <v>#REF!</v>
      </c>
      <c r="D107" s="3" t="str">
        <f t="shared" si="2"/>
        <v>#REF!</v>
      </c>
    </row>
    <row r="108" ht="14.25" customHeight="1">
      <c r="A108" s="3" t="s">
        <v>663</v>
      </c>
      <c r="B108" s="3"/>
      <c r="C108" s="3" t="str">
        <f t="shared" si="1"/>
        <v>#REF!</v>
      </c>
      <c r="D108" s="3" t="str">
        <f t="shared" si="2"/>
        <v>#REF!</v>
      </c>
    </row>
    <row r="109" ht="14.25" customHeight="1">
      <c r="A109" s="3" t="s">
        <v>440</v>
      </c>
      <c r="B109" s="3"/>
      <c r="C109" s="3" t="str">
        <f t="shared" si="1"/>
        <v>#REF!</v>
      </c>
      <c r="D109" s="3" t="str">
        <f t="shared" si="2"/>
        <v>#REF!</v>
      </c>
    </row>
    <row r="110" ht="14.25" customHeight="1">
      <c r="A110" s="3" t="s">
        <v>483</v>
      </c>
      <c r="B110" s="3"/>
      <c r="C110" s="3" t="str">
        <f t="shared" si="1"/>
        <v>#REF!</v>
      </c>
      <c r="D110" s="3" t="str">
        <f t="shared" si="2"/>
        <v>#REF!</v>
      </c>
    </row>
    <row r="111" ht="14.25" customHeight="1">
      <c r="A111" s="3" t="s">
        <v>143</v>
      </c>
      <c r="B111" s="3"/>
      <c r="C111" s="3" t="str">
        <f t="shared" si="1"/>
        <v>#REF!</v>
      </c>
      <c r="D111" s="3" t="str">
        <f t="shared" si="2"/>
        <v>#REF!</v>
      </c>
    </row>
    <row r="112" ht="14.25" customHeight="1">
      <c r="A112" s="3" t="s">
        <v>248</v>
      </c>
      <c r="B112" s="3"/>
      <c r="C112" s="3" t="str">
        <f t="shared" si="1"/>
        <v>#REF!</v>
      </c>
      <c r="D112" s="3" t="str">
        <f t="shared" si="2"/>
        <v>#REF!</v>
      </c>
    </row>
    <row r="113" ht="14.25" customHeight="1">
      <c r="A113" s="3" t="s">
        <v>137</v>
      </c>
      <c r="B113" s="3"/>
      <c r="C113" s="3" t="str">
        <f t="shared" si="1"/>
        <v>#REF!</v>
      </c>
      <c r="D113" s="3" t="str">
        <f t="shared" si="2"/>
        <v>#REF!</v>
      </c>
    </row>
    <row r="114" ht="14.25" customHeight="1">
      <c r="A114" s="3" t="s">
        <v>155</v>
      </c>
      <c r="B114" s="3"/>
      <c r="C114" s="3" t="str">
        <f t="shared" si="1"/>
        <v>#REF!</v>
      </c>
      <c r="D114" s="3" t="str">
        <f t="shared" si="2"/>
        <v>#REF!</v>
      </c>
    </row>
    <row r="115" ht="14.25" customHeight="1">
      <c r="A115" s="3" t="s">
        <v>123</v>
      </c>
      <c r="B115" s="3"/>
      <c r="C115" s="3" t="str">
        <f t="shared" si="1"/>
        <v>#REF!</v>
      </c>
      <c r="D115" s="3" t="str">
        <f t="shared" si="2"/>
        <v>#REF!</v>
      </c>
    </row>
    <row r="116" ht="14.25" customHeight="1">
      <c r="A116" s="3" t="s">
        <v>130</v>
      </c>
      <c r="B116" s="3"/>
      <c r="C116" s="3" t="str">
        <f t="shared" si="1"/>
        <v>#REF!</v>
      </c>
      <c r="D116" s="3" t="str">
        <f t="shared" si="2"/>
        <v>#REF!</v>
      </c>
    </row>
    <row r="117" ht="14.25" customHeight="1">
      <c r="A117" s="3" t="s">
        <v>167</v>
      </c>
      <c r="B117" s="3"/>
      <c r="C117" s="3" t="str">
        <f t="shared" si="1"/>
        <v>#REF!</v>
      </c>
      <c r="D117" s="3" t="str">
        <f t="shared" si="2"/>
        <v>#REF!</v>
      </c>
    </row>
    <row r="118" ht="14.25" customHeight="1">
      <c r="A118" s="3" t="s">
        <v>923</v>
      </c>
      <c r="B118" s="3"/>
      <c r="C118" s="3" t="str">
        <f t="shared" si="1"/>
        <v>#REF!</v>
      </c>
      <c r="D118" s="3" t="str">
        <f t="shared" si="2"/>
        <v>#REF!</v>
      </c>
    </row>
    <row r="119" ht="14.25" customHeight="1">
      <c r="A119" s="3" t="s">
        <v>929</v>
      </c>
      <c r="B119" s="3"/>
      <c r="C119" s="3" t="str">
        <f t="shared" si="1"/>
        <v>#REF!</v>
      </c>
      <c r="D119" s="3" t="str">
        <f t="shared" si="2"/>
        <v>#REF!</v>
      </c>
    </row>
    <row r="120" ht="14.25" customHeight="1">
      <c r="A120" s="3" t="s">
        <v>88</v>
      </c>
      <c r="B120" s="3"/>
      <c r="C120" s="3" t="str">
        <f t="shared" si="1"/>
        <v>#REF!</v>
      </c>
      <c r="D120" s="3" t="str">
        <f t="shared" si="2"/>
        <v>#REF!</v>
      </c>
    </row>
    <row r="121" ht="14.25" customHeight="1">
      <c r="A121" s="3" t="s">
        <v>935</v>
      </c>
      <c r="B121" s="3"/>
      <c r="C121" s="3" t="str">
        <f t="shared" si="1"/>
        <v>#REF!</v>
      </c>
      <c r="D121" s="3" t="str">
        <f t="shared" si="2"/>
        <v>#REF!</v>
      </c>
    </row>
    <row r="122" ht="14.25" customHeight="1">
      <c r="A122" s="3" t="s">
        <v>941</v>
      </c>
      <c r="B122" s="3"/>
      <c r="C122" s="3" t="str">
        <f t="shared" si="1"/>
        <v>#REF!</v>
      </c>
      <c r="D122" s="3" t="str">
        <f t="shared" si="2"/>
        <v>#REF!</v>
      </c>
    </row>
    <row r="123" ht="14.25" customHeight="1">
      <c r="A123" s="3" t="s">
        <v>971</v>
      </c>
      <c r="B123" s="3"/>
      <c r="C123" s="3" t="str">
        <f t="shared" si="1"/>
        <v>#REF!</v>
      </c>
      <c r="D123" s="3" t="str">
        <f t="shared" si="2"/>
        <v>#REF!</v>
      </c>
    </row>
    <row r="124" ht="14.25" customHeight="1">
      <c r="A124" s="3" t="s">
        <v>959</v>
      </c>
      <c r="B124" s="3"/>
      <c r="C124" s="3" t="str">
        <f t="shared" si="1"/>
        <v>#REF!</v>
      </c>
      <c r="D124" s="3" t="str">
        <f t="shared" si="2"/>
        <v>#REF!</v>
      </c>
    </row>
    <row r="125" ht="14.25" customHeight="1">
      <c r="A125" s="3" t="s">
        <v>947</v>
      </c>
      <c r="B125" s="3"/>
      <c r="C125" s="3" t="str">
        <f t="shared" si="1"/>
        <v>#REF!</v>
      </c>
      <c r="D125" s="3" t="str">
        <f t="shared" si="2"/>
        <v>#REF!</v>
      </c>
    </row>
    <row r="126" ht="14.25" customHeight="1">
      <c r="A126" s="3" t="s">
        <v>977</v>
      </c>
      <c r="B126" s="3"/>
      <c r="C126" s="3" t="str">
        <f t="shared" si="1"/>
        <v>#REF!</v>
      </c>
      <c r="D126" s="3" t="str">
        <f t="shared" si="2"/>
        <v>#REF!</v>
      </c>
    </row>
    <row r="127" ht="14.25" customHeight="1">
      <c r="A127" s="3" t="s">
        <v>745</v>
      </c>
      <c r="B127" s="3"/>
      <c r="C127" s="3" t="str">
        <f t="shared" si="1"/>
        <v>#REF!</v>
      </c>
      <c r="D127" s="3" t="str">
        <f t="shared" si="2"/>
        <v>#REF!</v>
      </c>
    </row>
    <row r="128" ht="14.25" customHeight="1">
      <c r="A128" s="3" t="s">
        <v>560</v>
      </c>
      <c r="B128" s="3"/>
      <c r="C128" s="3" t="str">
        <f t="shared" si="1"/>
        <v>#REF!</v>
      </c>
      <c r="D128" s="3" t="str">
        <f t="shared" si="2"/>
        <v>#REF!</v>
      </c>
    </row>
    <row r="129" ht="14.25" customHeight="1">
      <c r="A129" s="3" t="s">
        <v>501</v>
      </c>
      <c r="B129" s="3"/>
      <c r="C129" s="3" t="str">
        <f t="shared" si="1"/>
        <v>#REF!</v>
      </c>
      <c r="D129" s="3" t="str">
        <f t="shared" si="2"/>
        <v>#REF!</v>
      </c>
    </row>
    <row r="130" ht="14.25" customHeight="1">
      <c r="A130" s="3" t="s">
        <v>508</v>
      </c>
      <c r="B130" s="3"/>
      <c r="C130" s="3" t="str">
        <f t="shared" si="1"/>
        <v>#REF!</v>
      </c>
      <c r="D130" s="3" t="str">
        <f t="shared" si="2"/>
        <v>#REF!</v>
      </c>
    </row>
    <row r="131" ht="14.25" customHeight="1">
      <c r="A131" s="3" t="s">
        <v>566</v>
      </c>
      <c r="B131" s="3"/>
      <c r="C131" s="3" t="str">
        <f t="shared" si="1"/>
        <v>#REF!</v>
      </c>
      <c r="D131" s="3" t="str">
        <f t="shared" si="2"/>
        <v>#REF!</v>
      </c>
    </row>
    <row r="132" ht="14.25" customHeight="1">
      <c r="A132" s="3" t="s">
        <v>572</v>
      </c>
      <c r="B132" s="3"/>
      <c r="C132" s="3" t="str">
        <f t="shared" si="1"/>
        <v>#REF!</v>
      </c>
      <c r="D132" s="3" t="str">
        <f t="shared" si="2"/>
        <v>#REF!</v>
      </c>
    </row>
    <row r="133" ht="14.25" customHeight="1">
      <c r="A133" s="3" t="s">
        <v>578</v>
      </c>
      <c r="B133" s="3"/>
      <c r="C133" s="3" t="str">
        <f t="shared" si="1"/>
        <v>#REF!</v>
      </c>
      <c r="D133" s="3" t="str">
        <f t="shared" si="2"/>
        <v>#REF!</v>
      </c>
    </row>
    <row r="134" ht="14.25" customHeight="1">
      <c r="A134" s="3" t="s">
        <v>590</v>
      </c>
      <c r="B134" s="3"/>
      <c r="C134" s="3" t="str">
        <f t="shared" si="1"/>
        <v>#REF!</v>
      </c>
      <c r="D134" s="3" t="str">
        <f t="shared" si="2"/>
        <v>#REF!</v>
      </c>
    </row>
    <row r="135" ht="14.25" customHeight="1">
      <c r="A135" s="3" t="s">
        <v>608</v>
      </c>
      <c r="B135" s="3"/>
      <c r="C135" s="3" t="str">
        <f t="shared" si="1"/>
        <v>#REF!</v>
      </c>
      <c r="D135" s="3" t="str">
        <f t="shared" si="2"/>
        <v>#REF!</v>
      </c>
    </row>
    <row r="136" ht="14.25" customHeight="1">
      <c r="A136" s="3" t="s">
        <v>633</v>
      </c>
      <c r="B136" s="3"/>
      <c r="C136" s="3" t="str">
        <f t="shared" si="1"/>
        <v>#REF!</v>
      </c>
      <c r="D136" s="3" t="str">
        <f t="shared" si="2"/>
        <v>#REF!</v>
      </c>
    </row>
    <row r="137" ht="14.25" customHeight="1">
      <c r="A137" s="3" t="s">
        <v>627</v>
      </c>
      <c r="B137" s="3"/>
      <c r="C137" s="3" t="str">
        <f t="shared" si="1"/>
        <v>#REF!</v>
      </c>
      <c r="D137" s="3" t="str">
        <f t="shared" si="2"/>
        <v>#REF!</v>
      </c>
    </row>
    <row r="138" ht="14.25" customHeight="1">
      <c r="A138" s="3" t="s">
        <v>615</v>
      </c>
      <c r="B138" s="3"/>
      <c r="C138" s="3" t="str">
        <f t="shared" si="1"/>
        <v>#REF!</v>
      </c>
      <c r="D138" s="3" t="str">
        <f t="shared" si="2"/>
        <v>#REF!</v>
      </c>
    </row>
    <row r="139" ht="14.25" customHeight="1">
      <c r="A139" s="3" t="s">
        <v>676</v>
      </c>
      <c r="B139" s="3"/>
      <c r="C139" s="3" t="str">
        <f t="shared" si="1"/>
        <v>#REF!</v>
      </c>
      <c r="D139" s="3" t="str">
        <f t="shared" si="2"/>
        <v>#REF!</v>
      </c>
    </row>
    <row r="140" ht="14.25" customHeight="1">
      <c r="A140" s="3" t="s">
        <v>465</v>
      </c>
      <c r="B140" s="3"/>
      <c r="C140" s="3" t="str">
        <f t="shared" si="1"/>
        <v>#REF!</v>
      </c>
      <c r="D140" s="3" t="str">
        <f t="shared" si="2"/>
        <v>#REF!</v>
      </c>
    </row>
    <row r="141" ht="14.25" customHeight="1">
      <c r="A141" s="3" t="s">
        <v>268</v>
      </c>
      <c r="B141" s="3"/>
      <c r="C141" s="3" t="str">
        <f t="shared" si="1"/>
        <v>#REF!</v>
      </c>
      <c r="D141" s="3" t="str">
        <f t="shared" si="2"/>
        <v>#REF!</v>
      </c>
    </row>
    <row r="142" ht="14.25" customHeight="1">
      <c r="A142" s="3" t="s">
        <v>389</v>
      </c>
      <c r="B142" s="3"/>
      <c r="C142" s="3" t="str">
        <f t="shared" si="1"/>
        <v>#REF!</v>
      </c>
      <c r="D142" s="3" t="str">
        <f t="shared" si="2"/>
        <v>#REF!</v>
      </c>
    </row>
    <row r="143" ht="14.25" customHeight="1">
      <c r="A143" s="3" t="s">
        <v>415</v>
      </c>
      <c r="B143" s="3"/>
      <c r="C143" s="3" t="str">
        <f t="shared" si="1"/>
        <v>#REF!</v>
      </c>
      <c r="D143" s="3" t="str">
        <f t="shared" si="2"/>
        <v>#REF!</v>
      </c>
    </row>
    <row r="144" ht="14.25" customHeight="1">
      <c r="A144" s="3" t="s">
        <v>408</v>
      </c>
      <c r="B144" s="3"/>
      <c r="C144" s="3" t="str">
        <f t="shared" si="1"/>
        <v>#REF!</v>
      </c>
      <c r="D144" s="3" t="str">
        <f t="shared" si="2"/>
        <v>#REF!</v>
      </c>
    </row>
    <row r="145" ht="14.25" customHeight="1">
      <c r="A145" s="3" t="s">
        <v>428</v>
      </c>
      <c r="B145" s="3"/>
      <c r="C145" s="3" t="str">
        <f t="shared" si="1"/>
        <v>#REF!</v>
      </c>
      <c r="D145" s="3" t="str">
        <f t="shared" si="2"/>
        <v>#REF!</v>
      </c>
    </row>
    <row r="146" ht="14.25" customHeight="1">
      <c r="A146" s="3" t="s">
        <v>187</v>
      </c>
      <c r="B146" s="3"/>
      <c r="C146" s="3" t="str">
        <f t="shared" si="1"/>
        <v>#REF!</v>
      </c>
      <c r="D146" s="3" t="str">
        <f t="shared" si="2"/>
        <v>#REF!</v>
      </c>
    </row>
    <row r="147" ht="14.25" customHeight="1">
      <c r="A147" s="3" t="s">
        <v>1001</v>
      </c>
      <c r="B147" s="3"/>
      <c r="C147" s="3" t="str">
        <f t="shared" si="1"/>
        <v>#REF!</v>
      </c>
      <c r="D147" s="3" t="str">
        <f t="shared" si="2"/>
        <v>#REF!</v>
      </c>
    </row>
    <row r="148" ht="14.25" customHeight="1">
      <c r="A148" s="3" t="s">
        <v>1025</v>
      </c>
      <c r="B148" s="3"/>
      <c r="C148" s="3" t="str">
        <f t="shared" si="1"/>
        <v>#REF!</v>
      </c>
      <c r="D148" s="3" t="str">
        <f t="shared" si="2"/>
        <v>#REF!</v>
      </c>
    </row>
    <row r="149" ht="14.25" customHeight="1">
      <c r="A149" s="3" t="s">
        <v>860</v>
      </c>
      <c r="B149" s="3"/>
      <c r="C149" s="3" t="str">
        <f t="shared" si="1"/>
        <v>#REF!</v>
      </c>
      <c r="D149" s="3" t="str">
        <f t="shared" si="2"/>
        <v>#REF!</v>
      </c>
    </row>
    <row r="150" ht="14.25" customHeight="1">
      <c r="A150" s="3" t="s">
        <v>828</v>
      </c>
      <c r="B150" s="3"/>
      <c r="C150" s="3" t="str">
        <f t="shared" si="1"/>
        <v>#REF!</v>
      </c>
      <c r="D150" s="3" t="str">
        <f t="shared" si="2"/>
        <v>#REF!</v>
      </c>
    </row>
    <row r="151" ht="14.25" customHeight="1">
      <c r="A151" s="3" t="s">
        <v>80</v>
      </c>
      <c r="B151" s="3"/>
      <c r="C151" s="3" t="str">
        <f t="shared" si="1"/>
        <v>#REF!</v>
      </c>
      <c r="D151" s="3" t="str">
        <f t="shared" si="2"/>
        <v>#REF!</v>
      </c>
    </row>
    <row r="152" ht="14.25" customHeight="1">
      <c r="A152" s="3" t="s">
        <v>854</v>
      </c>
      <c r="B152" s="3"/>
      <c r="C152" s="3" t="str">
        <f t="shared" si="1"/>
        <v>#REF!</v>
      </c>
      <c r="D152" s="3" t="str">
        <f t="shared" si="2"/>
        <v>#REF!</v>
      </c>
    </row>
    <row r="153" ht="14.25" customHeight="1">
      <c r="A153" s="3" t="s">
        <v>841</v>
      </c>
      <c r="B153" s="3"/>
      <c r="C153" s="3" t="str">
        <f t="shared" si="1"/>
        <v>#REF!</v>
      </c>
      <c r="D153" s="3" t="str">
        <f t="shared" si="2"/>
        <v>#REF!</v>
      </c>
    </row>
    <row r="154" ht="14.25" customHeight="1">
      <c r="A154" s="3" t="s">
        <v>782</v>
      </c>
      <c r="B154" s="3"/>
      <c r="C154" s="3" t="str">
        <f t="shared" si="1"/>
        <v>#REF!</v>
      </c>
      <c r="D154" s="3" t="str">
        <f t="shared" si="2"/>
        <v>#REF!</v>
      </c>
    </row>
    <row r="155" ht="14.25" customHeight="1">
      <c r="A155" s="3" t="s">
        <v>794</v>
      </c>
      <c r="B155" s="3"/>
      <c r="C155" s="3" t="str">
        <f t="shared" si="1"/>
        <v>#REF!</v>
      </c>
      <c r="D155" s="3" t="str">
        <f t="shared" si="2"/>
        <v>#REF!</v>
      </c>
    </row>
    <row r="156" ht="14.25" customHeight="1">
      <c r="A156" s="3" t="s">
        <v>67</v>
      </c>
      <c r="B156" s="3"/>
      <c r="C156" s="3" t="str">
        <f t="shared" si="1"/>
        <v>#REF!</v>
      </c>
      <c r="D156" s="3" t="str">
        <f t="shared" si="2"/>
        <v>#REF!</v>
      </c>
    </row>
    <row r="157" ht="14.25" customHeight="1">
      <c r="A157" s="3" t="s">
        <v>74</v>
      </c>
      <c r="B157" s="3"/>
      <c r="C157" s="3" t="str">
        <f t="shared" si="1"/>
        <v>#REF!</v>
      </c>
      <c r="D157" s="3" t="str">
        <f t="shared" si="2"/>
        <v>#REF!</v>
      </c>
    </row>
    <row r="158" ht="14.25" customHeight="1">
      <c r="A158" s="3" t="s">
        <v>103</v>
      </c>
      <c r="B158" s="3"/>
      <c r="C158" s="3" t="str">
        <f t="shared" si="1"/>
        <v>#REF!</v>
      </c>
      <c r="D158" s="3" t="str">
        <f t="shared" si="2"/>
        <v>#REF!</v>
      </c>
    </row>
    <row r="159" ht="14.25" customHeight="1">
      <c r="A159" s="3" t="s">
        <v>42</v>
      </c>
      <c r="B159" s="3"/>
      <c r="C159" s="3" t="str">
        <f t="shared" si="1"/>
        <v>#REF!</v>
      </c>
      <c r="D159" s="3" t="str">
        <f t="shared" si="2"/>
        <v>#REF!</v>
      </c>
    </row>
    <row r="160" ht="14.25" customHeight="1">
      <c r="A160" s="3" t="s">
        <v>872</v>
      </c>
      <c r="B160" s="3"/>
      <c r="C160" s="3" t="str">
        <f t="shared" si="1"/>
        <v>#REF!</v>
      </c>
      <c r="D160" s="3" t="str">
        <f t="shared" si="2"/>
        <v>#REF!</v>
      </c>
    </row>
    <row r="161" ht="14.25" customHeight="1">
      <c r="A161" s="3" t="s">
        <v>885</v>
      </c>
      <c r="B161" s="3"/>
      <c r="C161" s="3" t="str">
        <f t="shared" si="1"/>
        <v>#REF!</v>
      </c>
      <c r="D161" s="3" t="str">
        <f t="shared" si="2"/>
        <v>#REF!</v>
      </c>
    </row>
    <row r="162" ht="14.25" customHeight="1">
      <c r="A162" s="3" t="s">
        <v>878</v>
      </c>
      <c r="B162" s="3"/>
      <c r="C162" s="3" t="str">
        <f t="shared" si="1"/>
        <v>#REF!</v>
      </c>
      <c r="D162" s="3" t="str">
        <f t="shared" si="2"/>
        <v>#REF!</v>
      </c>
    </row>
    <row r="163" ht="14.25" customHeight="1">
      <c r="A163" s="3" t="s">
        <v>898</v>
      </c>
      <c r="B163" s="3"/>
      <c r="C163" s="3" t="str">
        <f t="shared" si="1"/>
        <v>#REF!</v>
      </c>
      <c r="D163" s="3" t="str">
        <f t="shared" si="2"/>
        <v>#REF!</v>
      </c>
    </row>
    <row r="164" ht="14.25" customHeight="1">
      <c r="A164" s="3" t="s">
        <v>910</v>
      </c>
      <c r="B164" s="3"/>
      <c r="C164" s="3" t="str">
        <f t="shared" si="1"/>
        <v>#REF!</v>
      </c>
      <c r="D164" s="3" t="str">
        <f t="shared" si="2"/>
        <v>#REF!</v>
      </c>
    </row>
    <row r="165" ht="14.25" customHeight="1">
      <c r="A165" s="3" t="s">
        <v>116</v>
      </c>
      <c r="B165" s="3"/>
      <c r="C165" s="3" t="str">
        <f t="shared" si="1"/>
        <v>#REF!</v>
      </c>
      <c r="D165" s="3" t="str">
        <f t="shared" si="2"/>
        <v>#REF!</v>
      </c>
    </row>
    <row r="166" ht="14.25" customHeight="1">
      <c r="A166" s="3" t="s">
        <v>892</v>
      </c>
      <c r="B166" s="3"/>
      <c r="C166" s="3" t="str">
        <f t="shared" si="1"/>
        <v>#REF!</v>
      </c>
      <c r="D166" s="3" t="str">
        <f t="shared" si="2"/>
        <v>#REF!</v>
      </c>
    </row>
    <row r="167" ht="14.25" customHeight="1">
      <c r="A167" s="3" t="s">
        <v>904</v>
      </c>
      <c r="B167" s="3"/>
      <c r="C167" s="3" t="str">
        <f t="shared" si="1"/>
        <v>#REF!</v>
      </c>
      <c r="D167" s="3" t="str">
        <f t="shared" si="2"/>
        <v>#REF!</v>
      </c>
    </row>
    <row r="168" ht="14.25" customHeight="1">
      <c r="A168" s="3" t="s">
        <v>547</v>
      </c>
      <c r="B168" s="3"/>
      <c r="C168" s="3" t="str">
        <f t="shared" si="1"/>
        <v>#REF!</v>
      </c>
      <c r="D168" s="3" t="str">
        <f t="shared" si="2"/>
        <v>#REF!</v>
      </c>
    </row>
    <row r="169" ht="14.25" customHeight="1">
      <c r="A169" s="3" t="s">
        <v>95</v>
      </c>
      <c r="B169" s="3"/>
      <c r="C169" s="3" t="str">
        <f t="shared" si="1"/>
        <v>#REF!</v>
      </c>
      <c r="D169" s="3" t="str">
        <f t="shared" si="2"/>
        <v>#REF!</v>
      </c>
    </row>
    <row r="170" ht="14.25" customHeight="1">
      <c r="A170" s="3" t="s">
        <v>495</v>
      </c>
      <c r="B170" s="3"/>
      <c r="C170" s="3" t="str">
        <f t="shared" si="1"/>
        <v>#REF!</v>
      </c>
      <c r="D170" s="3" t="str">
        <f t="shared" si="2"/>
        <v>#REF!</v>
      </c>
    </row>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tableParts count="1">
    <tablePart r:id="rId3"/>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57"/>
    <col customWidth="1" min="2" max="26" width="9.14"/>
  </cols>
  <sheetData>
    <row r="1" ht="14.25" customHeight="1">
      <c r="A1" s="1" t="s">
        <v>94</v>
      </c>
      <c r="C1" s="1" t="str">
        <f t="array" ref="C1">IF(#REF!="","",INDEX(PI!$B$2:$S$159,MATCH(#REF!,PI!$N$2:$N$159,0),14))</f>
        <v>#REF!</v>
      </c>
      <c r="G1" s="1" t="str">
        <f t="array" ref="G1">IF(#REF!="",INDEX(PI!$B$2:$S$159,MATCH(#REF!,PI!$A$2:$A$159,0),2),"")</f>
        <v>#REF!</v>
      </c>
      <c r="H1" s="1" t="str">
        <f t="array" ref="H1">IF(#REF!="",INDEX(PI!$B$2:$S$159,MATCH(#REF!,PI!$A$2:$A$159,0),4),"")</f>
        <v>#REF!</v>
      </c>
      <c r="I1" s="1" t="str">
        <f t="array" ref="I1">IF(#REF!="",INDEX(PI!$B$2:$S$159,MATCH(#REF!,PI!$A$2:$A$159,0),6),"")</f>
        <v>#REF!</v>
      </c>
    </row>
    <row r="2" ht="14.25" customHeight="1"/>
    <row r="3" ht="14.25" customHeight="1">
      <c r="A3" s="3" t="s">
        <v>19</v>
      </c>
      <c r="B3" s="3" t="s">
        <v>2303</v>
      </c>
    </row>
    <row r="4" ht="14.25" customHeight="1">
      <c r="A4" s="3" t="s">
        <v>2304</v>
      </c>
      <c r="B4" s="3" t="s">
        <v>1060</v>
      </c>
    </row>
    <row r="5" ht="14.25" customHeight="1">
      <c r="A5" s="3" t="s">
        <v>48</v>
      </c>
      <c r="B5" s="3" t="s">
        <v>2305</v>
      </c>
    </row>
    <row r="6" ht="14.25" customHeight="1">
      <c r="A6" s="3" t="s">
        <v>293</v>
      </c>
      <c r="B6" s="3" t="s">
        <v>2306</v>
      </c>
    </row>
    <row r="7" ht="14.25" customHeight="1">
      <c r="A7" s="3" t="s">
        <v>73</v>
      </c>
      <c r="B7" s="3" t="s">
        <v>2307</v>
      </c>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27.43"/>
    <col customWidth="1" hidden="1" min="2" max="2" width="1.0"/>
    <col customWidth="1" hidden="1" min="3" max="6" width="11.43"/>
    <col customWidth="1" min="7" max="26" width="10.71"/>
  </cols>
  <sheetData>
    <row r="1" ht="87.0" customHeight="1">
      <c r="A1" s="16"/>
      <c r="B1" s="17"/>
      <c r="C1" s="17"/>
      <c r="D1" s="17"/>
      <c r="E1" s="17"/>
      <c r="F1" s="17"/>
      <c r="G1" s="17"/>
      <c r="H1" s="17"/>
      <c r="I1" s="17"/>
      <c r="J1" s="17"/>
      <c r="K1" s="17"/>
      <c r="L1" s="17"/>
      <c r="M1" s="17"/>
      <c r="N1" s="17"/>
      <c r="O1" s="17"/>
      <c r="P1" s="17"/>
      <c r="Q1" s="17"/>
      <c r="R1" s="17"/>
      <c r="S1" s="17"/>
      <c r="T1" s="17"/>
      <c r="U1" s="17"/>
      <c r="V1" s="17"/>
      <c r="W1" s="17"/>
      <c r="X1" s="17"/>
      <c r="Y1" s="17"/>
      <c r="Z1" s="17"/>
    </row>
    <row r="2" ht="80.25" customHeight="1">
      <c r="A2" s="18" t="s">
        <v>2308</v>
      </c>
      <c r="B2" s="17"/>
      <c r="C2" s="17"/>
      <c r="D2" s="17"/>
      <c r="E2" s="17"/>
      <c r="F2" s="17"/>
      <c r="G2" s="17"/>
      <c r="H2" s="17"/>
      <c r="I2" s="17"/>
      <c r="J2" s="17"/>
      <c r="K2" s="17"/>
      <c r="L2" s="17"/>
      <c r="M2" s="17"/>
      <c r="N2" s="17"/>
      <c r="O2" s="17"/>
      <c r="P2" s="17"/>
      <c r="Q2" s="17"/>
      <c r="R2" s="17"/>
      <c r="S2" s="17"/>
      <c r="T2" s="17"/>
      <c r="U2" s="17"/>
      <c r="V2" s="17"/>
      <c r="W2" s="17"/>
      <c r="X2" s="17"/>
      <c r="Y2" s="17"/>
      <c r="Z2" s="17"/>
    </row>
    <row r="3" ht="27.0" customHeight="1">
      <c r="A3" s="19" t="s">
        <v>2309</v>
      </c>
      <c r="B3" s="17"/>
      <c r="C3" s="17"/>
      <c r="D3" s="17"/>
      <c r="E3" s="17"/>
      <c r="F3" s="17"/>
      <c r="G3" s="17"/>
      <c r="H3" s="17"/>
      <c r="I3" s="17"/>
      <c r="J3" s="17"/>
      <c r="K3" s="17"/>
      <c r="L3" s="17"/>
      <c r="M3" s="17"/>
      <c r="N3" s="17"/>
      <c r="O3" s="17"/>
      <c r="P3" s="17"/>
      <c r="Q3" s="17"/>
      <c r="R3" s="17"/>
      <c r="S3" s="17"/>
      <c r="T3" s="17"/>
      <c r="U3" s="17"/>
      <c r="V3" s="17"/>
      <c r="W3" s="17"/>
      <c r="X3" s="17"/>
      <c r="Y3" s="17"/>
      <c r="Z3" s="17"/>
    </row>
    <row r="4">
      <c r="A4" s="20"/>
      <c r="B4" s="17"/>
      <c r="C4" s="17"/>
      <c r="D4" s="17"/>
      <c r="E4" s="17"/>
      <c r="F4" s="17"/>
      <c r="G4" s="17"/>
      <c r="H4" s="17"/>
      <c r="I4" s="17"/>
      <c r="J4" s="17"/>
      <c r="K4" s="17"/>
      <c r="L4" s="17"/>
      <c r="M4" s="17"/>
      <c r="N4" s="17"/>
      <c r="O4" s="17"/>
      <c r="P4" s="17"/>
      <c r="Q4" s="17"/>
      <c r="R4" s="17"/>
      <c r="S4" s="17"/>
      <c r="T4" s="17"/>
      <c r="U4" s="17"/>
      <c r="V4" s="17"/>
      <c r="W4" s="17"/>
      <c r="X4" s="17"/>
      <c r="Y4" s="17"/>
      <c r="Z4" s="17"/>
    </row>
    <row r="5">
      <c r="A5" s="21" t="s">
        <v>2310</v>
      </c>
      <c r="B5" s="17"/>
      <c r="C5" s="17"/>
      <c r="D5" s="17"/>
      <c r="E5" s="17"/>
      <c r="F5" s="17"/>
      <c r="G5" s="17"/>
      <c r="H5" s="17"/>
      <c r="I5" s="17"/>
      <c r="J5" s="17"/>
      <c r="K5" s="17"/>
      <c r="L5" s="17"/>
      <c r="M5" s="17"/>
      <c r="N5" s="17"/>
      <c r="O5" s="17"/>
      <c r="P5" s="17"/>
      <c r="Q5" s="17"/>
      <c r="R5" s="17"/>
      <c r="S5" s="17"/>
      <c r="T5" s="17"/>
      <c r="U5" s="17"/>
      <c r="V5" s="17"/>
      <c r="W5" s="17"/>
      <c r="X5" s="17"/>
      <c r="Y5" s="17"/>
      <c r="Z5" s="17"/>
    </row>
    <row r="6">
      <c r="A6" s="22"/>
      <c r="B6" s="17"/>
      <c r="C6" s="17"/>
      <c r="D6" s="17"/>
      <c r="E6" s="17"/>
      <c r="F6" s="17"/>
      <c r="G6" s="17"/>
      <c r="H6" s="17"/>
      <c r="I6" s="17"/>
      <c r="J6" s="17"/>
      <c r="K6" s="17"/>
      <c r="L6" s="17"/>
      <c r="M6" s="17"/>
      <c r="N6" s="17"/>
      <c r="O6" s="17"/>
      <c r="P6" s="17"/>
      <c r="Q6" s="17"/>
      <c r="R6" s="17"/>
      <c r="S6" s="17"/>
      <c r="T6" s="17"/>
      <c r="U6" s="17"/>
      <c r="V6" s="17"/>
      <c r="W6" s="17"/>
      <c r="X6" s="17"/>
      <c r="Y6" s="17"/>
      <c r="Z6" s="17"/>
    </row>
    <row r="7">
      <c r="A7" s="22"/>
      <c r="B7" s="17"/>
      <c r="C7" s="17"/>
      <c r="D7" s="17"/>
      <c r="E7" s="17"/>
      <c r="F7" s="17"/>
      <c r="G7" s="17"/>
      <c r="H7" s="17"/>
      <c r="I7" s="17"/>
      <c r="J7" s="17"/>
      <c r="K7" s="17"/>
      <c r="L7" s="17"/>
      <c r="M7" s="17"/>
      <c r="N7" s="17"/>
      <c r="O7" s="17"/>
      <c r="P7" s="17"/>
      <c r="Q7" s="17"/>
      <c r="R7" s="17"/>
      <c r="S7" s="17"/>
      <c r="T7" s="17"/>
      <c r="U7" s="17"/>
      <c r="V7" s="17"/>
      <c r="W7" s="17"/>
      <c r="X7" s="17"/>
      <c r="Y7" s="17"/>
      <c r="Z7" s="17"/>
    </row>
    <row r="8">
      <c r="A8" s="23"/>
      <c r="B8" s="17"/>
      <c r="C8" s="17"/>
      <c r="D8" s="17"/>
      <c r="E8" s="17"/>
      <c r="F8" s="17"/>
      <c r="G8" s="17"/>
      <c r="H8" s="17"/>
      <c r="I8" s="17"/>
      <c r="J8" s="17"/>
      <c r="K8" s="17"/>
      <c r="L8" s="17"/>
      <c r="M8" s="17"/>
      <c r="N8" s="17"/>
      <c r="O8" s="17"/>
      <c r="P8" s="17"/>
      <c r="Q8" s="17"/>
      <c r="R8" s="17"/>
      <c r="S8" s="17"/>
      <c r="T8" s="17"/>
      <c r="U8" s="17"/>
      <c r="V8" s="17"/>
      <c r="W8" s="17"/>
      <c r="X8" s="17"/>
      <c r="Y8" s="17"/>
      <c r="Z8" s="17"/>
    </row>
    <row r="9">
      <c r="A9" s="24" t="s">
        <v>2311</v>
      </c>
      <c r="B9" s="17"/>
      <c r="C9" s="17"/>
      <c r="D9" s="17"/>
      <c r="E9" s="17"/>
      <c r="F9" s="17"/>
      <c r="G9" s="17"/>
      <c r="H9" s="17"/>
      <c r="I9" s="17"/>
      <c r="J9" s="17"/>
      <c r="K9" s="17"/>
      <c r="L9" s="17"/>
      <c r="M9" s="17"/>
      <c r="N9" s="17"/>
      <c r="O9" s="17"/>
      <c r="P9" s="17"/>
      <c r="Q9" s="17"/>
      <c r="R9" s="17"/>
      <c r="S9" s="17"/>
      <c r="T9" s="17"/>
      <c r="U9" s="17"/>
      <c r="V9" s="17"/>
      <c r="W9" s="17"/>
      <c r="X9" s="17"/>
      <c r="Y9" s="17"/>
      <c r="Z9" s="17"/>
    </row>
    <row r="10" ht="29.25" customHeight="1">
      <c r="A10" s="25" t="s">
        <v>2312</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ht="7.5" customHeight="1">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ht="15.0" customHeight="1">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ht="15.0" customHeight="1">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ht="15.0" customHeight="1">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ht="15.0"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ht="15.75" customHeight="1">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ht="15.75" customHeight="1">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ht="15.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ht="15.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ht="15.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ht="15.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ht="15.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ht="15.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ht="15.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ht="15.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ht="15.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ht="15.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ht="15.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ht="15.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ht="15.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ht="15.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ht="15.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ht="15.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ht="15.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ht="15.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ht="15.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ht="15.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ht="15.7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ht="15.7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ht="15.7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ht="15.7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ht="15.7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ht="15.7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ht="15.7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ht="15.7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ht="15.7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ht="15.7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ht="15.7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ht="15.7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ht="15.7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ht="15.7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ht="15.7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ht="15.7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ht="15.7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ht="15.7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ht="15.7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ht="15.7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ht="15.7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ht="15.7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ht="15.7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ht="15.7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ht="15.7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ht="15.7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ht="15.7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ht="15.7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ht="15.7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ht="15.7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ht="15.7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ht="15.7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ht="15.7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ht="15.7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ht="15.7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ht="15.7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ht="15.7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ht="15.7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ht="15.7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ht="15.7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ht="15.7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ht="15.7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ht="15.7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ht="15.7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ht="15.7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ht="15.7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ht="15.7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ht="15.7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ht="15.7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ht="15.7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ht="15.7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ht="15.7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ht="15.7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ht="15.7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ht="15.7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ht="15.7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ht="15.7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ht="15.7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ht="15.7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ht="15.7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ht="15.7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ht="15.7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ht="15.7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ht="15.7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ht="15.7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ht="15.7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ht="15.7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ht="15.7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ht="15.7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ht="15.7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ht="15.7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ht="15.7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ht="15.7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ht="15.7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ht="15.7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ht="15.7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ht="15.7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ht="15.7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ht="15.7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ht="15.7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ht="15.7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ht="15.7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ht="15.7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ht="15.7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ht="15.7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ht="15.7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ht="15.7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ht="15.7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ht="15.7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ht="15.7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ht="15.7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ht="15.7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ht="15.7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ht="15.7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ht="15.7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ht="15.7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ht="15.7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ht="15.7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ht="15.7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ht="15.7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ht="15.7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ht="15.7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ht="15.7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ht="15.7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ht="15.7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ht="15.7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ht="15.7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ht="15.7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ht="15.7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ht="15.7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ht="15.7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ht="15.7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ht="15.7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ht="15.7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ht="15.7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ht="15.7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ht="15.7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ht="15.7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ht="15.7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ht="15.7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ht="15.7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ht="15.7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ht="15.7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ht="15.7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ht="15.7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ht="15.7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ht="15.7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ht="15.7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ht="15.7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ht="15.7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ht="15.7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ht="15.7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ht="15.7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ht="15.7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ht="15.7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ht="15.7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ht="15.7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ht="15.7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ht="15.7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ht="15.7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ht="15.7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ht="15.7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ht="15.7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ht="15.7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ht="15.7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ht="15.7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ht="15.7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ht="15.7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ht="15.7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ht="15.7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ht="15.7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ht="15.7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ht="15.7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ht="15.7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ht="15.7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ht="15.7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ht="15.7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ht="15.7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ht="15.7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ht="15.7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ht="15.7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ht="15.7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ht="15.7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ht="15.7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ht="15.7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ht="15.7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ht="15.7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ht="15.7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ht="15.7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ht="15.7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ht="15.7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ht="15.7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ht="15.7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ht="15.7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ht="15.7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ht="15.7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ht="15.7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ht="15.7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ht="15.7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ht="15.7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ht="15.7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ht="15.7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ht="15.7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ht="15.7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ht="15.7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ht="15.7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ht="15.7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ht="15.7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ht="15.7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ht="15.7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ht="15.7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ht="15.7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ht="15.7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ht="15.7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ht="15.7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ht="15.7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ht="15.7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ht="15.7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ht="15.7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ht="15.7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ht="15.7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ht="15.7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ht="15.7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ht="15.7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ht="15.7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ht="15.7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ht="15.7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ht="15.7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ht="15.7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ht="15.7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ht="15.7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ht="15.7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ht="15.7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ht="15.7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ht="15.7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ht="15.7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ht="15.7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ht="15.7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ht="15.7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ht="15.7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ht="15.7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ht="15.7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ht="15.7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ht="15.7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ht="15.7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ht="15.7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ht="15.7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ht="15.7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ht="15.7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ht="15.7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ht="15.7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ht="15.7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ht="15.7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ht="15.7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ht="15.7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ht="15.7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ht="15.7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ht="15.7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ht="15.7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ht="15.7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ht="15.7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ht="15.7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ht="15.7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ht="15.7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ht="15.7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ht="15.7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ht="15.7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ht="15.7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ht="15.7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ht="15.7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ht="15.7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ht="15.7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ht="15.7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ht="15.7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ht="15.7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ht="15.7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ht="15.7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ht="15.7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ht="15.7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ht="15.7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ht="15.7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ht="15.7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ht="15.7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ht="15.7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ht="15.7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ht="15.7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ht="15.7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ht="15.7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ht="15.7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ht="15.7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ht="15.7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ht="15.7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ht="15.7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ht="15.7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ht="15.7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ht="15.7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ht="15.7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ht="15.7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ht="15.7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ht="15.7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ht="15.7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ht="15.7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ht="15.7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ht="15.7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ht="15.7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ht="15.7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ht="15.7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ht="15.7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ht="15.7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ht="15.7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ht="15.7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ht="15.7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ht="15.7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ht="15.7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ht="15.7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ht="15.7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ht="15.7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ht="15.7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ht="15.7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ht="15.7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ht="15.7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ht="15.7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ht="15.7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ht="15.7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ht="15.7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ht="15.7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ht="15.7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ht="15.7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ht="15.7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ht="15.7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ht="15.7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ht="15.7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ht="15.7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ht="15.7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ht="15.7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ht="15.7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ht="15.7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ht="15.7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ht="15.7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ht="15.7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ht="15.7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ht="15.7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ht="15.7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ht="15.7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ht="15.7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ht="15.7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ht="15.7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ht="15.7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ht="15.7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ht="15.7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ht="15.7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ht="15.7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ht="15.7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ht="15.7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ht="15.7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ht="15.7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ht="15.7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ht="15.7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ht="15.7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ht="15.7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ht="15.7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ht="15.7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ht="15.7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ht="15.7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ht="15.7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ht="15.7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ht="15.7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ht="15.7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ht="15.7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ht="15.7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ht="15.7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ht="15.7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ht="15.7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ht="15.7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ht="15.7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ht="15.7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ht="15.7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ht="15.7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ht="15.7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ht="15.7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ht="15.7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ht="15.7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ht="15.7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ht="15.7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ht="15.7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ht="15.7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ht="15.7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ht="15.7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ht="15.7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ht="15.7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ht="15.7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ht="15.7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ht="15.7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ht="15.7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ht="15.7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ht="15.7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ht="15.7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ht="15.7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ht="15.7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ht="15.7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ht="15.7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ht="15.7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ht="15.7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ht="15.7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ht="15.7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ht="15.7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ht="15.7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ht="15.7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ht="15.7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ht="15.7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ht="15.7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ht="15.7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ht="15.7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ht="15.7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ht="15.7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ht="15.7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ht="15.7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ht="15.7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ht="15.7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ht="15.7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ht="15.7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ht="15.7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ht="15.7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ht="15.7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ht="15.7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ht="15.7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ht="15.7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ht="15.7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ht="15.7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ht="15.7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ht="15.7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ht="15.7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ht="15.7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ht="15.7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ht="15.7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ht="15.7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ht="15.7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ht="15.7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ht="15.7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ht="15.7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ht="15.7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ht="15.7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ht="15.7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ht="15.7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ht="15.7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ht="15.7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ht="15.7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ht="15.7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ht="15.7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ht="15.7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ht="15.7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ht="15.7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ht="15.7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ht="15.7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ht="15.7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ht="15.7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ht="15.7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ht="15.7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ht="15.7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ht="15.7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ht="15.7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ht="15.7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ht="15.7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ht="15.7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ht="15.7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ht="15.7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ht="15.7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ht="15.7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ht="15.7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ht="15.7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ht="15.7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ht="15.7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ht="15.7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ht="15.7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ht="15.7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ht="15.7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ht="15.7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ht="15.7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ht="15.7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ht="15.7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ht="15.7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ht="15.7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ht="15.7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ht="15.7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ht="15.7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ht="15.7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ht="15.7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ht="15.7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ht="15.7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ht="15.7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ht="15.7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ht="15.7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ht="15.7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ht="15.7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ht="15.7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ht="15.7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ht="15.7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ht="15.7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ht="15.7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ht="15.7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ht="15.7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ht="15.7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ht="15.7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ht="15.7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ht="15.7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ht="15.7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ht="15.7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ht="15.7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ht="15.7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ht="15.7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ht="15.7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ht="15.7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ht="15.7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ht="15.7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ht="15.7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ht="15.7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ht="15.7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ht="15.7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ht="15.7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ht="15.7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ht="15.7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ht="15.7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ht="15.7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ht="15.7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ht="15.7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ht="15.7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ht="15.7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ht="15.7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ht="15.7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ht="15.7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ht="15.7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ht="15.7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ht="15.7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ht="15.7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ht="15.7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ht="15.7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ht="15.7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ht="15.7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ht="15.7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ht="15.7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ht="15.7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ht="15.7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ht="15.7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ht="15.7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ht="15.7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ht="15.7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ht="15.7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ht="15.7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ht="15.7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ht="15.7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ht="15.7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ht="15.7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ht="15.7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ht="15.7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ht="15.7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ht="15.7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ht="15.7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ht="15.7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ht="15.7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ht="15.7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ht="15.7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ht="15.7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ht="15.7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ht="15.7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ht="15.7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ht="15.7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ht="15.7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ht="15.7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ht="15.7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ht="15.7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ht="15.7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ht="15.7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ht="15.7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ht="15.7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ht="15.7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ht="15.7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ht="15.7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ht="15.7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ht="15.7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ht="15.7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ht="15.7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ht="15.7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ht="15.7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ht="15.7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ht="15.7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ht="15.7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ht="15.7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ht="15.7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ht="15.7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ht="15.7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ht="15.7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ht="15.7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ht="15.7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ht="15.7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ht="15.7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ht="15.7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ht="15.7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ht="15.7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ht="15.7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ht="15.7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ht="15.7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ht="15.7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ht="15.7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ht="15.7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ht="15.7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ht="15.7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ht="15.7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ht="15.7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ht="15.7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ht="15.7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ht="15.7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ht="15.7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ht="15.7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ht="15.7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ht="15.7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ht="15.7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ht="15.7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ht="15.7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ht="15.7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ht="15.7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ht="15.7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ht="15.7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ht="15.7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ht="15.7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ht="15.7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ht="15.7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ht="15.7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ht="15.7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ht="15.7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ht="15.7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ht="15.7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ht="15.7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ht="15.7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ht="15.7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ht="15.7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ht="15.7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ht="15.7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ht="15.7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ht="15.7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ht="15.7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ht="15.7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ht="15.7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ht="15.7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ht="15.7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ht="15.7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ht="15.7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ht="15.7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ht="15.7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ht="15.7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ht="15.7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ht="15.7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ht="15.7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ht="15.7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ht="15.7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ht="15.7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ht="15.7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ht="15.7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ht="15.7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ht="15.7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ht="15.7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ht="15.7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ht="15.7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ht="15.7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ht="15.7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ht="15.7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ht="15.7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ht="15.7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ht="15.7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ht="15.7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ht="15.7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ht="15.7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ht="15.7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ht="15.7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ht="15.7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ht="15.7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ht="15.7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ht="15.7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ht="15.7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ht="15.7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ht="15.7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ht="15.7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ht="15.7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ht="15.7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ht="15.7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ht="15.7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ht="15.7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ht="15.7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ht="15.7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ht="15.7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ht="15.7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ht="15.7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ht="15.7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ht="15.7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ht="15.7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ht="15.7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ht="15.7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ht="15.7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ht="15.7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ht="15.7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ht="15.7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ht="15.7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ht="15.7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ht="15.7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ht="15.7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ht="15.7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ht="15.7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ht="15.7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ht="15.7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ht="15.7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ht="15.7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ht="15.7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ht="15.7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ht="15.7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ht="15.7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ht="15.7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ht="15.7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ht="15.7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ht="15.7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ht="15.7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ht="15.7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ht="15.7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ht="15.7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ht="15.7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ht="15.7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ht="15.7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ht="15.7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ht="15.7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ht="15.7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ht="15.7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ht="15.7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ht="15.7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ht="15.7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ht="15.7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ht="15.7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ht="15.7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ht="15.7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ht="15.7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ht="15.7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ht="15.7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ht="15.7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ht="15.7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ht="15.7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ht="15.7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ht="15.7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ht="15.7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ht="15.7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ht="15.7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ht="15.7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ht="15.7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ht="15.7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ht="15.7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ht="15.7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ht="15.7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ht="15.7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ht="15.7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ht="15.7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ht="15.7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ht="15.7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ht="15.7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ht="15.7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ht="15.7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ht="15.7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ht="15.7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ht="15.7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ht="15.7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ht="15.7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ht="15.7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ht="15.7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ht="15.7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ht="15.7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ht="15.7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ht="15.7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ht="15.7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ht="15.7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ht="15.7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ht="15.7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ht="15.7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ht="15.7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ht="15.7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ht="15.7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ht="15.7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ht="15.7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ht="15.7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ht="15.7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ht="15.7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ht="15.7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printOptions/>
  <pageMargins bottom="0.7480314960629921" footer="0.0" header="0.0" left="0.7086614173228347" right="0.7086614173228347" top="0.7480314960629921"/>
  <pageSetup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43"/>
    <col customWidth="1" min="2" max="8" width="12.14"/>
    <col customWidth="1" min="9" max="9" width="45.29"/>
    <col customWidth="1" hidden="1" min="10" max="21" width="12.14"/>
    <col customWidth="1" min="22" max="26" width="10.71"/>
  </cols>
  <sheetData>
    <row r="1" ht="43.5" customHeight="1">
      <c r="A1" s="26" t="s">
        <v>2313</v>
      </c>
      <c r="J1" s="27"/>
      <c r="K1" s="27"/>
      <c r="L1" s="27"/>
      <c r="M1" s="27"/>
      <c r="N1" s="27"/>
      <c r="O1" s="27"/>
      <c r="P1" s="27"/>
      <c r="Q1" s="27"/>
      <c r="R1" s="27"/>
      <c r="S1" s="27"/>
      <c r="T1" s="27"/>
      <c r="U1" s="27"/>
      <c r="V1" s="27"/>
      <c r="W1" s="27"/>
      <c r="X1" s="27"/>
      <c r="Y1" s="27"/>
      <c r="Z1" s="27"/>
    </row>
    <row r="2" ht="83.25" customHeight="1">
      <c r="A2" s="26" t="s">
        <v>2314</v>
      </c>
      <c r="J2" s="27"/>
      <c r="K2" s="27"/>
      <c r="L2" s="27"/>
      <c r="M2" s="27"/>
      <c r="N2" s="27"/>
      <c r="O2" s="27"/>
      <c r="P2" s="27"/>
      <c r="Q2" s="27"/>
      <c r="R2" s="27"/>
      <c r="S2" s="27"/>
      <c r="T2" s="27"/>
      <c r="U2" s="27"/>
      <c r="V2" s="27"/>
      <c r="W2" s="27"/>
      <c r="X2" s="27"/>
      <c r="Y2" s="27"/>
      <c r="Z2" s="27"/>
    </row>
    <row r="3" ht="12.0" customHeight="1">
      <c r="A3" s="26" t="s">
        <v>2315</v>
      </c>
      <c r="J3" s="27"/>
      <c r="K3" s="27"/>
      <c r="L3" s="27"/>
      <c r="M3" s="27"/>
      <c r="N3" s="27"/>
      <c r="O3" s="27"/>
      <c r="P3" s="27"/>
      <c r="Q3" s="27"/>
      <c r="R3" s="27"/>
      <c r="S3" s="27"/>
      <c r="T3" s="27"/>
      <c r="U3" s="27"/>
      <c r="V3" s="27"/>
      <c r="W3" s="27"/>
      <c r="X3" s="27"/>
      <c r="Y3" s="27"/>
      <c r="Z3" s="27"/>
    </row>
    <row r="4" ht="12.0" customHeight="1">
      <c r="A4" s="26" t="s">
        <v>2316</v>
      </c>
      <c r="J4" s="27"/>
      <c r="K4" s="27"/>
      <c r="L4" s="27"/>
      <c r="M4" s="27"/>
      <c r="N4" s="27"/>
      <c r="O4" s="27"/>
      <c r="P4" s="27"/>
      <c r="Q4" s="27"/>
      <c r="R4" s="27"/>
      <c r="S4" s="27"/>
      <c r="T4" s="27"/>
      <c r="U4" s="27"/>
      <c r="V4" s="27"/>
      <c r="W4" s="27"/>
      <c r="X4" s="27"/>
      <c r="Y4" s="27"/>
      <c r="Z4" s="27"/>
    </row>
    <row r="5" ht="19.5" customHeight="1">
      <c r="A5" s="26" t="s">
        <v>2317</v>
      </c>
      <c r="J5" s="27"/>
      <c r="K5" s="27"/>
      <c r="L5" s="27"/>
      <c r="M5" s="27"/>
      <c r="N5" s="27"/>
      <c r="O5" s="27"/>
      <c r="P5" s="27"/>
      <c r="Q5" s="27"/>
      <c r="R5" s="27"/>
      <c r="S5" s="27"/>
      <c r="T5" s="27"/>
      <c r="U5" s="27"/>
      <c r="V5" s="27"/>
      <c r="W5" s="27"/>
      <c r="X5" s="27"/>
      <c r="Y5" s="27"/>
      <c r="Z5" s="27"/>
    </row>
    <row r="6" ht="72.0" customHeight="1">
      <c r="A6" s="26" t="s">
        <v>2318</v>
      </c>
      <c r="J6" s="27"/>
      <c r="K6" s="27"/>
      <c r="L6" s="27"/>
      <c r="M6" s="27"/>
      <c r="N6" s="27"/>
      <c r="O6" s="27"/>
      <c r="P6" s="27"/>
      <c r="Q6" s="27"/>
      <c r="R6" s="27"/>
      <c r="S6" s="27"/>
      <c r="T6" s="27"/>
      <c r="U6" s="27"/>
      <c r="V6" s="27"/>
      <c r="W6" s="27"/>
      <c r="X6" s="27"/>
      <c r="Y6" s="27"/>
      <c r="Z6" s="27"/>
    </row>
    <row r="7" ht="48.75" customHeight="1">
      <c r="A7" s="26" t="s">
        <v>2319</v>
      </c>
      <c r="J7" s="27"/>
      <c r="K7" s="27"/>
      <c r="L7" s="27"/>
      <c r="M7" s="27"/>
      <c r="N7" s="27"/>
      <c r="O7" s="27"/>
      <c r="P7" s="27"/>
      <c r="Q7" s="27"/>
      <c r="R7" s="27"/>
      <c r="S7" s="27"/>
      <c r="T7" s="27"/>
      <c r="U7" s="27"/>
      <c r="V7" s="27"/>
      <c r="W7" s="27"/>
      <c r="X7" s="27"/>
      <c r="Y7" s="27"/>
      <c r="Z7" s="27"/>
    </row>
    <row r="8" ht="34.5" customHeight="1">
      <c r="A8" s="26" t="s">
        <v>2320</v>
      </c>
      <c r="V8" s="26"/>
      <c r="W8" s="26"/>
      <c r="X8" s="26"/>
      <c r="Y8" s="26"/>
      <c r="Z8" s="26"/>
    </row>
    <row r="9" ht="12.0" customHeight="1">
      <c r="A9" s="26" t="s">
        <v>2321</v>
      </c>
      <c r="J9" s="27"/>
      <c r="K9" s="27"/>
      <c r="L9" s="27"/>
      <c r="M9" s="27"/>
      <c r="N9" s="27"/>
      <c r="O9" s="27"/>
      <c r="P9" s="27"/>
      <c r="Q9" s="27"/>
      <c r="R9" s="27"/>
      <c r="S9" s="27"/>
      <c r="T9" s="27"/>
      <c r="U9" s="27"/>
      <c r="V9" s="27"/>
      <c r="W9" s="27"/>
      <c r="X9" s="27"/>
      <c r="Y9" s="27"/>
      <c r="Z9" s="27"/>
    </row>
    <row r="10" ht="12.0" customHeight="1">
      <c r="A10" s="26" t="s">
        <v>2322</v>
      </c>
      <c r="J10" s="27"/>
      <c r="K10" s="27"/>
      <c r="L10" s="27"/>
      <c r="M10" s="27"/>
      <c r="N10" s="27"/>
      <c r="O10" s="27"/>
      <c r="P10" s="27"/>
      <c r="Q10" s="27"/>
      <c r="R10" s="27"/>
      <c r="S10" s="27"/>
      <c r="T10" s="27"/>
      <c r="U10" s="27"/>
      <c r="V10" s="27"/>
      <c r="W10" s="27"/>
      <c r="X10" s="27"/>
      <c r="Y10" s="27"/>
      <c r="Z10" s="27"/>
    </row>
    <row r="11" ht="12.0" customHeight="1">
      <c r="A11" s="26" t="s">
        <v>2323</v>
      </c>
      <c r="J11" s="27"/>
      <c r="K11" s="27"/>
      <c r="L11" s="27"/>
      <c r="M11" s="27"/>
      <c r="N11" s="27"/>
      <c r="O11" s="27"/>
      <c r="P11" s="27"/>
      <c r="Q11" s="27"/>
      <c r="R11" s="27"/>
      <c r="S11" s="27"/>
      <c r="T11" s="27"/>
      <c r="U11" s="27"/>
      <c r="V11" s="27"/>
      <c r="W11" s="27"/>
      <c r="X11" s="27"/>
      <c r="Y11" s="27"/>
      <c r="Z11" s="27"/>
    </row>
    <row r="12" ht="12.0" customHeight="1">
      <c r="A12" s="26" t="s">
        <v>2324</v>
      </c>
      <c r="J12" s="27"/>
      <c r="K12" s="27"/>
      <c r="L12" s="27"/>
      <c r="M12" s="27"/>
      <c r="N12" s="27"/>
      <c r="O12" s="27"/>
      <c r="P12" s="27"/>
      <c r="Q12" s="27"/>
      <c r="R12" s="27"/>
      <c r="S12" s="27"/>
      <c r="T12" s="27"/>
      <c r="U12" s="27"/>
      <c r="V12" s="27"/>
      <c r="W12" s="27"/>
      <c r="X12" s="27"/>
      <c r="Y12" s="27"/>
      <c r="Z12" s="27"/>
    </row>
    <row r="13" ht="12.0" customHeight="1">
      <c r="A13" s="26" t="s">
        <v>2325</v>
      </c>
      <c r="J13" s="27"/>
      <c r="K13" s="27"/>
      <c r="L13" s="27"/>
      <c r="M13" s="27"/>
      <c r="N13" s="27"/>
      <c r="O13" s="27"/>
      <c r="P13" s="27"/>
      <c r="Q13" s="27"/>
      <c r="R13" s="27"/>
      <c r="S13" s="27"/>
      <c r="T13" s="27"/>
      <c r="U13" s="27"/>
      <c r="V13" s="27"/>
      <c r="W13" s="27"/>
      <c r="X13" s="27"/>
      <c r="Y13" s="27"/>
      <c r="Z13" s="27"/>
    </row>
    <row r="14" ht="23.25" customHeight="1">
      <c r="A14" s="26" t="s">
        <v>2326</v>
      </c>
      <c r="J14" s="27"/>
      <c r="K14" s="27"/>
      <c r="L14" s="27"/>
      <c r="M14" s="27"/>
      <c r="N14" s="27"/>
      <c r="O14" s="27"/>
      <c r="P14" s="27"/>
      <c r="Q14" s="27"/>
      <c r="R14" s="27"/>
      <c r="S14" s="27"/>
      <c r="T14" s="27"/>
      <c r="U14" s="27"/>
      <c r="V14" s="27"/>
      <c r="W14" s="27"/>
      <c r="X14" s="27"/>
      <c r="Y14" s="27"/>
      <c r="Z14" s="27"/>
    </row>
    <row r="15" ht="52.5" customHeight="1">
      <c r="A15" s="26" t="s">
        <v>2327</v>
      </c>
      <c r="J15" s="27"/>
      <c r="K15" s="27"/>
      <c r="L15" s="27"/>
      <c r="M15" s="27"/>
      <c r="N15" s="27"/>
      <c r="O15" s="27"/>
      <c r="P15" s="27"/>
      <c r="Q15" s="27"/>
      <c r="R15" s="27"/>
      <c r="S15" s="27"/>
      <c r="T15" s="27"/>
      <c r="U15" s="27"/>
      <c r="V15" s="27"/>
      <c r="W15" s="27"/>
      <c r="X15" s="27"/>
      <c r="Y15" s="27"/>
      <c r="Z15" s="27"/>
    </row>
    <row r="16" ht="12.0" customHeight="1">
      <c r="A16" s="28"/>
      <c r="B16" s="28"/>
      <c r="C16" s="28"/>
      <c r="D16" s="28"/>
      <c r="E16" s="28"/>
      <c r="F16" s="28"/>
      <c r="G16" s="28"/>
      <c r="H16" s="28"/>
      <c r="I16" s="28"/>
      <c r="J16" s="29"/>
      <c r="K16" s="29"/>
      <c r="L16" s="29"/>
      <c r="M16" s="29"/>
      <c r="N16" s="29"/>
      <c r="O16" s="29"/>
      <c r="P16" s="29"/>
      <c r="Q16" s="29"/>
      <c r="R16" s="29"/>
      <c r="S16" s="29"/>
      <c r="T16" s="29"/>
      <c r="U16" s="29"/>
      <c r="V16" s="29"/>
      <c r="W16" s="29"/>
      <c r="X16" s="29"/>
      <c r="Y16" s="29"/>
      <c r="Z16" s="29"/>
    </row>
    <row r="17" ht="12.0" customHeight="1">
      <c r="A17" s="28"/>
      <c r="B17" s="28"/>
      <c r="C17" s="28"/>
      <c r="D17" s="28"/>
      <c r="E17" s="28"/>
      <c r="F17" s="28"/>
      <c r="G17" s="28"/>
      <c r="H17" s="28"/>
      <c r="I17" s="28"/>
      <c r="J17" s="29"/>
      <c r="K17" s="29"/>
      <c r="L17" s="29"/>
      <c r="M17" s="29"/>
      <c r="N17" s="29"/>
      <c r="O17" s="29"/>
      <c r="P17" s="29"/>
      <c r="Q17" s="29"/>
      <c r="R17" s="29"/>
      <c r="S17" s="29"/>
      <c r="T17" s="29"/>
      <c r="U17" s="29"/>
      <c r="V17" s="29"/>
      <c r="W17" s="29"/>
      <c r="X17" s="29"/>
      <c r="Y17" s="29"/>
      <c r="Z17" s="29"/>
    </row>
    <row r="18" ht="12.0" customHeight="1">
      <c r="A18" s="28"/>
      <c r="B18" s="28"/>
      <c r="C18" s="28"/>
      <c r="D18" s="28"/>
      <c r="E18" s="28"/>
      <c r="F18" s="28"/>
      <c r="G18" s="28"/>
      <c r="H18" s="28"/>
      <c r="I18" s="28"/>
      <c r="J18" s="29"/>
      <c r="K18" s="29"/>
      <c r="L18" s="29"/>
      <c r="M18" s="29"/>
      <c r="N18" s="29"/>
      <c r="O18" s="29"/>
      <c r="P18" s="29"/>
      <c r="Q18" s="29"/>
      <c r="R18" s="29"/>
      <c r="S18" s="29"/>
      <c r="T18" s="29"/>
      <c r="U18" s="29"/>
      <c r="V18" s="29"/>
      <c r="W18" s="29"/>
      <c r="X18" s="29"/>
      <c r="Y18" s="29"/>
      <c r="Z18" s="29"/>
    </row>
    <row r="19" ht="12.0" customHeight="1">
      <c r="A19" s="28"/>
      <c r="B19" s="28"/>
      <c r="C19" s="28"/>
      <c r="D19" s="28"/>
      <c r="E19" s="28"/>
      <c r="F19" s="28"/>
      <c r="G19" s="28"/>
      <c r="H19" s="28"/>
      <c r="I19" s="28"/>
      <c r="J19" s="29"/>
      <c r="K19" s="29"/>
      <c r="L19" s="29"/>
      <c r="M19" s="29"/>
      <c r="N19" s="29"/>
      <c r="O19" s="29"/>
      <c r="P19" s="29"/>
      <c r="Q19" s="29"/>
      <c r="R19" s="29"/>
      <c r="S19" s="29"/>
      <c r="T19" s="29"/>
      <c r="U19" s="29"/>
      <c r="V19" s="29"/>
      <c r="W19" s="29"/>
      <c r="X19" s="29"/>
      <c r="Y19" s="29"/>
      <c r="Z19" s="29"/>
    </row>
    <row r="20" ht="12.0" customHeight="1">
      <c r="A20" s="28"/>
      <c r="B20" s="28"/>
      <c r="C20" s="28"/>
      <c r="D20" s="28"/>
      <c r="E20" s="28"/>
      <c r="F20" s="28"/>
      <c r="G20" s="28"/>
      <c r="H20" s="28"/>
      <c r="I20" s="28"/>
      <c r="J20" s="29"/>
      <c r="K20" s="29"/>
      <c r="L20" s="29"/>
      <c r="M20" s="29"/>
      <c r="N20" s="29"/>
      <c r="O20" s="29"/>
      <c r="P20" s="29"/>
      <c r="Q20" s="29"/>
      <c r="R20" s="29"/>
      <c r="S20" s="29"/>
      <c r="T20" s="29"/>
      <c r="U20" s="29"/>
      <c r="V20" s="29"/>
      <c r="W20" s="29"/>
      <c r="X20" s="29"/>
      <c r="Y20" s="29"/>
      <c r="Z20" s="29"/>
    </row>
    <row r="21" ht="12.0" customHeight="1">
      <c r="A21" s="28"/>
      <c r="B21" s="28"/>
      <c r="C21" s="28"/>
      <c r="D21" s="28"/>
      <c r="E21" s="28"/>
      <c r="F21" s="28"/>
      <c r="G21" s="28"/>
      <c r="H21" s="28"/>
      <c r="I21" s="28"/>
      <c r="J21" s="29"/>
      <c r="K21" s="29"/>
      <c r="L21" s="29"/>
      <c r="M21" s="29"/>
      <c r="N21" s="29"/>
      <c r="O21" s="29"/>
      <c r="P21" s="29"/>
      <c r="Q21" s="29"/>
      <c r="R21" s="29"/>
      <c r="S21" s="29"/>
      <c r="T21" s="29"/>
      <c r="U21" s="29"/>
      <c r="V21" s="29"/>
      <c r="W21" s="29"/>
      <c r="X21" s="29"/>
      <c r="Y21" s="29"/>
      <c r="Z21" s="29"/>
    </row>
    <row r="22" ht="12.0" customHeight="1">
      <c r="A22" s="28"/>
      <c r="B22" s="28"/>
      <c r="C22" s="28"/>
      <c r="D22" s="28"/>
      <c r="E22" s="28"/>
      <c r="F22" s="28"/>
      <c r="G22" s="28"/>
      <c r="H22" s="28"/>
      <c r="I22" s="28"/>
      <c r="J22" s="29"/>
      <c r="K22" s="29"/>
      <c r="L22" s="29"/>
      <c r="M22" s="29"/>
      <c r="N22" s="29"/>
      <c r="O22" s="29"/>
      <c r="P22" s="29"/>
      <c r="Q22" s="29"/>
      <c r="R22" s="29"/>
      <c r="S22" s="29"/>
      <c r="T22" s="29"/>
      <c r="U22" s="29"/>
      <c r="V22" s="29"/>
      <c r="W22" s="29"/>
      <c r="X22" s="29"/>
      <c r="Y22" s="29"/>
      <c r="Z22" s="29"/>
    </row>
    <row r="23" ht="12.0" customHeight="1">
      <c r="A23" s="28"/>
      <c r="B23" s="28"/>
      <c r="C23" s="28"/>
      <c r="D23" s="28"/>
      <c r="E23" s="28"/>
      <c r="F23" s="28"/>
      <c r="G23" s="28"/>
      <c r="H23" s="28"/>
      <c r="I23" s="28"/>
      <c r="J23" s="29"/>
      <c r="K23" s="29"/>
      <c r="L23" s="29"/>
      <c r="M23" s="29"/>
      <c r="N23" s="29"/>
      <c r="O23" s="29"/>
      <c r="P23" s="29"/>
      <c r="Q23" s="29"/>
      <c r="R23" s="29"/>
      <c r="S23" s="29"/>
      <c r="T23" s="29"/>
      <c r="U23" s="29"/>
      <c r="V23" s="29"/>
      <c r="W23" s="29"/>
      <c r="X23" s="29"/>
      <c r="Y23" s="29"/>
      <c r="Z23" s="29"/>
    </row>
    <row r="24" ht="12.0" customHeight="1">
      <c r="A24" s="28"/>
      <c r="B24" s="28"/>
      <c r="C24" s="28"/>
      <c r="D24" s="28"/>
      <c r="E24" s="28"/>
      <c r="F24" s="28"/>
      <c r="G24" s="28"/>
      <c r="H24" s="28"/>
      <c r="I24" s="28"/>
      <c r="J24" s="29"/>
      <c r="K24" s="29"/>
      <c r="L24" s="29"/>
      <c r="M24" s="29"/>
      <c r="N24" s="29"/>
      <c r="O24" s="29"/>
      <c r="P24" s="29"/>
      <c r="Q24" s="29"/>
      <c r="R24" s="29"/>
      <c r="S24" s="29"/>
      <c r="T24" s="29"/>
      <c r="U24" s="29"/>
      <c r="V24" s="29"/>
      <c r="W24" s="29"/>
      <c r="X24" s="29"/>
      <c r="Y24" s="29"/>
      <c r="Z24" s="29"/>
    </row>
    <row r="25" ht="12.0" customHeight="1">
      <c r="A25" s="28"/>
      <c r="B25" s="28"/>
      <c r="C25" s="28"/>
      <c r="D25" s="28"/>
      <c r="E25" s="28"/>
      <c r="F25" s="28"/>
      <c r="G25" s="28"/>
      <c r="H25" s="28"/>
      <c r="I25" s="28"/>
      <c r="J25" s="29"/>
      <c r="K25" s="29"/>
      <c r="L25" s="29"/>
      <c r="M25" s="29"/>
      <c r="N25" s="29"/>
      <c r="O25" s="29"/>
      <c r="P25" s="29"/>
      <c r="Q25" s="29"/>
      <c r="R25" s="29"/>
      <c r="S25" s="29"/>
      <c r="T25" s="29"/>
      <c r="U25" s="29"/>
      <c r="V25" s="29"/>
      <c r="W25" s="29"/>
      <c r="X25" s="29"/>
      <c r="Y25" s="29"/>
      <c r="Z25" s="29"/>
    </row>
    <row r="26" ht="12.0" customHeight="1">
      <c r="A26" s="28"/>
      <c r="B26" s="28"/>
      <c r="C26" s="28"/>
      <c r="D26" s="28"/>
      <c r="E26" s="28"/>
      <c r="F26" s="28"/>
      <c r="G26" s="28"/>
      <c r="H26" s="28"/>
      <c r="I26" s="28"/>
      <c r="J26" s="29"/>
      <c r="K26" s="29"/>
      <c r="L26" s="29"/>
      <c r="M26" s="29"/>
      <c r="N26" s="29"/>
      <c r="O26" s="29"/>
      <c r="P26" s="29"/>
      <c r="Q26" s="29"/>
      <c r="R26" s="29"/>
      <c r="S26" s="29"/>
      <c r="T26" s="29"/>
      <c r="U26" s="29"/>
      <c r="V26" s="29"/>
      <c r="W26" s="29"/>
      <c r="X26" s="29"/>
      <c r="Y26" s="29"/>
      <c r="Z26" s="29"/>
    </row>
    <row r="27" ht="12.0" customHeight="1">
      <c r="A27" s="28"/>
      <c r="B27" s="28"/>
      <c r="C27" s="28"/>
      <c r="D27" s="28"/>
      <c r="E27" s="28"/>
      <c r="F27" s="28"/>
      <c r="G27" s="28"/>
      <c r="H27" s="28"/>
      <c r="I27" s="28"/>
      <c r="J27" s="29"/>
      <c r="K27" s="29"/>
      <c r="L27" s="29"/>
      <c r="M27" s="29"/>
      <c r="N27" s="29"/>
      <c r="O27" s="29"/>
      <c r="P27" s="29"/>
      <c r="Q27" s="29"/>
      <c r="R27" s="29"/>
      <c r="S27" s="29"/>
      <c r="T27" s="29"/>
      <c r="U27" s="29"/>
      <c r="V27" s="29"/>
      <c r="W27" s="29"/>
      <c r="X27" s="29"/>
      <c r="Y27" s="29"/>
      <c r="Z27" s="29"/>
    </row>
    <row r="28" ht="12.0" customHeight="1">
      <c r="A28" s="28"/>
      <c r="B28" s="28"/>
      <c r="C28" s="28"/>
      <c r="D28" s="28"/>
      <c r="E28" s="28"/>
      <c r="F28" s="28"/>
      <c r="G28" s="28"/>
      <c r="H28" s="28"/>
      <c r="I28" s="28"/>
      <c r="J28" s="29"/>
      <c r="K28" s="29"/>
      <c r="L28" s="29"/>
      <c r="M28" s="29"/>
      <c r="N28" s="29"/>
      <c r="O28" s="29"/>
      <c r="P28" s="29"/>
      <c r="Q28" s="29"/>
      <c r="R28" s="29"/>
      <c r="S28" s="29"/>
      <c r="T28" s="29"/>
      <c r="U28" s="29"/>
      <c r="V28" s="29"/>
      <c r="W28" s="29"/>
      <c r="X28" s="29"/>
      <c r="Y28" s="29"/>
      <c r="Z28" s="29"/>
    </row>
    <row r="29" ht="12.0" customHeight="1">
      <c r="A29" s="28"/>
      <c r="B29" s="28"/>
      <c r="C29" s="28"/>
      <c r="D29" s="28"/>
      <c r="E29" s="28"/>
      <c r="F29" s="28"/>
      <c r="G29" s="28"/>
      <c r="H29" s="28"/>
      <c r="I29" s="28"/>
      <c r="J29" s="29"/>
      <c r="K29" s="29"/>
      <c r="L29" s="29"/>
      <c r="M29" s="29"/>
      <c r="N29" s="29"/>
      <c r="O29" s="29"/>
      <c r="P29" s="29"/>
      <c r="Q29" s="29"/>
      <c r="R29" s="29"/>
      <c r="S29" s="29"/>
      <c r="T29" s="29"/>
      <c r="U29" s="29"/>
      <c r="V29" s="29"/>
      <c r="W29" s="29"/>
      <c r="X29" s="29"/>
      <c r="Y29" s="29"/>
      <c r="Z29" s="29"/>
    </row>
    <row r="30" ht="12.0" customHeight="1">
      <c r="A30" s="28"/>
      <c r="B30" s="28"/>
      <c r="C30" s="28"/>
      <c r="D30" s="28"/>
      <c r="E30" s="28"/>
      <c r="F30" s="28"/>
      <c r="G30" s="28"/>
      <c r="H30" s="28"/>
      <c r="I30" s="28"/>
      <c r="J30" s="29"/>
      <c r="K30" s="29"/>
      <c r="L30" s="29"/>
      <c r="M30" s="29"/>
      <c r="N30" s="29"/>
      <c r="O30" s="29"/>
      <c r="P30" s="29"/>
      <c r="Q30" s="29"/>
      <c r="R30" s="29"/>
      <c r="S30" s="29"/>
      <c r="T30" s="29"/>
      <c r="U30" s="29"/>
      <c r="V30" s="29"/>
      <c r="W30" s="29"/>
      <c r="X30" s="29"/>
      <c r="Y30" s="29"/>
      <c r="Z30" s="29"/>
    </row>
    <row r="31" ht="12.0" customHeight="1">
      <c r="A31" s="28"/>
      <c r="B31" s="28"/>
      <c r="C31" s="28"/>
      <c r="D31" s="28"/>
      <c r="E31" s="28"/>
      <c r="F31" s="28"/>
      <c r="G31" s="28"/>
      <c r="H31" s="28"/>
      <c r="I31" s="28"/>
      <c r="J31" s="29"/>
      <c r="K31" s="29"/>
      <c r="L31" s="29"/>
      <c r="M31" s="29"/>
      <c r="N31" s="29"/>
      <c r="O31" s="29"/>
      <c r="P31" s="29"/>
      <c r="Q31" s="29"/>
      <c r="R31" s="29"/>
      <c r="S31" s="29"/>
      <c r="T31" s="29"/>
      <c r="U31" s="29"/>
      <c r="V31" s="29"/>
      <c r="W31" s="29"/>
      <c r="X31" s="29"/>
      <c r="Y31" s="29"/>
      <c r="Z31" s="29"/>
    </row>
    <row r="32" ht="12.0" customHeight="1">
      <c r="A32" s="28"/>
      <c r="B32" s="28"/>
      <c r="C32" s="28"/>
      <c r="D32" s="28"/>
      <c r="E32" s="28"/>
      <c r="F32" s="28"/>
      <c r="G32" s="28"/>
      <c r="H32" s="28"/>
      <c r="I32" s="28"/>
      <c r="J32" s="29"/>
      <c r="K32" s="29"/>
      <c r="L32" s="29"/>
      <c r="M32" s="29"/>
      <c r="N32" s="29"/>
      <c r="O32" s="29"/>
      <c r="P32" s="29"/>
      <c r="Q32" s="29"/>
      <c r="R32" s="29"/>
      <c r="S32" s="29"/>
      <c r="T32" s="29"/>
      <c r="U32" s="29"/>
      <c r="V32" s="29"/>
      <c r="W32" s="29"/>
      <c r="X32" s="29"/>
      <c r="Y32" s="29"/>
      <c r="Z32" s="29"/>
    </row>
    <row r="33" ht="12.0" customHeight="1">
      <c r="A33" s="28"/>
      <c r="B33" s="28"/>
      <c r="C33" s="28"/>
      <c r="D33" s="28"/>
      <c r="E33" s="28"/>
      <c r="F33" s="28"/>
      <c r="G33" s="28"/>
      <c r="H33" s="28"/>
      <c r="I33" s="28"/>
      <c r="J33" s="29"/>
      <c r="K33" s="29"/>
      <c r="L33" s="29"/>
      <c r="M33" s="29"/>
      <c r="N33" s="29"/>
      <c r="O33" s="29"/>
      <c r="P33" s="29"/>
      <c r="Q33" s="29"/>
      <c r="R33" s="29"/>
      <c r="S33" s="29"/>
      <c r="T33" s="29"/>
      <c r="U33" s="29"/>
      <c r="V33" s="29"/>
      <c r="W33" s="29"/>
      <c r="X33" s="29"/>
      <c r="Y33" s="29"/>
      <c r="Z33" s="29"/>
    </row>
    <row r="34" ht="12.0" customHeight="1">
      <c r="A34" s="28"/>
      <c r="B34" s="28"/>
      <c r="C34" s="28"/>
      <c r="D34" s="28"/>
      <c r="E34" s="28"/>
      <c r="F34" s="28"/>
      <c r="G34" s="28"/>
      <c r="H34" s="28"/>
      <c r="I34" s="28"/>
      <c r="J34" s="29"/>
      <c r="K34" s="29"/>
      <c r="L34" s="29"/>
      <c r="M34" s="29"/>
      <c r="N34" s="29"/>
      <c r="O34" s="29"/>
      <c r="P34" s="29"/>
      <c r="Q34" s="29"/>
      <c r="R34" s="29"/>
      <c r="S34" s="29"/>
      <c r="T34" s="29"/>
      <c r="U34" s="29"/>
      <c r="V34" s="29"/>
      <c r="W34" s="29"/>
      <c r="X34" s="29"/>
      <c r="Y34" s="29"/>
      <c r="Z34" s="29"/>
    </row>
    <row r="35" ht="12.0" customHeight="1">
      <c r="A35" s="28"/>
      <c r="B35" s="28"/>
      <c r="C35" s="28"/>
      <c r="D35" s="28"/>
      <c r="E35" s="28"/>
      <c r="F35" s="28"/>
      <c r="G35" s="28"/>
      <c r="H35" s="28"/>
      <c r="I35" s="28"/>
      <c r="J35" s="29"/>
      <c r="K35" s="29"/>
      <c r="L35" s="29"/>
      <c r="M35" s="29"/>
      <c r="N35" s="29"/>
      <c r="O35" s="29"/>
      <c r="P35" s="29"/>
      <c r="Q35" s="29"/>
      <c r="R35" s="29"/>
      <c r="S35" s="29"/>
      <c r="T35" s="29"/>
      <c r="U35" s="29"/>
      <c r="V35" s="29"/>
      <c r="W35" s="29"/>
      <c r="X35" s="29"/>
      <c r="Y35" s="29"/>
      <c r="Z35" s="29"/>
    </row>
    <row r="36" ht="12.0" customHeight="1">
      <c r="A36" s="28"/>
      <c r="B36" s="28"/>
      <c r="C36" s="28"/>
      <c r="D36" s="28"/>
      <c r="E36" s="28"/>
      <c r="F36" s="28"/>
      <c r="G36" s="28"/>
      <c r="H36" s="28"/>
      <c r="I36" s="28"/>
      <c r="J36" s="29"/>
      <c r="K36" s="29"/>
      <c r="L36" s="29"/>
      <c r="M36" s="29"/>
      <c r="N36" s="29"/>
      <c r="O36" s="29"/>
      <c r="P36" s="29"/>
      <c r="Q36" s="29"/>
      <c r="R36" s="29"/>
      <c r="S36" s="29"/>
      <c r="T36" s="29"/>
      <c r="U36" s="29"/>
      <c r="V36" s="29"/>
      <c r="W36" s="29"/>
      <c r="X36" s="29"/>
      <c r="Y36" s="29"/>
      <c r="Z36" s="29"/>
    </row>
    <row r="37" ht="12.0" customHeight="1">
      <c r="A37" s="28"/>
      <c r="B37" s="28"/>
      <c r="C37" s="28"/>
      <c r="D37" s="28"/>
      <c r="E37" s="28"/>
      <c r="F37" s="28"/>
      <c r="G37" s="28"/>
      <c r="H37" s="28"/>
      <c r="I37" s="28"/>
      <c r="J37" s="29"/>
      <c r="K37" s="29"/>
      <c r="L37" s="29"/>
      <c r="M37" s="29"/>
      <c r="N37" s="29"/>
      <c r="O37" s="29"/>
      <c r="P37" s="29"/>
      <c r="Q37" s="29"/>
      <c r="R37" s="29"/>
      <c r="S37" s="29"/>
      <c r="T37" s="29"/>
      <c r="U37" s="29"/>
      <c r="V37" s="29"/>
      <c r="W37" s="29"/>
      <c r="X37" s="29"/>
      <c r="Y37" s="29"/>
      <c r="Z37" s="29"/>
    </row>
    <row r="38" ht="12.0" customHeight="1">
      <c r="A38" s="28"/>
      <c r="B38" s="28"/>
      <c r="C38" s="28"/>
      <c r="D38" s="28"/>
      <c r="E38" s="28"/>
      <c r="F38" s="28"/>
      <c r="G38" s="28"/>
      <c r="H38" s="28"/>
      <c r="I38" s="28"/>
      <c r="J38" s="29"/>
      <c r="K38" s="29"/>
      <c r="L38" s="29"/>
      <c r="M38" s="29"/>
      <c r="N38" s="29"/>
      <c r="O38" s="29"/>
      <c r="P38" s="29"/>
      <c r="Q38" s="29"/>
      <c r="R38" s="29"/>
      <c r="S38" s="29"/>
      <c r="T38" s="29"/>
      <c r="U38" s="29"/>
      <c r="V38" s="29"/>
      <c r="W38" s="29"/>
      <c r="X38" s="29"/>
      <c r="Y38" s="29"/>
      <c r="Z38" s="29"/>
    </row>
    <row r="39" ht="12.0" customHeight="1">
      <c r="A39" s="28"/>
      <c r="B39" s="28"/>
      <c r="C39" s="28"/>
      <c r="D39" s="28"/>
      <c r="E39" s="28"/>
      <c r="F39" s="28"/>
      <c r="G39" s="28"/>
      <c r="H39" s="28"/>
      <c r="I39" s="28"/>
      <c r="J39" s="29"/>
      <c r="K39" s="29"/>
      <c r="L39" s="29"/>
      <c r="M39" s="29"/>
      <c r="N39" s="29"/>
      <c r="O39" s="29"/>
      <c r="P39" s="29"/>
      <c r="Q39" s="29"/>
      <c r="R39" s="29"/>
      <c r="S39" s="29"/>
      <c r="T39" s="29"/>
      <c r="U39" s="29"/>
      <c r="V39" s="29"/>
      <c r="W39" s="29"/>
      <c r="X39" s="29"/>
      <c r="Y39" s="29"/>
      <c r="Z39" s="29"/>
    </row>
    <row r="40" ht="12.0" customHeight="1">
      <c r="A40" s="28"/>
      <c r="B40" s="28"/>
      <c r="C40" s="28"/>
      <c r="D40" s="28"/>
      <c r="E40" s="28"/>
      <c r="F40" s="28"/>
      <c r="G40" s="28"/>
      <c r="H40" s="28"/>
      <c r="I40" s="28"/>
      <c r="J40" s="29"/>
      <c r="K40" s="29"/>
      <c r="L40" s="29"/>
      <c r="M40" s="29"/>
      <c r="N40" s="29"/>
      <c r="O40" s="29"/>
      <c r="P40" s="29"/>
      <c r="Q40" s="29"/>
      <c r="R40" s="29"/>
      <c r="S40" s="29"/>
      <c r="T40" s="29"/>
      <c r="U40" s="29"/>
      <c r="V40" s="29"/>
      <c r="W40" s="29"/>
      <c r="X40" s="29"/>
      <c r="Y40" s="29"/>
      <c r="Z40" s="29"/>
    </row>
    <row r="41" ht="12.0" customHeight="1">
      <c r="A41" s="28"/>
      <c r="B41" s="28"/>
      <c r="C41" s="28"/>
      <c r="D41" s="28"/>
      <c r="E41" s="28"/>
      <c r="F41" s="28"/>
      <c r="G41" s="28"/>
      <c r="H41" s="28"/>
      <c r="I41" s="28"/>
      <c r="J41" s="29"/>
      <c r="K41" s="29"/>
      <c r="L41" s="29"/>
      <c r="M41" s="29"/>
      <c r="N41" s="29"/>
      <c r="O41" s="29"/>
      <c r="P41" s="29"/>
      <c r="Q41" s="29"/>
      <c r="R41" s="29"/>
      <c r="S41" s="29"/>
      <c r="T41" s="29"/>
      <c r="U41" s="29"/>
      <c r="V41" s="29"/>
      <c r="W41" s="29"/>
      <c r="X41" s="29"/>
      <c r="Y41" s="29"/>
      <c r="Z41" s="29"/>
    </row>
    <row r="42" ht="12.0" customHeight="1">
      <c r="A42" s="28"/>
      <c r="B42" s="28"/>
      <c r="C42" s="28"/>
      <c r="D42" s="28"/>
      <c r="E42" s="28"/>
      <c r="F42" s="28"/>
      <c r="G42" s="28"/>
      <c r="H42" s="28"/>
      <c r="I42" s="28"/>
      <c r="J42" s="29"/>
      <c r="K42" s="29"/>
      <c r="L42" s="29"/>
      <c r="M42" s="29"/>
      <c r="N42" s="29"/>
      <c r="O42" s="29"/>
      <c r="P42" s="29"/>
      <c r="Q42" s="29"/>
      <c r="R42" s="29"/>
      <c r="S42" s="29"/>
      <c r="T42" s="29"/>
      <c r="U42" s="29"/>
      <c r="V42" s="29"/>
      <c r="W42" s="29"/>
      <c r="X42" s="29"/>
      <c r="Y42" s="29"/>
      <c r="Z42" s="29"/>
    </row>
    <row r="43" ht="12.0" customHeight="1">
      <c r="A43" s="28"/>
      <c r="B43" s="28"/>
      <c r="C43" s="28"/>
      <c r="D43" s="28"/>
      <c r="E43" s="28"/>
      <c r="F43" s="28"/>
      <c r="G43" s="28"/>
      <c r="H43" s="28"/>
      <c r="I43" s="28"/>
      <c r="J43" s="29"/>
      <c r="K43" s="29"/>
      <c r="L43" s="29"/>
      <c r="M43" s="29"/>
      <c r="N43" s="29"/>
      <c r="O43" s="29"/>
      <c r="P43" s="29"/>
      <c r="Q43" s="29"/>
      <c r="R43" s="29"/>
      <c r="S43" s="29"/>
      <c r="T43" s="29"/>
      <c r="U43" s="29"/>
      <c r="V43" s="29"/>
      <c r="W43" s="29"/>
      <c r="X43" s="29"/>
      <c r="Y43" s="29"/>
      <c r="Z43" s="29"/>
    </row>
    <row r="44" ht="12.0" customHeight="1">
      <c r="A44" s="28"/>
      <c r="B44" s="28"/>
      <c r="C44" s="28"/>
      <c r="D44" s="28"/>
      <c r="E44" s="28"/>
      <c r="F44" s="28"/>
      <c r="G44" s="28"/>
      <c r="H44" s="28"/>
      <c r="I44" s="28"/>
      <c r="J44" s="29"/>
      <c r="K44" s="29"/>
      <c r="L44" s="29"/>
      <c r="M44" s="29"/>
      <c r="N44" s="29"/>
      <c r="O44" s="29"/>
      <c r="P44" s="29"/>
      <c r="Q44" s="29"/>
      <c r="R44" s="29"/>
      <c r="S44" s="29"/>
      <c r="T44" s="29"/>
      <c r="U44" s="29"/>
      <c r="V44" s="29"/>
      <c r="W44" s="29"/>
      <c r="X44" s="29"/>
      <c r="Y44" s="29"/>
      <c r="Z44" s="29"/>
    </row>
    <row r="45" ht="12.0" customHeight="1">
      <c r="A45" s="28"/>
      <c r="B45" s="28"/>
      <c r="C45" s="28"/>
      <c r="D45" s="28"/>
      <c r="E45" s="28"/>
      <c r="F45" s="28"/>
      <c r="G45" s="28"/>
      <c r="H45" s="28"/>
      <c r="I45" s="28"/>
      <c r="J45" s="29"/>
      <c r="K45" s="29"/>
      <c r="L45" s="29"/>
      <c r="M45" s="29"/>
      <c r="N45" s="29"/>
      <c r="O45" s="29"/>
      <c r="P45" s="29"/>
      <c r="Q45" s="29"/>
      <c r="R45" s="29"/>
      <c r="S45" s="29"/>
      <c r="T45" s="29"/>
      <c r="U45" s="29"/>
      <c r="V45" s="29"/>
      <c r="W45" s="29"/>
      <c r="X45" s="29"/>
      <c r="Y45" s="29"/>
      <c r="Z45" s="29"/>
    </row>
    <row r="46" ht="12.0" customHeight="1">
      <c r="A46" s="28"/>
      <c r="B46" s="28"/>
      <c r="C46" s="28"/>
      <c r="D46" s="28"/>
      <c r="E46" s="28"/>
      <c r="F46" s="28"/>
      <c r="G46" s="28"/>
      <c r="H46" s="28"/>
      <c r="I46" s="28"/>
      <c r="J46" s="29"/>
      <c r="K46" s="29"/>
      <c r="L46" s="29"/>
      <c r="M46" s="29"/>
      <c r="N46" s="29"/>
      <c r="O46" s="29"/>
      <c r="P46" s="29"/>
      <c r="Q46" s="29"/>
      <c r="R46" s="29"/>
      <c r="S46" s="29"/>
      <c r="T46" s="29"/>
      <c r="U46" s="29"/>
      <c r="V46" s="29"/>
      <c r="W46" s="29"/>
      <c r="X46" s="29"/>
      <c r="Y46" s="29"/>
      <c r="Z46" s="29"/>
    </row>
    <row r="47" ht="12.0" customHeight="1">
      <c r="A47" s="28"/>
      <c r="B47" s="28"/>
      <c r="C47" s="28"/>
      <c r="D47" s="28"/>
      <c r="E47" s="28"/>
      <c r="F47" s="28"/>
      <c r="G47" s="28"/>
      <c r="H47" s="28"/>
      <c r="I47" s="28"/>
      <c r="J47" s="29"/>
      <c r="K47" s="29"/>
      <c r="L47" s="29"/>
      <c r="M47" s="29"/>
      <c r="N47" s="29"/>
      <c r="O47" s="29"/>
      <c r="P47" s="29"/>
      <c r="Q47" s="29"/>
      <c r="R47" s="29"/>
      <c r="S47" s="29"/>
      <c r="T47" s="29"/>
      <c r="U47" s="29"/>
      <c r="V47" s="29"/>
      <c r="W47" s="29"/>
      <c r="X47" s="29"/>
      <c r="Y47" s="29"/>
      <c r="Z47" s="29"/>
    </row>
    <row r="48" ht="12.0" customHeight="1">
      <c r="A48" s="28"/>
      <c r="B48" s="28"/>
      <c r="C48" s="28"/>
      <c r="D48" s="28"/>
      <c r="E48" s="28"/>
      <c r="F48" s="28"/>
      <c r="G48" s="28"/>
      <c r="H48" s="28"/>
      <c r="I48" s="28"/>
      <c r="J48" s="29"/>
      <c r="K48" s="29"/>
      <c r="L48" s="29"/>
      <c r="M48" s="29"/>
      <c r="N48" s="29"/>
      <c r="O48" s="29"/>
      <c r="P48" s="29"/>
      <c r="Q48" s="29"/>
      <c r="R48" s="29"/>
      <c r="S48" s="29"/>
      <c r="T48" s="29"/>
      <c r="U48" s="29"/>
      <c r="V48" s="29"/>
      <c r="W48" s="29"/>
      <c r="X48" s="29"/>
      <c r="Y48" s="29"/>
      <c r="Z48" s="29"/>
    </row>
    <row r="49" ht="12.0" customHeight="1">
      <c r="A49" s="28"/>
      <c r="B49" s="28"/>
      <c r="C49" s="28"/>
      <c r="D49" s="28"/>
      <c r="E49" s="28"/>
      <c r="F49" s="28"/>
      <c r="G49" s="28"/>
      <c r="H49" s="28"/>
      <c r="I49" s="28"/>
      <c r="J49" s="29"/>
      <c r="K49" s="29"/>
      <c r="L49" s="29"/>
      <c r="M49" s="29"/>
      <c r="N49" s="29"/>
      <c r="O49" s="29"/>
      <c r="P49" s="29"/>
      <c r="Q49" s="29"/>
      <c r="R49" s="29"/>
      <c r="S49" s="29"/>
      <c r="T49" s="29"/>
      <c r="U49" s="29"/>
      <c r="V49" s="29"/>
      <c r="W49" s="29"/>
      <c r="X49" s="29"/>
      <c r="Y49" s="29"/>
      <c r="Z49" s="29"/>
    </row>
    <row r="50" ht="12.0" customHeight="1">
      <c r="A50" s="28"/>
      <c r="B50" s="28"/>
      <c r="C50" s="28"/>
      <c r="D50" s="28"/>
      <c r="E50" s="28"/>
      <c r="F50" s="28"/>
      <c r="G50" s="28"/>
      <c r="H50" s="28"/>
      <c r="I50" s="28"/>
      <c r="J50" s="29"/>
      <c r="K50" s="29"/>
      <c r="L50" s="29"/>
      <c r="M50" s="29"/>
      <c r="N50" s="29"/>
      <c r="O50" s="29"/>
      <c r="P50" s="29"/>
      <c r="Q50" s="29"/>
      <c r="R50" s="29"/>
      <c r="S50" s="29"/>
      <c r="T50" s="29"/>
      <c r="U50" s="29"/>
      <c r="V50" s="29"/>
      <c r="W50" s="29"/>
      <c r="X50" s="29"/>
      <c r="Y50" s="29"/>
      <c r="Z50" s="29"/>
    </row>
    <row r="51" ht="12.0" customHeight="1">
      <c r="A51" s="28"/>
      <c r="B51" s="28"/>
      <c r="C51" s="28"/>
      <c r="D51" s="28"/>
      <c r="E51" s="28"/>
      <c r="F51" s="28"/>
      <c r="G51" s="28"/>
      <c r="H51" s="28"/>
      <c r="I51" s="28"/>
      <c r="J51" s="29"/>
      <c r="K51" s="29"/>
      <c r="L51" s="29"/>
      <c r="M51" s="29"/>
      <c r="N51" s="29"/>
      <c r="O51" s="29"/>
      <c r="P51" s="29"/>
      <c r="Q51" s="29"/>
      <c r="R51" s="29"/>
      <c r="S51" s="29"/>
      <c r="T51" s="29"/>
      <c r="U51" s="29"/>
      <c r="V51" s="29"/>
      <c r="W51" s="29"/>
      <c r="X51" s="29"/>
      <c r="Y51" s="29"/>
      <c r="Z51" s="29"/>
    </row>
    <row r="52" ht="12.0" customHeight="1">
      <c r="A52" s="28"/>
      <c r="B52" s="28"/>
      <c r="C52" s="28"/>
      <c r="D52" s="28"/>
      <c r="E52" s="28"/>
      <c r="F52" s="28"/>
      <c r="G52" s="28"/>
      <c r="H52" s="28"/>
      <c r="I52" s="28"/>
      <c r="J52" s="29"/>
      <c r="K52" s="29"/>
      <c r="L52" s="29"/>
      <c r="M52" s="29"/>
      <c r="N52" s="29"/>
      <c r="O52" s="29"/>
      <c r="P52" s="29"/>
      <c r="Q52" s="29"/>
      <c r="R52" s="29"/>
      <c r="S52" s="29"/>
      <c r="T52" s="29"/>
      <c r="U52" s="29"/>
      <c r="V52" s="29"/>
      <c r="W52" s="29"/>
      <c r="X52" s="29"/>
      <c r="Y52" s="29"/>
      <c r="Z52" s="29"/>
    </row>
    <row r="53" ht="12.0" customHeight="1">
      <c r="A53" s="28"/>
      <c r="B53" s="28"/>
      <c r="C53" s="28"/>
      <c r="D53" s="28"/>
      <c r="E53" s="28"/>
      <c r="F53" s="28"/>
      <c r="G53" s="28"/>
      <c r="H53" s="28"/>
      <c r="I53" s="28"/>
      <c r="J53" s="29"/>
      <c r="K53" s="29"/>
      <c r="L53" s="29"/>
      <c r="M53" s="29"/>
      <c r="N53" s="29"/>
      <c r="O53" s="29"/>
      <c r="P53" s="29"/>
      <c r="Q53" s="29"/>
      <c r="R53" s="29"/>
      <c r="S53" s="29"/>
      <c r="T53" s="29"/>
      <c r="U53" s="29"/>
      <c r="V53" s="29"/>
      <c r="W53" s="29"/>
      <c r="X53" s="29"/>
      <c r="Y53" s="29"/>
      <c r="Z53" s="29"/>
    </row>
    <row r="54" ht="12.0" customHeight="1">
      <c r="A54" s="28"/>
      <c r="B54" s="28"/>
      <c r="C54" s="28"/>
      <c r="D54" s="28"/>
      <c r="E54" s="28"/>
      <c r="F54" s="28"/>
      <c r="G54" s="28"/>
      <c r="H54" s="28"/>
      <c r="I54" s="28"/>
      <c r="J54" s="29"/>
      <c r="K54" s="29"/>
      <c r="L54" s="29"/>
      <c r="M54" s="29"/>
      <c r="N54" s="29"/>
      <c r="O54" s="29"/>
      <c r="P54" s="29"/>
      <c r="Q54" s="29"/>
      <c r="R54" s="29"/>
      <c r="S54" s="29"/>
      <c r="T54" s="29"/>
      <c r="U54" s="29"/>
      <c r="V54" s="29"/>
      <c r="W54" s="29"/>
      <c r="X54" s="29"/>
      <c r="Y54" s="29"/>
      <c r="Z54" s="29"/>
    </row>
    <row r="55" ht="12.0" customHeight="1">
      <c r="A55" s="28"/>
      <c r="B55" s="28"/>
      <c r="C55" s="28"/>
      <c r="D55" s="28"/>
      <c r="E55" s="28"/>
      <c r="F55" s="28"/>
      <c r="G55" s="28"/>
      <c r="H55" s="28"/>
      <c r="I55" s="28"/>
      <c r="J55" s="29"/>
      <c r="K55" s="29"/>
      <c r="L55" s="29"/>
      <c r="M55" s="29"/>
      <c r="N55" s="29"/>
      <c r="O55" s="29"/>
      <c r="P55" s="29"/>
      <c r="Q55" s="29"/>
      <c r="R55" s="29"/>
      <c r="S55" s="29"/>
      <c r="T55" s="29"/>
      <c r="U55" s="29"/>
      <c r="V55" s="29"/>
      <c r="W55" s="29"/>
      <c r="X55" s="29"/>
      <c r="Y55" s="29"/>
      <c r="Z55" s="29"/>
    </row>
    <row r="56" ht="12.0" customHeight="1">
      <c r="A56" s="28"/>
      <c r="B56" s="28"/>
      <c r="C56" s="28"/>
      <c r="D56" s="28"/>
      <c r="E56" s="28"/>
      <c r="F56" s="28"/>
      <c r="G56" s="28"/>
      <c r="H56" s="28"/>
      <c r="I56" s="28"/>
      <c r="J56" s="29"/>
      <c r="K56" s="29"/>
      <c r="L56" s="29"/>
      <c r="M56" s="29"/>
      <c r="N56" s="29"/>
      <c r="O56" s="29"/>
      <c r="P56" s="29"/>
      <c r="Q56" s="29"/>
      <c r="R56" s="29"/>
      <c r="S56" s="29"/>
      <c r="T56" s="29"/>
      <c r="U56" s="29"/>
      <c r="V56" s="29"/>
      <c r="W56" s="29"/>
      <c r="X56" s="29"/>
      <c r="Y56" s="29"/>
      <c r="Z56" s="29"/>
    </row>
    <row r="57" ht="12.0" customHeight="1">
      <c r="A57" s="28"/>
      <c r="B57" s="28"/>
      <c r="C57" s="28"/>
      <c r="D57" s="28"/>
      <c r="E57" s="28"/>
      <c r="F57" s="28"/>
      <c r="G57" s="28"/>
      <c r="H57" s="28"/>
      <c r="I57" s="28"/>
      <c r="J57" s="29"/>
      <c r="K57" s="29"/>
      <c r="L57" s="29"/>
      <c r="M57" s="29"/>
      <c r="N57" s="29"/>
      <c r="O57" s="29"/>
      <c r="P57" s="29"/>
      <c r="Q57" s="29"/>
      <c r="R57" s="29"/>
      <c r="S57" s="29"/>
      <c r="T57" s="29"/>
      <c r="U57" s="29"/>
      <c r="V57" s="29"/>
      <c r="W57" s="29"/>
      <c r="X57" s="29"/>
      <c r="Y57" s="29"/>
      <c r="Z57" s="29"/>
    </row>
    <row r="58" ht="12.0" customHeight="1">
      <c r="A58" s="28"/>
      <c r="B58" s="28"/>
      <c r="C58" s="28"/>
      <c r="D58" s="28"/>
      <c r="E58" s="28"/>
      <c r="F58" s="28"/>
      <c r="G58" s="28"/>
      <c r="H58" s="28"/>
      <c r="I58" s="28"/>
      <c r="J58" s="29"/>
      <c r="K58" s="29"/>
      <c r="L58" s="29"/>
      <c r="M58" s="29"/>
      <c r="N58" s="29"/>
      <c r="O58" s="29"/>
      <c r="P58" s="29"/>
      <c r="Q58" s="29"/>
      <c r="R58" s="29"/>
      <c r="S58" s="29"/>
      <c r="T58" s="29"/>
      <c r="U58" s="29"/>
      <c r="V58" s="29"/>
      <c r="W58" s="29"/>
      <c r="X58" s="29"/>
      <c r="Y58" s="29"/>
      <c r="Z58" s="29"/>
    </row>
    <row r="59" ht="12.0" customHeight="1">
      <c r="A59" s="28"/>
      <c r="B59" s="28"/>
      <c r="C59" s="28"/>
      <c r="D59" s="28"/>
      <c r="E59" s="28"/>
      <c r="F59" s="28"/>
      <c r="G59" s="28"/>
      <c r="H59" s="28"/>
      <c r="I59" s="28"/>
      <c r="J59" s="29"/>
      <c r="K59" s="29"/>
      <c r="L59" s="29"/>
      <c r="M59" s="29"/>
      <c r="N59" s="29"/>
      <c r="O59" s="29"/>
      <c r="P59" s="29"/>
      <c r="Q59" s="29"/>
      <c r="R59" s="29"/>
      <c r="S59" s="29"/>
      <c r="T59" s="29"/>
      <c r="U59" s="29"/>
      <c r="V59" s="29"/>
      <c r="W59" s="29"/>
      <c r="X59" s="29"/>
      <c r="Y59" s="29"/>
      <c r="Z59" s="29"/>
    </row>
    <row r="60" ht="12.0" customHeight="1">
      <c r="A60" s="28"/>
      <c r="B60" s="28"/>
      <c r="C60" s="28"/>
      <c r="D60" s="28"/>
      <c r="E60" s="28"/>
      <c r="F60" s="28"/>
      <c r="G60" s="28"/>
      <c r="H60" s="28"/>
      <c r="I60" s="28"/>
      <c r="J60" s="29"/>
      <c r="K60" s="29"/>
      <c r="L60" s="29"/>
      <c r="M60" s="29"/>
      <c r="N60" s="29"/>
      <c r="O60" s="29"/>
      <c r="P60" s="29"/>
      <c r="Q60" s="29"/>
      <c r="R60" s="29"/>
      <c r="S60" s="29"/>
      <c r="T60" s="29"/>
      <c r="U60" s="29"/>
      <c r="V60" s="29"/>
      <c r="W60" s="29"/>
      <c r="X60" s="29"/>
      <c r="Y60" s="29"/>
      <c r="Z60" s="29"/>
    </row>
    <row r="61" ht="12.0" customHeight="1">
      <c r="A61" s="28"/>
      <c r="B61" s="28"/>
      <c r="C61" s="28"/>
      <c r="D61" s="28"/>
      <c r="E61" s="28"/>
      <c r="F61" s="28"/>
      <c r="G61" s="28"/>
      <c r="H61" s="28"/>
      <c r="I61" s="28"/>
      <c r="J61" s="29"/>
      <c r="K61" s="29"/>
      <c r="L61" s="29"/>
      <c r="M61" s="29"/>
      <c r="N61" s="29"/>
      <c r="O61" s="29"/>
      <c r="P61" s="29"/>
      <c r="Q61" s="29"/>
      <c r="R61" s="29"/>
      <c r="S61" s="29"/>
      <c r="T61" s="29"/>
      <c r="U61" s="29"/>
      <c r="V61" s="29"/>
      <c r="W61" s="29"/>
      <c r="X61" s="29"/>
      <c r="Y61" s="29"/>
      <c r="Z61" s="29"/>
    </row>
    <row r="62" ht="12.0" customHeight="1">
      <c r="A62" s="28"/>
      <c r="B62" s="28"/>
      <c r="C62" s="28"/>
      <c r="D62" s="28"/>
      <c r="E62" s="28"/>
      <c r="F62" s="28"/>
      <c r="G62" s="28"/>
      <c r="H62" s="28"/>
      <c r="I62" s="28"/>
      <c r="J62" s="29"/>
      <c r="K62" s="29"/>
      <c r="L62" s="29"/>
      <c r="M62" s="29"/>
      <c r="N62" s="29"/>
      <c r="O62" s="29"/>
      <c r="P62" s="29"/>
      <c r="Q62" s="29"/>
      <c r="R62" s="29"/>
      <c r="S62" s="29"/>
      <c r="T62" s="29"/>
      <c r="U62" s="29"/>
      <c r="V62" s="29"/>
      <c r="W62" s="29"/>
      <c r="X62" s="29"/>
      <c r="Y62" s="29"/>
      <c r="Z62" s="29"/>
    </row>
    <row r="63" ht="12.0" customHeight="1">
      <c r="A63" s="28"/>
      <c r="B63" s="28"/>
      <c r="C63" s="28"/>
      <c r="D63" s="28"/>
      <c r="E63" s="28"/>
      <c r="F63" s="28"/>
      <c r="G63" s="28"/>
      <c r="H63" s="28"/>
      <c r="I63" s="28"/>
      <c r="J63" s="29"/>
      <c r="K63" s="29"/>
      <c r="L63" s="29"/>
      <c r="M63" s="29"/>
      <c r="N63" s="29"/>
      <c r="O63" s="29"/>
      <c r="P63" s="29"/>
      <c r="Q63" s="29"/>
      <c r="R63" s="29"/>
      <c r="S63" s="29"/>
      <c r="T63" s="29"/>
      <c r="U63" s="29"/>
      <c r="V63" s="29"/>
      <c r="W63" s="29"/>
      <c r="X63" s="29"/>
      <c r="Y63" s="29"/>
      <c r="Z63" s="29"/>
    </row>
    <row r="64" ht="12.0" customHeight="1">
      <c r="A64" s="28"/>
      <c r="B64" s="28"/>
      <c r="C64" s="28"/>
      <c r="D64" s="28"/>
      <c r="E64" s="28"/>
      <c r="F64" s="28"/>
      <c r="G64" s="28"/>
      <c r="H64" s="28"/>
      <c r="I64" s="28"/>
      <c r="J64" s="29"/>
      <c r="K64" s="29"/>
      <c r="L64" s="29"/>
      <c r="M64" s="29"/>
      <c r="N64" s="29"/>
      <c r="O64" s="29"/>
      <c r="P64" s="29"/>
      <c r="Q64" s="29"/>
      <c r="R64" s="29"/>
      <c r="S64" s="29"/>
      <c r="T64" s="29"/>
      <c r="U64" s="29"/>
      <c r="V64" s="29"/>
      <c r="W64" s="29"/>
      <c r="X64" s="29"/>
      <c r="Y64" s="29"/>
      <c r="Z64" s="29"/>
    </row>
    <row r="65" ht="12.0" customHeight="1">
      <c r="A65" s="28"/>
      <c r="B65" s="28"/>
      <c r="C65" s="28"/>
      <c r="D65" s="28"/>
      <c r="E65" s="28"/>
      <c r="F65" s="28"/>
      <c r="G65" s="28"/>
      <c r="H65" s="28"/>
      <c r="I65" s="28"/>
      <c r="J65" s="29"/>
      <c r="K65" s="29"/>
      <c r="L65" s="29"/>
      <c r="M65" s="29"/>
      <c r="N65" s="29"/>
      <c r="O65" s="29"/>
      <c r="P65" s="29"/>
      <c r="Q65" s="29"/>
      <c r="R65" s="29"/>
      <c r="S65" s="29"/>
      <c r="T65" s="29"/>
      <c r="U65" s="29"/>
      <c r="V65" s="29"/>
      <c r="W65" s="29"/>
      <c r="X65" s="29"/>
      <c r="Y65" s="29"/>
      <c r="Z65" s="29"/>
    </row>
    <row r="66" ht="12.0" customHeight="1">
      <c r="A66" s="28"/>
      <c r="B66" s="28"/>
      <c r="C66" s="28"/>
      <c r="D66" s="28"/>
      <c r="E66" s="28"/>
      <c r="F66" s="28"/>
      <c r="G66" s="28"/>
      <c r="H66" s="28"/>
      <c r="I66" s="28"/>
      <c r="J66" s="29"/>
      <c r="K66" s="29"/>
      <c r="L66" s="29"/>
      <c r="M66" s="29"/>
      <c r="N66" s="29"/>
      <c r="O66" s="29"/>
      <c r="P66" s="29"/>
      <c r="Q66" s="29"/>
      <c r="R66" s="29"/>
      <c r="S66" s="29"/>
      <c r="T66" s="29"/>
      <c r="U66" s="29"/>
      <c r="V66" s="29"/>
      <c r="W66" s="29"/>
      <c r="X66" s="29"/>
      <c r="Y66" s="29"/>
      <c r="Z66" s="29"/>
    </row>
    <row r="67" ht="12.0" customHeight="1">
      <c r="A67" s="28"/>
      <c r="B67" s="28"/>
      <c r="C67" s="28"/>
      <c r="D67" s="28"/>
      <c r="E67" s="28"/>
      <c r="F67" s="28"/>
      <c r="G67" s="28"/>
      <c r="H67" s="28"/>
      <c r="I67" s="28"/>
      <c r="J67" s="29"/>
      <c r="K67" s="29"/>
      <c r="L67" s="29"/>
      <c r="M67" s="29"/>
      <c r="N67" s="29"/>
      <c r="O67" s="29"/>
      <c r="P67" s="29"/>
      <c r="Q67" s="29"/>
      <c r="R67" s="29"/>
      <c r="S67" s="29"/>
      <c r="T67" s="29"/>
      <c r="U67" s="29"/>
      <c r="V67" s="29"/>
      <c r="W67" s="29"/>
      <c r="X67" s="29"/>
      <c r="Y67" s="29"/>
      <c r="Z67" s="29"/>
    </row>
    <row r="68" ht="12.0" customHeight="1">
      <c r="A68" s="28"/>
      <c r="B68" s="28"/>
      <c r="C68" s="28"/>
      <c r="D68" s="28"/>
      <c r="E68" s="28"/>
      <c r="F68" s="28"/>
      <c r="G68" s="28"/>
      <c r="H68" s="28"/>
      <c r="I68" s="28"/>
      <c r="J68" s="29"/>
      <c r="K68" s="29"/>
      <c r="L68" s="29"/>
      <c r="M68" s="29"/>
      <c r="N68" s="29"/>
      <c r="O68" s="29"/>
      <c r="P68" s="29"/>
      <c r="Q68" s="29"/>
      <c r="R68" s="29"/>
      <c r="S68" s="29"/>
      <c r="T68" s="29"/>
      <c r="U68" s="29"/>
      <c r="V68" s="29"/>
      <c r="W68" s="29"/>
      <c r="X68" s="29"/>
      <c r="Y68" s="29"/>
      <c r="Z68" s="29"/>
    </row>
    <row r="69" ht="12.0" customHeight="1">
      <c r="A69" s="28"/>
      <c r="B69" s="28"/>
      <c r="C69" s="28"/>
      <c r="D69" s="28"/>
      <c r="E69" s="28"/>
      <c r="F69" s="28"/>
      <c r="G69" s="28"/>
      <c r="H69" s="28"/>
      <c r="I69" s="28"/>
      <c r="J69" s="29"/>
      <c r="K69" s="29"/>
      <c r="L69" s="29"/>
      <c r="M69" s="29"/>
      <c r="N69" s="29"/>
      <c r="O69" s="29"/>
      <c r="P69" s="29"/>
      <c r="Q69" s="29"/>
      <c r="R69" s="29"/>
      <c r="S69" s="29"/>
      <c r="T69" s="29"/>
      <c r="U69" s="29"/>
      <c r="V69" s="29"/>
      <c r="W69" s="29"/>
      <c r="X69" s="29"/>
      <c r="Y69" s="29"/>
      <c r="Z69" s="29"/>
    </row>
    <row r="70" ht="12.0" customHeight="1">
      <c r="A70" s="28"/>
      <c r="B70" s="28"/>
      <c r="C70" s="28"/>
      <c r="D70" s="28"/>
      <c r="E70" s="28"/>
      <c r="F70" s="28"/>
      <c r="G70" s="28"/>
      <c r="H70" s="28"/>
      <c r="I70" s="28"/>
      <c r="J70" s="29"/>
      <c r="K70" s="29"/>
      <c r="L70" s="29"/>
      <c r="M70" s="29"/>
      <c r="N70" s="29"/>
      <c r="O70" s="29"/>
      <c r="P70" s="29"/>
      <c r="Q70" s="29"/>
      <c r="R70" s="29"/>
      <c r="S70" s="29"/>
      <c r="T70" s="29"/>
      <c r="U70" s="29"/>
      <c r="V70" s="29"/>
      <c r="W70" s="29"/>
      <c r="X70" s="29"/>
      <c r="Y70" s="29"/>
      <c r="Z70" s="29"/>
    </row>
    <row r="71" ht="12.0" customHeight="1">
      <c r="A71" s="28"/>
      <c r="B71" s="28"/>
      <c r="C71" s="28"/>
      <c r="D71" s="28"/>
      <c r="E71" s="28"/>
      <c r="F71" s="28"/>
      <c r="G71" s="28"/>
      <c r="H71" s="28"/>
      <c r="I71" s="28"/>
      <c r="J71" s="29"/>
      <c r="K71" s="29"/>
      <c r="L71" s="29"/>
      <c r="M71" s="29"/>
      <c r="N71" s="29"/>
      <c r="O71" s="29"/>
      <c r="P71" s="29"/>
      <c r="Q71" s="29"/>
      <c r="R71" s="29"/>
      <c r="S71" s="29"/>
      <c r="T71" s="29"/>
      <c r="U71" s="29"/>
      <c r="V71" s="29"/>
      <c r="W71" s="29"/>
      <c r="X71" s="29"/>
      <c r="Y71" s="29"/>
      <c r="Z71" s="29"/>
    </row>
    <row r="72" ht="12.0" customHeight="1">
      <c r="A72" s="28"/>
      <c r="B72" s="28"/>
      <c r="C72" s="28"/>
      <c r="D72" s="28"/>
      <c r="E72" s="28"/>
      <c r="F72" s="28"/>
      <c r="G72" s="28"/>
      <c r="H72" s="28"/>
      <c r="I72" s="28"/>
      <c r="J72" s="29"/>
      <c r="K72" s="29"/>
      <c r="L72" s="29"/>
      <c r="M72" s="29"/>
      <c r="N72" s="29"/>
      <c r="O72" s="29"/>
      <c r="P72" s="29"/>
      <c r="Q72" s="29"/>
      <c r="R72" s="29"/>
      <c r="S72" s="29"/>
      <c r="T72" s="29"/>
      <c r="U72" s="29"/>
      <c r="V72" s="29"/>
      <c r="W72" s="29"/>
      <c r="X72" s="29"/>
      <c r="Y72" s="29"/>
      <c r="Z72" s="29"/>
    </row>
    <row r="73" ht="12.0" customHeight="1">
      <c r="A73" s="28"/>
      <c r="B73" s="28"/>
      <c r="C73" s="28"/>
      <c r="D73" s="28"/>
      <c r="E73" s="28"/>
      <c r="F73" s="28"/>
      <c r="G73" s="28"/>
      <c r="H73" s="28"/>
      <c r="I73" s="28"/>
      <c r="J73" s="29"/>
      <c r="K73" s="29"/>
      <c r="L73" s="29"/>
      <c r="M73" s="29"/>
      <c r="N73" s="29"/>
      <c r="O73" s="29"/>
      <c r="P73" s="29"/>
      <c r="Q73" s="29"/>
      <c r="R73" s="29"/>
      <c r="S73" s="29"/>
      <c r="T73" s="29"/>
      <c r="U73" s="29"/>
      <c r="V73" s="29"/>
      <c r="W73" s="29"/>
      <c r="X73" s="29"/>
      <c r="Y73" s="29"/>
      <c r="Z73" s="29"/>
    </row>
    <row r="74" ht="12.0" customHeight="1">
      <c r="A74" s="28"/>
      <c r="B74" s="28"/>
      <c r="C74" s="28"/>
      <c r="D74" s="28"/>
      <c r="E74" s="28"/>
      <c r="F74" s="28"/>
      <c r="G74" s="28"/>
      <c r="H74" s="28"/>
      <c r="I74" s="28"/>
      <c r="J74" s="29"/>
      <c r="K74" s="29"/>
      <c r="L74" s="29"/>
      <c r="M74" s="29"/>
      <c r="N74" s="29"/>
      <c r="O74" s="29"/>
      <c r="P74" s="29"/>
      <c r="Q74" s="29"/>
      <c r="R74" s="29"/>
      <c r="S74" s="29"/>
      <c r="T74" s="29"/>
      <c r="U74" s="29"/>
      <c r="V74" s="29"/>
      <c r="W74" s="29"/>
      <c r="X74" s="29"/>
      <c r="Y74" s="29"/>
      <c r="Z74" s="29"/>
    </row>
    <row r="75" ht="12.0" customHeight="1">
      <c r="A75" s="28"/>
      <c r="B75" s="28"/>
      <c r="C75" s="28"/>
      <c r="D75" s="28"/>
      <c r="E75" s="28"/>
      <c r="F75" s="28"/>
      <c r="G75" s="28"/>
      <c r="H75" s="28"/>
      <c r="I75" s="28"/>
      <c r="J75" s="29"/>
      <c r="K75" s="29"/>
      <c r="L75" s="29"/>
      <c r="M75" s="29"/>
      <c r="N75" s="29"/>
      <c r="O75" s="29"/>
      <c r="P75" s="29"/>
      <c r="Q75" s="29"/>
      <c r="R75" s="29"/>
      <c r="S75" s="29"/>
      <c r="T75" s="29"/>
      <c r="U75" s="29"/>
      <c r="V75" s="29"/>
      <c r="W75" s="29"/>
      <c r="X75" s="29"/>
      <c r="Y75" s="29"/>
      <c r="Z75" s="29"/>
    </row>
    <row r="76" ht="12.0" customHeight="1">
      <c r="A76" s="28"/>
      <c r="B76" s="28"/>
      <c r="C76" s="28"/>
      <c r="D76" s="28"/>
      <c r="E76" s="28"/>
      <c r="F76" s="28"/>
      <c r="G76" s="28"/>
      <c r="H76" s="28"/>
      <c r="I76" s="28"/>
      <c r="J76" s="29"/>
      <c r="K76" s="29"/>
      <c r="L76" s="29"/>
      <c r="M76" s="29"/>
      <c r="N76" s="29"/>
      <c r="O76" s="29"/>
      <c r="P76" s="29"/>
      <c r="Q76" s="29"/>
      <c r="R76" s="29"/>
      <c r="S76" s="29"/>
      <c r="T76" s="29"/>
      <c r="U76" s="29"/>
      <c r="V76" s="29"/>
      <c r="W76" s="29"/>
      <c r="X76" s="29"/>
      <c r="Y76" s="29"/>
      <c r="Z76" s="29"/>
    </row>
    <row r="77" ht="12.0" customHeight="1">
      <c r="A77" s="28"/>
      <c r="B77" s="28"/>
      <c r="C77" s="28"/>
      <c r="D77" s="28"/>
      <c r="E77" s="28"/>
      <c r="F77" s="28"/>
      <c r="G77" s="28"/>
      <c r="H77" s="28"/>
      <c r="I77" s="28"/>
      <c r="J77" s="29"/>
      <c r="K77" s="29"/>
      <c r="L77" s="29"/>
      <c r="M77" s="29"/>
      <c r="N77" s="29"/>
      <c r="O77" s="29"/>
      <c r="P77" s="29"/>
      <c r="Q77" s="29"/>
      <c r="R77" s="29"/>
      <c r="S77" s="29"/>
      <c r="T77" s="29"/>
      <c r="U77" s="29"/>
      <c r="V77" s="29"/>
      <c r="W77" s="29"/>
      <c r="X77" s="29"/>
      <c r="Y77" s="29"/>
      <c r="Z77" s="29"/>
    </row>
    <row r="78" ht="12.0" customHeight="1">
      <c r="A78" s="28"/>
      <c r="B78" s="28"/>
      <c r="C78" s="28"/>
      <c r="D78" s="28"/>
      <c r="E78" s="28"/>
      <c r="F78" s="28"/>
      <c r="G78" s="28"/>
      <c r="H78" s="28"/>
      <c r="I78" s="28"/>
      <c r="J78" s="29"/>
      <c r="K78" s="29"/>
      <c r="L78" s="29"/>
      <c r="M78" s="29"/>
      <c r="N78" s="29"/>
      <c r="O78" s="29"/>
      <c r="P78" s="29"/>
      <c r="Q78" s="29"/>
      <c r="R78" s="29"/>
      <c r="S78" s="29"/>
      <c r="T78" s="29"/>
      <c r="U78" s="29"/>
      <c r="V78" s="29"/>
      <c r="W78" s="29"/>
      <c r="X78" s="29"/>
      <c r="Y78" s="29"/>
      <c r="Z78" s="29"/>
    </row>
    <row r="79" ht="12.0" customHeight="1">
      <c r="A79" s="28"/>
      <c r="B79" s="28"/>
      <c r="C79" s="28"/>
      <c r="D79" s="28"/>
      <c r="E79" s="28"/>
      <c r="F79" s="28"/>
      <c r="G79" s="28"/>
      <c r="H79" s="28"/>
      <c r="I79" s="28"/>
      <c r="J79" s="29"/>
      <c r="K79" s="29"/>
      <c r="L79" s="29"/>
      <c r="M79" s="29"/>
      <c r="N79" s="29"/>
      <c r="O79" s="29"/>
      <c r="P79" s="29"/>
      <c r="Q79" s="29"/>
      <c r="R79" s="29"/>
      <c r="S79" s="29"/>
      <c r="T79" s="29"/>
      <c r="U79" s="29"/>
      <c r="V79" s="29"/>
      <c r="W79" s="29"/>
      <c r="X79" s="29"/>
      <c r="Y79" s="29"/>
      <c r="Z79" s="29"/>
    </row>
    <row r="80" ht="12.0" customHeight="1">
      <c r="A80" s="28"/>
      <c r="B80" s="28"/>
      <c r="C80" s="28"/>
      <c r="D80" s="28"/>
      <c r="E80" s="28"/>
      <c r="F80" s="28"/>
      <c r="G80" s="28"/>
      <c r="H80" s="28"/>
      <c r="I80" s="28"/>
      <c r="J80" s="29"/>
      <c r="K80" s="29"/>
      <c r="L80" s="29"/>
      <c r="M80" s="29"/>
      <c r="N80" s="29"/>
      <c r="O80" s="29"/>
      <c r="P80" s="29"/>
      <c r="Q80" s="29"/>
      <c r="R80" s="29"/>
      <c r="S80" s="29"/>
      <c r="T80" s="29"/>
      <c r="U80" s="29"/>
      <c r="V80" s="29"/>
      <c r="W80" s="29"/>
      <c r="X80" s="29"/>
      <c r="Y80" s="29"/>
      <c r="Z80" s="29"/>
    </row>
    <row r="81" ht="12.0" customHeight="1">
      <c r="A81" s="28"/>
      <c r="B81" s="28"/>
      <c r="C81" s="28"/>
      <c r="D81" s="28"/>
      <c r="E81" s="28"/>
      <c r="F81" s="28"/>
      <c r="G81" s="28"/>
      <c r="H81" s="28"/>
      <c r="I81" s="28"/>
      <c r="J81" s="29"/>
      <c r="K81" s="29"/>
      <c r="L81" s="29"/>
      <c r="M81" s="29"/>
      <c r="N81" s="29"/>
      <c r="O81" s="29"/>
      <c r="P81" s="29"/>
      <c r="Q81" s="29"/>
      <c r="R81" s="29"/>
      <c r="S81" s="29"/>
      <c r="T81" s="29"/>
      <c r="U81" s="29"/>
      <c r="V81" s="29"/>
      <c r="W81" s="29"/>
      <c r="X81" s="29"/>
      <c r="Y81" s="29"/>
      <c r="Z81" s="29"/>
    </row>
    <row r="82" ht="12.0" customHeight="1">
      <c r="A82" s="28"/>
      <c r="B82" s="28"/>
      <c r="C82" s="28"/>
      <c r="D82" s="28"/>
      <c r="E82" s="28"/>
      <c r="F82" s="28"/>
      <c r="G82" s="28"/>
      <c r="H82" s="28"/>
      <c r="I82" s="28"/>
      <c r="J82" s="29"/>
      <c r="K82" s="29"/>
      <c r="L82" s="29"/>
      <c r="M82" s="29"/>
      <c r="N82" s="29"/>
      <c r="O82" s="29"/>
      <c r="P82" s="29"/>
      <c r="Q82" s="29"/>
      <c r="R82" s="29"/>
      <c r="S82" s="29"/>
      <c r="T82" s="29"/>
      <c r="U82" s="29"/>
      <c r="V82" s="29"/>
      <c r="W82" s="29"/>
      <c r="X82" s="29"/>
      <c r="Y82" s="29"/>
      <c r="Z82" s="29"/>
    </row>
    <row r="83" ht="12.0" customHeight="1">
      <c r="A83" s="28"/>
      <c r="B83" s="28"/>
      <c r="C83" s="28"/>
      <c r="D83" s="28"/>
      <c r="E83" s="28"/>
      <c r="F83" s="28"/>
      <c r="G83" s="28"/>
      <c r="H83" s="28"/>
      <c r="I83" s="28"/>
      <c r="J83" s="29"/>
      <c r="K83" s="29"/>
      <c r="L83" s="29"/>
      <c r="M83" s="29"/>
      <c r="N83" s="29"/>
      <c r="O83" s="29"/>
      <c r="P83" s="29"/>
      <c r="Q83" s="29"/>
      <c r="R83" s="29"/>
      <c r="S83" s="29"/>
      <c r="T83" s="29"/>
      <c r="U83" s="29"/>
      <c r="V83" s="29"/>
      <c r="W83" s="29"/>
      <c r="X83" s="29"/>
      <c r="Y83" s="29"/>
      <c r="Z83" s="29"/>
    </row>
    <row r="84" ht="12.0" customHeight="1">
      <c r="A84" s="28"/>
      <c r="B84" s="28"/>
      <c r="C84" s="28"/>
      <c r="D84" s="28"/>
      <c r="E84" s="28"/>
      <c r="F84" s="28"/>
      <c r="G84" s="28"/>
      <c r="H84" s="28"/>
      <c r="I84" s="28"/>
      <c r="J84" s="29"/>
      <c r="K84" s="29"/>
      <c r="L84" s="29"/>
      <c r="M84" s="29"/>
      <c r="N84" s="29"/>
      <c r="O84" s="29"/>
      <c r="P84" s="29"/>
      <c r="Q84" s="29"/>
      <c r="R84" s="29"/>
      <c r="S84" s="29"/>
      <c r="T84" s="29"/>
      <c r="U84" s="29"/>
      <c r="V84" s="29"/>
      <c r="W84" s="29"/>
      <c r="X84" s="29"/>
      <c r="Y84" s="29"/>
      <c r="Z84" s="29"/>
    </row>
    <row r="85" ht="12.0" customHeight="1">
      <c r="A85" s="28"/>
      <c r="B85" s="28"/>
      <c r="C85" s="28"/>
      <c r="D85" s="28"/>
      <c r="E85" s="28"/>
      <c r="F85" s="28"/>
      <c r="G85" s="28"/>
      <c r="H85" s="28"/>
      <c r="I85" s="28"/>
      <c r="J85" s="29"/>
      <c r="K85" s="29"/>
      <c r="L85" s="29"/>
      <c r="M85" s="29"/>
      <c r="N85" s="29"/>
      <c r="O85" s="29"/>
      <c r="P85" s="29"/>
      <c r="Q85" s="29"/>
      <c r="R85" s="29"/>
      <c r="S85" s="29"/>
      <c r="T85" s="29"/>
      <c r="U85" s="29"/>
      <c r="V85" s="29"/>
      <c r="W85" s="29"/>
      <c r="X85" s="29"/>
      <c r="Y85" s="29"/>
      <c r="Z85" s="29"/>
    </row>
    <row r="86" ht="12.0" customHeight="1">
      <c r="A86" s="28"/>
      <c r="B86" s="28"/>
      <c r="C86" s="28"/>
      <c r="D86" s="28"/>
      <c r="E86" s="28"/>
      <c r="F86" s="28"/>
      <c r="G86" s="28"/>
      <c r="H86" s="28"/>
      <c r="I86" s="28"/>
      <c r="J86" s="29"/>
      <c r="K86" s="29"/>
      <c r="L86" s="29"/>
      <c r="M86" s="29"/>
      <c r="N86" s="29"/>
      <c r="O86" s="29"/>
      <c r="P86" s="29"/>
      <c r="Q86" s="29"/>
      <c r="R86" s="29"/>
      <c r="S86" s="29"/>
      <c r="T86" s="29"/>
      <c r="U86" s="29"/>
      <c r="V86" s="29"/>
      <c r="W86" s="29"/>
      <c r="X86" s="29"/>
      <c r="Y86" s="29"/>
      <c r="Z86" s="29"/>
    </row>
    <row r="87" ht="12.0" customHeight="1">
      <c r="A87" s="28"/>
      <c r="B87" s="28"/>
      <c r="C87" s="28"/>
      <c r="D87" s="28"/>
      <c r="E87" s="28"/>
      <c r="F87" s="28"/>
      <c r="G87" s="28"/>
      <c r="H87" s="28"/>
      <c r="I87" s="28"/>
      <c r="J87" s="29"/>
      <c r="K87" s="29"/>
      <c r="L87" s="29"/>
      <c r="M87" s="29"/>
      <c r="N87" s="29"/>
      <c r="O87" s="29"/>
      <c r="P87" s="29"/>
      <c r="Q87" s="29"/>
      <c r="R87" s="29"/>
      <c r="S87" s="29"/>
      <c r="T87" s="29"/>
      <c r="U87" s="29"/>
      <c r="V87" s="29"/>
      <c r="W87" s="29"/>
      <c r="X87" s="29"/>
      <c r="Y87" s="29"/>
      <c r="Z87" s="29"/>
    </row>
    <row r="88" ht="12.0" customHeight="1">
      <c r="A88" s="28"/>
      <c r="B88" s="28"/>
      <c r="C88" s="28"/>
      <c r="D88" s="28"/>
      <c r="E88" s="28"/>
      <c r="F88" s="28"/>
      <c r="G88" s="28"/>
      <c r="H88" s="28"/>
      <c r="I88" s="28"/>
      <c r="J88" s="29"/>
      <c r="K88" s="29"/>
      <c r="L88" s="29"/>
      <c r="M88" s="29"/>
      <c r="N88" s="29"/>
      <c r="O88" s="29"/>
      <c r="P88" s="29"/>
      <c r="Q88" s="29"/>
      <c r="R88" s="29"/>
      <c r="S88" s="29"/>
      <c r="T88" s="29"/>
      <c r="U88" s="29"/>
      <c r="V88" s="29"/>
      <c r="W88" s="29"/>
      <c r="X88" s="29"/>
      <c r="Y88" s="29"/>
      <c r="Z88" s="29"/>
    </row>
    <row r="89" ht="12.0" customHeight="1">
      <c r="A89" s="28"/>
      <c r="B89" s="28"/>
      <c r="C89" s="28"/>
      <c r="D89" s="28"/>
      <c r="E89" s="28"/>
      <c r="F89" s="28"/>
      <c r="G89" s="28"/>
      <c r="H89" s="28"/>
      <c r="I89" s="28"/>
      <c r="J89" s="29"/>
      <c r="K89" s="29"/>
      <c r="L89" s="29"/>
      <c r="M89" s="29"/>
      <c r="N89" s="29"/>
      <c r="O89" s="29"/>
      <c r="P89" s="29"/>
      <c r="Q89" s="29"/>
      <c r="R89" s="29"/>
      <c r="S89" s="29"/>
      <c r="T89" s="29"/>
      <c r="U89" s="29"/>
      <c r="V89" s="29"/>
      <c r="W89" s="29"/>
      <c r="X89" s="29"/>
      <c r="Y89" s="29"/>
      <c r="Z89" s="29"/>
    </row>
    <row r="90" ht="12.0" customHeight="1">
      <c r="A90" s="28"/>
      <c r="B90" s="28"/>
      <c r="C90" s="28"/>
      <c r="D90" s="28"/>
      <c r="E90" s="28"/>
      <c r="F90" s="28"/>
      <c r="G90" s="28"/>
      <c r="H90" s="28"/>
      <c r="I90" s="28"/>
      <c r="J90" s="29"/>
      <c r="K90" s="29"/>
      <c r="L90" s="29"/>
      <c r="M90" s="29"/>
      <c r="N90" s="29"/>
      <c r="O90" s="29"/>
      <c r="P90" s="29"/>
      <c r="Q90" s="29"/>
      <c r="R90" s="29"/>
      <c r="S90" s="29"/>
      <c r="T90" s="29"/>
      <c r="U90" s="29"/>
      <c r="V90" s="29"/>
      <c r="W90" s="29"/>
      <c r="X90" s="29"/>
      <c r="Y90" s="29"/>
      <c r="Z90" s="29"/>
    </row>
    <row r="91" ht="12.0" customHeight="1">
      <c r="A91" s="28"/>
      <c r="B91" s="28"/>
      <c r="C91" s="28"/>
      <c r="D91" s="28"/>
      <c r="E91" s="28"/>
      <c r="F91" s="28"/>
      <c r="G91" s="28"/>
      <c r="H91" s="28"/>
      <c r="I91" s="28"/>
      <c r="J91" s="29"/>
      <c r="K91" s="29"/>
      <c r="L91" s="29"/>
      <c r="M91" s="29"/>
      <c r="N91" s="29"/>
      <c r="O91" s="29"/>
      <c r="P91" s="29"/>
      <c r="Q91" s="29"/>
      <c r="R91" s="29"/>
      <c r="S91" s="29"/>
      <c r="T91" s="29"/>
      <c r="U91" s="29"/>
      <c r="V91" s="29"/>
      <c r="W91" s="29"/>
      <c r="X91" s="29"/>
      <c r="Y91" s="29"/>
      <c r="Z91" s="29"/>
    </row>
    <row r="92" ht="12.0" customHeight="1">
      <c r="A92" s="28"/>
      <c r="B92" s="28"/>
      <c r="C92" s="28"/>
      <c r="D92" s="28"/>
      <c r="E92" s="28"/>
      <c r="F92" s="28"/>
      <c r="G92" s="28"/>
      <c r="H92" s="28"/>
      <c r="I92" s="28"/>
      <c r="J92" s="29"/>
      <c r="K92" s="29"/>
      <c r="L92" s="29"/>
      <c r="M92" s="29"/>
      <c r="N92" s="29"/>
      <c r="O92" s="29"/>
      <c r="P92" s="29"/>
      <c r="Q92" s="29"/>
      <c r="R92" s="29"/>
      <c r="S92" s="29"/>
      <c r="T92" s="29"/>
      <c r="U92" s="29"/>
      <c r="V92" s="29"/>
      <c r="W92" s="29"/>
      <c r="X92" s="29"/>
      <c r="Y92" s="29"/>
      <c r="Z92" s="29"/>
    </row>
    <row r="93" ht="12.0" customHeight="1">
      <c r="A93" s="28"/>
      <c r="B93" s="28"/>
      <c r="C93" s="28"/>
      <c r="D93" s="28"/>
      <c r="E93" s="28"/>
      <c r="F93" s="28"/>
      <c r="G93" s="28"/>
      <c r="H93" s="28"/>
      <c r="I93" s="28"/>
      <c r="J93" s="29"/>
      <c r="K93" s="29"/>
      <c r="L93" s="29"/>
      <c r="M93" s="29"/>
      <c r="N93" s="29"/>
      <c r="O93" s="29"/>
      <c r="P93" s="29"/>
      <c r="Q93" s="29"/>
      <c r="R93" s="29"/>
      <c r="S93" s="29"/>
      <c r="T93" s="29"/>
      <c r="U93" s="29"/>
      <c r="V93" s="29"/>
      <c r="W93" s="29"/>
      <c r="X93" s="29"/>
      <c r="Y93" s="29"/>
      <c r="Z93" s="29"/>
    </row>
    <row r="94" ht="12.0" customHeight="1">
      <c r="A94" s="28"/>
      <c r="B94" s="28"/>
      <c r="C94" s="28"/>
      <c r="D94" s="28"/>
      <c r="E94" s="28"/>
      <c r="F94" s="28"/>
      <c r="G94" s="28"/>
      <c r="H94" s="28"/>
      <c r="I94" s="28"/>
      <c r="J94" s="29"/>
      <c r="K94" s="29"/>
      <c r="L94" s="29"/>
      <c r="M94" s="29"/>
      <c r="N94" s="29"/>
      <c r="O94" s="29"/>
      <c r="P94" s="29"/>
      <c r="Q94" s="29"/>
      <c r="R94" s="29"/>
      <c r="S94" s="29"/>
      <c r="T94" s="29"/>
      <c r="U94" s="29"/>
      <c r="V94" s="29"/>
      <c r="W94" s="29"/>
      <c r="X94" s="29"/>
      <c r="Y94" s="29"/>
      <c r="Z94" s="29"/>
    </row>
    <row r="95" ht="12.0" customHeight="1">
      <c r="A95" s="28"/>
      <c r="B95" s="28"/>
      <c r="C95" s="28"/>
      <c r="D95" s="28"/>
      <c r="E95" s="28"/>
      <c r="F95" s="28"/>
      <c r="G95" s="28"/>
      <c r="H95" s="28"/>
      <c r="I95" s="28"/>
      <c r="J95" s="29"/>
      <c r="K95" s="29"/>
      <c r="L95" s="29"/>
      <c r="M95" s="29"/>
      <c r="N95" s="29"/>
      <c r="O95" s="29"/>
      <c r="P95" s="29"/>
      <c r="Q95" s="29"/>
      <c r="R95" s="29"/>
      <c r="S95" s="29"/>
      <c r="T95" s="29"/>
      <c r="U95" s="29"/>
      <c r="V95" s="29"/>
      <c r="W95" s="29"/>
      <c r="X95" s="29"/>
      <c r="Y95" s="29"/>
      <c r="Z95" s="29"/>
    </row>
    <row r="96" ht="12.0" customHeight="1">
      <c r="A96" s="28"/>
      <c r="B96" s="28"/>
      <c r="C96" s="28"/>
      <c r="D96" s="28"/>
      <c r="E96" s="28"/>
      <c r="F96" s="28"/>
      <c r="G96" s="28"/>
      <c r="H96" s="28"/>
      <c r="I96" s="28"/>
      <c r="J96" s="29"/>
      <c r="K96" s="29"/>
      <c r="L96" s="29"/>
      <c r="M96" s="29"/>
      <c r="N96" s="29"/>
      <c r="O96" s="29"/>
      <c r="P96" s="29"/>
      <c r="Q96" s="29"/>
      <c r="R96" s="29"/>
      <c r="S96" s="29"/>
      <c r="T96" s="29"/>
      <c r="U96" s="29"/>
      <c r="V96" s="29"/>
      <c r="W96" s="29"/>
      <c r="X96" s="29"/>
      <c r="Y96" s="29"/>
      <c r="Z96" s="29"/>
    </row>
    <row r="97" ht="12.0" customHeight="1">
      <c r="A97" s="28"/>
      <c r="B97" s="28"/>
      <c r="C97" s="28"/>
      <c r="D97" s="28"/>
      <c r="E97" s="28"/>
      <c r="F97" s="28"/>
      <c r="G97" s="28"/>
      <c r="H97" s="28"/>
      <c r="I97" s="28"/>
      <c r="J97" s="29"/>
      <c r="K97" s="29"/>
      <c r="L97" s="29"/>
      <c r="M97" s="29"/>
      <c r="N97" s="29"/>
      <c r="O97" s="29"/>
      <c r="P97" s="29"/>
      <c r="Q97" s="29"/>
      <c r="R97" s="29"/>
      <c r="S97" s="29"/>
      <c r="T97" s="29"/>
      <c r="U97" s="29"/>
      <c r="V97" s="29"/>
      <c r="W97" s="29"/>
      <c r="X97" s="29"/>
      <c r="Y97" s="29"/>
      <c r="Z97" s="29"/>
    </row>
    <row r="98" ht="12.0" customHeight="1">
      <c r="A98" s="28"/>
      <c r="B98" s="28"/>
      <c r="C98" s="28"/>
      <c r="D98" s="28"/>
      <c r="E98" s="28"/>
      <c r="F98" s="28"/>
      <c r="G98" s="28"/>
      <c r="H98" s="28"/>
      <c r="I98" s="28"/>
      <c r="J98" s="29"/>
      <c r="K98" s="29"/>
      <c r="L98" s="29"/>
      <c r="M98" s="29"/>
      <c r="N98" s="29"/>
      <c r="O98" s="29"/>
      <c r="P98" s="29"/>
      <c r="Q98" s="29"/>
      <c r="R98" s="29"/>
      <c r="S98" s="29"/>
      <c r="T98" s="29"/>
      <c r="U98" s="29"/>
      <c r="V98" s="29"/>
      <c r="W98" s="29"/>
      <c r="X98" s="29"/>
      <c r="Y98" s="29"/>
      <c r="Z98" s="29"/>
    </row>
    <row r="99" ht="12.0" customHeight="1">
      <c r="A99" s="28"/>
      <c r="B99" s="28"/>
      <c r="C99" s="28"/>
      <c r="D99" s="28"/>
      <c r="E99" s="28"/>
      <c r="F99" s="28"/>
      <c r="G99" s="28"/>
      <c r="H99" s="28"/>
      <c r="I99" s="28"/>
      <c r="J99" s="29"/>
      <c r="K99" s="29"/>
      <c r="L99" s="29"/>
      <c r="M99" s="29"/>
      <c r="N99" s="29"/>
      <c r="O99" s="29"/>
      <c r="P99" s="29"/>
      <c r="Q99" s="29"/>
      <c r="R99" s="29"/>
      <c r="S99" s="29"/>
      <c r="T99" s="29"/>
      <c r="U99" s="29"/>
      <c r="V99" s="29"/>
      <c r="W99" s="29"/>
      <c r="X99" s="29"/>
      <c r="Y99" s="29"/>
      <c r="Z99" s="29"/>
    </row>
    <row r="100" ht="12.0" customHeight="1">
      <c r="A100" s="28"/>
      <c r="B100" s="28"/>
      <c r="C100" s="28"/>
      <c r="D100" s="28"/>
      <c r="E100" s="28"/>
      <c r="F100" s="28"/>
      <c r="G100" s="28"/>
      <c r="H100" s="28"/>
      <c r="I100" s="28"/>
      <c r="J100" s="29"/>
      <c r="K100" s="29"/>
      <c r="L100" s="29"/>
      <c r="M100" s="29"/>
      <c r="N100" s="29"/>
      <c r="O100" s="29"/>
      <c r="P100" s="29"/>
      <c r="Q100" s="29"/>
      <c r="R100" s="29"/>
      <c r="S100" s="29"/>
      <c r="T100" s="29"/>
      <c r="U100" s="29"/>
      <c r="V100" s="29"/>
      <c r="W100" s="29"/>
      <c r="X100" s="29"/>
      <c r="Y100" s="29"/>
      <c r="Z100" s="29"/>
    </row>
    <row r="101" ht="12.0" customHeight="1">
      <c r="A101" s="28"/>
      <c r="B101" s="28"/>
      <c r="C101" s="28"/>
      <c r="D101" s="28"/>
      <c r="E101" s="28"/>
      <c r="F101" s="28"/>
      <c r="G101" s="28"/>
      <c r="H101" s="28"/>
      <c r="I101" s="28"/>
      <c r="J101" s="29"/>
      <c r="K101" s="29"/>
      <c r="L101" s="29"/>
      <c r="M101" s="29"/>
      <c r="N101" s="29"/>
      <c r="O101" s="29"/>
      <c r="P101" s="29"/>
      <c r="Q101" s="29"/>
      <c r="R101" s="29"/>
      <c r="S101" s="29"/>
      <c r="T101" s="29"/>
      <c r="U101" s="29"/>
      <c r="V101" s="29"/>
      <c r="W101" s="29"/>
      <c r="X101" s="29"/>
      <c r="Y101" s="29"/>
      <c r="Z101" s="29"/>
    </row>
    <row r="102" ht="12.0" customHeight="1">
      <c r="A102" s="28"/>
      <c r="B102" s="28"/>
      <c r="C102" s="28"/>
      <c r="D102" s="28"/>
      <c r="E102" s="28"/>
      <c r="F102" s="28"/>
      <c r="G102" s="28"/>
      <c r="H102" s="28"/>
      <c r="I102" s="28"/>
      <c r="J102" s="29"/>
      <c r="K102" s="29"/>
      <c r="L102" s="29"/>
      <c r="M102" s="29"/>
      <c r="N102" s="29"/>
      <c r="O102" s="29"/>
      <c r="P102" s="29"/>
      <c r="Q102" s="29"/>
      <c r="R102" s="29"/>
      <c r="S102" s="29"/>
      <c r="T102" s="29"/>
      <c r="U102" s="29"/>
      <c r="V102" s="29"/>
      <c r="W102" s="29"/>
      <c r="X102" s="29"/>
      <c r="Y102" s="29"/>
      <c r="Z102" s="29"/>
    </row>
    <row r="103" ht="12.0" customHeight="1">
      <c r="A103" s="28"/>
      <c r="B103" s="28"/>
      <c r="C103" s="28"/>
      <c r="D103" s="28"/>
      <c r="E103" s="28"/>
      <c r="F103" s="28"/>
      <c r="G103" s="28"/>
      <c r="H103" s="28"/>
      <c r="I103" s="28"/>
      <c r="J103" s="29"/>
      <c r="K103" s="29"/>
      <c r="L103" s="29"/>
      <c r="M103" s="29"/>
      <c r="N103" s="29"/>
      <c r="O103" s="29"/>
      <c r="P103" s="29"/>
      <c r="Q103" s="29"/>
      <c r="R103" s="29"/>
      <c r="S103" s="29"/>
      <c r="T103" s="29"/>
      <c r="U103" s="29"/>
      <c r="V103" s="29"/>
      <c r="W103" s="29"/>
      <c r="X103" s="29"/>
      <c r="Y103" s="29"/>
      <c r="Z103" s="29"/>
    </row>
    <row r="104" ht="12.0" customHeight="1">
      <c r="A104" s="28"/>
      <c r="B104" s="28"/>
      <c r="C104" s="28"/>
      <c r="D104" s="28"/>
      <c r="E104" s="28"/>
      <c r="F104" s="28"/>
      <c r="G104" s="28"/>
      <c r="H104" s="28"/>
      <c r="I104" s="28"/>
      <c r="J104" s="29"/>
      <c r="K104" s="29"/>
      <c r="L104" s="29"/>
      <c r="M104" s="29"/>
      <c r="N104" s="29"/>
      <c r="O104" s="29"/>
      <c r="P104" s="29"/>
      <c r="Q104" s="29"/>
      <c r="R104" s="29"/>
      <c r="S104" s="29"/>
      <c r="T104" s="29"/>
      <c r="U104" s="29"/>
      <c r="V104" s="29"/>
      <c r="W104" s="29"/>
      <c r="X104" s="29"/>
      <c r="Y104" s="29"/>
      <c r="Z104" s="29"/>
    </row>
    <row r="105" ht="12.0" customHeight="1">
      <c r="A105" s="28"/>
      <c r="B105" s="28"/>
      <c r="C105" s="28"/>
      <c r="D105" s="28"/>
      <c r="E105" s="28"/>
      <c r="F105" s="28"/>
      <c r="G105" s="28"/>
      <c r="H105" s="28"/>
      <c r="I105" s="28"/>
      <c r="J105" s="29"/>
      <c r="K105" s="29"/>
      <c r="L105" s="29"/>
      <c r="M105" s="29"/>
      <c r="N105" s="29"/>
      <c r="O105" s="29"/>
      <c r="P105" s="29"/>
      <c r="Q105" s="29"/>
      <c r="R105" s="29"/>
      <c r="S105" s="29"/>
      <c r="T105" s="29"/>
      <c r="U105" s="29"/>
      <c r="V105" s="29"/>
      <c r="W105" s="29"/>
      <c r="X105" s="29"/>
      <c r="Y105" s="29"/>
      <c r="Z105" s="29"/>
    </row>
    <row r="106" ht="12.0" customHeight="1">
      <c r="A106" s="28"/>
      <c r="B106" s="28"/>
      <c r="C106" s="28"/>
      <c r="D106" s="28"/>
      <c r="E106" s="28"/>
      <c r="F106" s="28"/>
      <c r="G106" s="28"/>
      <c r="H106" s="28"/>
      <c r="I106" s="28"/>
      <c r="J106" s="29"/>
      <c r="K106" s="29"/>
      <c r="L106" s="29"/>
      <c r="M106" s="29"/>
      <c r="N106" s="29"/>
      <c r="O106" s="29"/>
      <c r="P106" s="29"/>
      <c r="Q106" s="29"/>
      <c r="R106" s="29"/>
      <c r="S106" s="29"/>
      <c r="T106" s="29"/>
      <c r="U106" s="29"/>
      <c r="V106" s="29"/>
      <c r="W106" s="29"/>
      <c r="X106" s="29"/>
      <c r="Y106" s="29"/>
      <c r="Z106" s="29"/>
    </row>
    <row r="107" ht="12.0" customHeight="1">
      <c r="A107" s="28"/>
      <c r="B107" s="28"/>
      <c r="C107" s="28"/>
      <c r="D107" s="28"/>
      <c r="E107" s="28"/>
      <c r="F107" s="28"/>
      <c r="G107" s="28"/>
      <c r="H107" s="28"/>
      <c r="I107" s="28"/>
      <c r="J107" s="29"/>
      <c r="K107" s="29"/>
      <c r="L107" s="29"/>
      <c r="M107" s="29"/>
      <c r="N107" s="29"/>
      <c r="O107" s="29"/>
      <c r="P107" s="29"/>
      <c r="Q107" s="29"/>
      <c r="R107" s="29"/>
      <c r="S107" s="29"/>
      <c r="T107" s="29"/>
      <c r="U107" s="29"/>
      <c r="V107" s="29"/>
      <c r="W107" s="29"/>
      <c r="X107" s="29"/>
      <c r="Y107" s="29"/>
      <c r="Z107" s="29"/>
    </row>
    <row r="108" ht="12.0" customHeight="1">
      <c r="A108" s="28"/>
      <c r="B108" s="28"/>
      <c r="C108" s="28"/>
      <c r="D108" s="28"/>
      <c r="E108" s="28"/>
      <c r="F108" s="28"/>
      <c r="G108" s="28"/>
      <c r="H108" s="28"/>
      <c r="I108" s="28"/>
      <c r="J108" s="29"/>
      <c r="K108" s="29"/>
      <c r="L108" s="29"/>
      <c r="M108" s="29"/>
      <c r="N108" s="29"/>
      <c r="O108" s="29"/>
      <c r="P108" s="29"/>
      <c r="Q108" s="29"/>
      <c r="R108" s="29"/>
      <c r="S108" s="29"/>
      <c r="T108" s="29"/>
      <c r="U108" s="29"/>
      <c r="V108" s="29"/>
      <c r="W108" s="29"/>
      <c r="X108" s="29"/>
      <c r="Y108" s="29"/>
      <c r="Z108" s="29"/>
    </row>
    <row r="109" ht="12.0" customHeight="1">
      <c r="A109" s="28"/>
      <c r="B109" s="28"/>
      <c r="C109" s="28"/>
      <c r="D109" s="28"/>
      <c r="E109" s="28"/>
      <c r="F109" s="28"/>
      <c r="G109" s="28"/>
      <c r="H109" s="28"/>
      <c r="I109" s="28"/>
      <c r="J109" s="29"/>
      <c r="K109" s="29"/>
      <c r="L109" s="29"/>
      <c r="M109" s="29"/>
      <c r="N109" s="29"/>
      <c r="O109" s="29"/>
      <c r="P109" s="29"/>
      <c r="Q109" s="29"/>
      <c r="R109" s="29"/>
      <c r="S109" s="29"/>
      <c r="T109" s="29"/>
      <c r="U109" s="29"/>
      <c r="V109" s="29"/>
      <c r="W109" s="29"/>
      <c r="X109" s="29"/>
      <c r="Y109" s="29"/>
      <c r="Z109" s="29"/>
    </row>
    <row r="110" ht="12.0" customHeight="1">
      <c r="A110" s="28"/>
      <c r="B110" s="28"/>
      <c r="C110" s="28"/>
      <c r="D110" s="28"/>
      <c r="E110" s="28"/>
      <c r="F110" s="28"/>
      <c r="G110" s="28"/>
      <c r="H110" s="28"/>
      <c r="I110" s="28"/>
      <c r="J110" s="29"/>
      <c r="K110" s="29"/>
      <c r="L110" s="29"/>
      <c r="M110" s="29"/>
      <c r="N110" s="29"/>
      <c r="O110" s="29"/>
      <c r="P110" s="29"/>
      <c r="Q110" s="29"/>
      <c r="R110" s="29"/>
      <c r="S110" s="29"/>
      <c r="T110" s="29"/>
      <c r="U110" s="29"/>
      <c r="V110" s="29"/>
      <c r="W110" s="29"/>
      <c r="X110" s="29"/>
      <c r="Y110" s="29"/>
      <c r="Z110" s="29"/>
    </row>
    <row r="111" ht="12.0" customHeight="1">
      <c r="A111" s="28"/>
      <c r="B111" s="28"/>
      <c r="C111" s="28"/>
      <c r="D111" s="28"/>
      <c r="E111" s="28"/>
      <c r="F111" s="28"/>
      <c r="G111" s="28"/>
      <c r="H111" s="28"/>
      <c r="I111" s="28"/>
      <c r="J111" s="29"/>
      <c r="K111" s="29"/>
      <c r="L111" s="29"/>
      <c r="M111" s="29"/>
      <c r="N111" s="29"/>
      <c r="O111" s="29"/>
      <c r="P111" s="29"/>
      <c r="Q111" s="29"/>
      <c r="R111" s="29"/>
      <c r="S111" s="29"/>
      <c r="T111" s="29"/>
      <c r="U111" s="29"/>
      <c r="V111" s="29"/>
      <c r="W111" s="29"/>
      <c r="X111" s="29"/>
      <c r="Y111" s="29"/>
      <c r="Z111" s="29"/>
    </row>
    <row r="112" ht="12.0" customHeight="1">
      <c r="A112" s="28"/>
      <c r="B112" s="28"/>
      <c r="C112" s="28"/>
      <c r="D112" s="28"/>
      <c r="E112" s="28"/>
      <c r="F112" s="28"/>
      <c r="G112" s="28"/>
      <c r="H112" s="28"/>
      <c r="I112" s="28"/>
      <c r="J112" s="29"/>
      <c r="K112" s="29"/>
      <c r="L112" s="29"/>
      <c r="M112" s="29"/>
      <c r="N112" s="29"/>
      <c r="O112" s="29"/>
      <c r="P112" s="29"/>
      <c r="Q112" s="29"/>
      <c r="R112" s="29"/>
      <c r="S112" s="29"/>
      <c r="T112" s="29"/>
      <c r="U112" s="29"/>
      <c r="V112" s="29"/>
      <c r="W112" s="29"/>
      <c r="X112" s="29"/>
      <c r="Y112" s="29"/>
      <c r="Z112" s="29"/>
    </row>
    <row r="113" ht="12.0" customHeight="1">
      <c r="A113" s="28"/>
      <c r="B113" s="28"/>
      <c r="C113" s="28"/>
      <c r="D113" s="28"/>
      <c r="E113" s="28"/>
      <c r="F113" s="28"/>
      <c r="G113" s="28"/>
      <c r="H113" s="28"/>
      <c r="I113" s="28"/>
      <c r="J113" s="29"/>
      <c r="K113" s="29"/>
      <c r="L113" s="29"/>
      <c r="M113" s="29"/>
      <c r="N113" s="29"/>
      <c r="O113" s="29"/>
      <c r="P113" s="29"/>
      <c r="Q113" s="29"/>
      <c r="R113" s="29"/>
      <c r="S113" s="29"/>
      <c r="T113" s="29"/>
      <c r="U113" s="29"/>
      <c r="V113" s="29"/>
      <c r="W113" s="29"/>
      <c r="X113" s="29"/>
      <c r="Y113" s="29"/>
      <c r="Z113" s="29"/>
    </row>
    <row r="114" ht="12.0" customHeight="1">
      <c r="A114" s="28"/>
      <c r="B114" s="28"/>
      <c r="C114" s="28"/>
      <c r="D114" s="28"/>
      <c r="E114" s="28"/>
      <c r="F114" s="28"/>
      <c r="G114" s="28"/>
      <c r="H114" s="28"/>
      <c r="I114" s="28"/>
      <c r="J114" s="29"/>
      <c r="K114" s="29"/>
      <c r="L114" s="29"/>
      <c r="M114" s="29"/>
      <c r="N114" s="29"/>
      <c r="O114" s="29"/>
      <c r="P114" s="29"/>
      <c r="Q114" s="29"/>
      <c r="R114" s="29"/>
      <c r="S114" s="29"/>
      <c r="T114" s="29"/>
      <c r="U114" s="29"/>
      <c r="V114" s="29"/>
      <c r="W114" s="29"/>
      <c r="X114" s="29"/>
      <c r="Y114" s="29"/>
      <c r="Z114" s="29"/>
    </row>
    <row r="115" ht="12.0" customHeight="1">
      <c r="A115" s="28"/>
      <c r="B115" s="28"/>
      <c r="C115" s="28"/>
      <c r="D115" s="28"/>
      <c r="E115" s="28"/>
      <c r="F115" s="28"/>
      <c r="G115" s="28"/>
      <c r="H115" s="28"/>
      <c r="I115" s="28"/>
      <c r="J115" s="29"/>
      <c r="K115" s="29"/>
      <c r="L115" s="29"/>
      <c r="M115" s="29"/>
      <c r="N115" s="29"/>
      <c r="O115" s="29"/>
      <c r="P115" s="29"/>
      <c r="Q115" s="29"/>
      <c r="R115" s="29"/>
      <c r="S115" s="29"/>
      <c r="T115" s="29"/>
      <c r="U115" s="29"/>
      <c r="V115" s="29"/>
      <c r="W115" s="29"/>
      <c r="X115" s="29"/>
      <c r="Y115" s="29"/>
      <c r="Z115" s="29"/>
    </row>
    <row r="116" ht="12.0" customHeight="1">
      <c r="A116" s="28"/>
      <c r="B116" s="28"/>
      <c r="C116" s="28"/>
      <c r="D116" s="28"/>
      <c r="E116" s="28"/>
      <c r="F116" s="28"/>
      <c r="G116" s="28"/>
      <c r="H116" s="28"/>
      <c r="I116" s="28"/>
      <c r="J116" s="29"/>
      <c r="K116" s="29"/>
      <c r="L116" s="29"/>
      <c r="M116" s="29"/>
      <c r="N116" s="29"/>
      <c r="O116" s="29"/>
      <c r="P116" s="29"/>
      <c r="Q116" s="29"/>
      <c r="R116" s="29"/>
      <c r="S116" s="29"/>
      <c r="T116" s="29"/>
      <c r="U116" s="29"/>
      <c r="V116" s="29"/>
      <c r="W116" s="29"/>
      <c r="X116" s="29"/>
      <c r="Y116" s="29"/>
      <c r="Z116" s="29"/>
    </row>
    <row r="117" ht="12.0" customHeight="1">
      <c r="A117" s="28"/>
      <c r="B117" s="28"/>
      <c r="C117" s="28"/>
      <c r="D117" s="28"/>
      <c r="E117" s="28"/>
      <c r="F117" s="28"/>
      <c r="G117" s="28"/>
      <c r="H117" s="28"/>
      <c r="I117" s="28"/>
      <c r="J117" s="29"/>
      <c r="K117" s="29"/>
      <c r="L117" s="29"/>
      <c r="M117" s="29"/>
      <c r="N117" s="29"/>
      <c r="O117" s="29"/>
      <c r="P117" s="29"/>
      <c r="Q117" s="29"/>
      <c r="R117" s="29"/>
      <c r="S117" s="29"/>
      <c r="T117" s="29"/>
      <c r="U117" s="29"/>
      <c r="V117" s="29"/>
      <c r="W117" s="29"/>
      <c r="X117" s="29"/>
      <c r="Y117" s="29"/>
      <c r="Z117" s="29"/>
    </row>
    <row r="118" ht="12.0" customHeight="1">
      <c r="A118" s="28"/>
      <c r="B118" s="28"/>
      <c r="C118" s="28"/>
      <c r="D118" s="28"/>
      <c r="E118" s="28"/>
      <c r="F118" s="28"/>
      <c r="G118" s="28"/>
      <c r="H118" s="28"/>
      <c r="I118" s="28"/>
      <c r="J118" s="29"/>
      <c r="K118" s="29"/>
      <c r="L118" s="29"/>
      <c r="M118" s="29"/>
      <c r="N118" s="29"/>
      <c r="O118" s="29"/>
      <c r="P118" s="29"/>
      <c r="Q118" s="29"/>
      <c r="R118" s="29"/>
      <c r="S118" s="29"/>
      <c r="T118" s="29"/>
      <c r="U118" s="29"/>
      <c r="V118" s="29"/>
      <c r="W118" s="29"/>
      <c r="X118" s="29"/>
      <c r="Y118" s="29"/>
      <c r="Z118" s="29"/>
    </row>
    <row r="119" ht="12.0" customHeight="1">
      <c r="A119" s="28"/>
      <c r="B119" s="28"/>
      <c r="C119" s="28"/>
      <c r="D119" s="28"/>
      <c r="E119" s="28"/>
      <c r="F119" s="28"/>
      <c r="G119" s="28"/>
      <c r="H119" s="28"/>
      <c r="I119" s="28"/>
      <c r="J119" s="29"/>
      <c r="K119" s="29"/>
      <c r="L119" s="29"/>
      <c r="M119" s="29"/>
      <c r="N119" s="29"/>
      <c r="O119" s="29"/>
      <c r="P119" s="29"/>
      <c r="Q119" s="29"/>
      <c r="R119" s="29"/>
      <c r="S119" s="29"/>
      <c r="T119" s="29"/>
      <c r="U119" s="29"/>
      <c r="V119" s="29"/>
      <c r="W119" s="29"/>
      <c r="X119" s="29"/>
      <c r="Y119" s="29"/>
      <c r="Z119" s="29"/>
    </row>
    <row r="120" ht="12.0" customHeight="1">
      <c r="A120" s="28"/>
      <c r="B120" s="28"/>
      <c r="C120" s="28"/>
      <c r="D120" s="28"/>
      <c r="E120" s="28"/>
      <c r="F120" s="28"/>
      <c r="G120" s="28"/>
      <c r="H120" s="28"/>
      <c r="I120" s="28"/>
      <c r="J120" s="29"/>
      <c r="K120" s="29"/>
      <c r="L120" s="29"/>
      <c r="M120" s="29"/>
      <c r="N120" s="29"/>
      <c r="O120" s="29"/>
      <c r="P120" s="29"/>
      <c r="Q120" s="29"/>
      <c r="R120" s="29"/>
      <c r="S120" s="29"/>
      <c r="T120" s="29"/>
      <c r="U120" s="29"/>
      <c r="V120" s="29"/>
      <c r="W120" s="29"/>
      <c r="X120" s="29"/>
      <c r="Y120" s="29"/>
      <c r="Z120" s="29"/>
    </row>
    <row r="121" ht="12.0" customHeight="1">
      <c r="A121" s="28"/>
      <c r="B121" s="28"/>
      <c r="C121" s="28"/>
      <c r="D121" s="28"/>
      <c r="E121" s="28"/>
      <c r="F121" s="28"/>
      <c r="G121" s="28"/>
      <c r="H121" s="28"/>
      <c r="I121" s="28"/>
      <c r="J121" s="29"/>
      <c r="K121" s="29"/>
      <c r="L121" s="29"/>
      <c r="M121" s="29"/>
      <c r="N121" s="29"/>
      <c r="O121" s="29"/>
      <c r="P121" s="29"/>
      <c r="Q121" s="29"/>
      <c r="R121" s="29"/>
      <c r="S121" s="29"/>
      <c r="T121" s="29"/>
      <c r="U121" s="29"/>
      <c r="V121" s="29"/>
      <c r="W121" s="29"/>
      <c r="X121" s="29"/>
      <c r="Y121" s="29"/>
      <c r="Z121" s="29"/>
    </row>
    <row r="122" ht="12.0" customHeight="1">
      <c r="A122" s="28"/>
      <c r="B122" s="28"/>
      <c r="C122" s="28"/>
      <c r="D122" s="28"/>
      <c r="E122" s="28"/>
      <c r="F122" s="28"/>
      <c r="G122" s="28"/>
      <c r="H122" s="28"/>
      <c r="I122" s="28"/>
      <c r="J122" s="29"/>
      <c r="K122" s="29"/>
      <c r="L122" s="29"/>
      <c r="M122" s="29"/>
      <c r="N122" s="29"/>
      <c r="O122" s="29"/>
      <c r="P122" s="29"/>
      <c r="Q122" s="29"/>
      <c r="R122" s="29"/>
      <c r="S122" s="29"/>
      <c r="T122" s="29"/>
      <c r="U122" s="29"/>
      <c r="V122" s="29"/>
      <c r="W122" s="29"/>
      <c r="X122" s="29"/>
      <c r="Y122" s="29"/>
      <c r="Z122" s="29"/>
    </row>
    <row r="123" ht="12.0" customHeight="1">
      <c r="A123" s="28"/>
      <c r="B123" s="28"/>
      <c r="C123" s="28"/>
      <c r="D123" s="28"/>
      <c r="E123" s="28"/>
      <c r="F123" s="28"/>
      <c r="G123" s="28"/>
      <c r="H123" s="28"/>
      <c r="I123" s="28"/>
      <c r="J123" s="29"/>
      <c r="K123" s="29"/>
      <c r="L123" s="29"/>
      <c r="M123" s="29"/>
      <c r="N123" s="29"/>
      <c r="O123" s="29"/>
      <c r="P123" s="29"/>
      <c r="Q123" s="29"/>
      <c r="R123" s="29"/>
      <c r="S123" s="29"/>
      <c r="T123" s="29"/>
      <c r="U123" s="29"/>
      <c r="V123" s="29"/>
      <c r="W123" s="29"/>
      <c r="X123" s="29"/>
      <c r="Y123" s="29"/>
      <c r="Z123" s="29"/>
    </row>
    <row r="124" ht="12.0" customHeight="1">
      <c r="A124" s="28"/>
      <c r="B124" s="28"/>
      <c r="C124" s="28"/>
      <c r="D124" s="28"/>
      <c r="E124" s="28"/>
      <c r="F124" s="28"/>
      <c r="G124" s="28"/>
      <c r="H124" s="28"/>
      <c r="I124" s="28"/>
      <c r="J124" s="29"/>
      <c r="K124" s="29"/>
      <c r="L124" s="29"/>
      <c r="M124" s="29"/>
      <c r="N124" s="29"/>
      <c r="O124" s="29"/>
      <c r="P124" s="29"/>
      <c r="Q124" s="29"/>
      <c r="R124" s="29"/>
      <c r="S124" s="29"/>
      <c r="T124" s="29"/>
      <c r="U124" s="29"/>
      <c r="V124" s="29"/>
      <c r="W124" s="29"/>
      <c r="X124" s="29"/>
      <c r="Y124" s="29"/>
      <c r="Z124" s="29"/>
    </row>
    <row r="125" ht="12.0" customHeight="1">
      <c r="A125" s="28"/>
      <c r="B125" s="28"/>
      <c r="C125" s="28"/>
      <c r="D125" s="28"/>
      <c r="E125" s="28"/>
      <c r="F125" s="28"/>
      <c r="G125" s="28"/>
      <c r="H125" s="28"/>
      <c r="I125" s="28"/>
      <c r="J125" s="29"/>
      <c r="K125" s="29"/>
      <c r="L125" s="29"/>
      <c r="M125" s="29"/>
      <c r="N125" s="29"/>
      <c r="O125" s="29"/>
      <c r="P125" s="29"/>
      <c r="Q125" s="29"/>
      <c r="R125" s="29"/>
      <c r="S125" s="29"/>
      <c r="T125" s="29"/>
      <c r="U125" s="29"/>
      <c r="V125" s="29"/>
      <c r="W125" s="29"/>
      <c r="X125" s="29"/>
      <c r="Y125" s="29"/>
      <c r="Z125" s="29"/>
    </row>
    <row r="126" ht="12.0" customHeight="1">
      <c r="A126" s="28"/>
      <c r="B126" s="28"/>
      <c r="C126" s="28"/>
      <c r="D126" s="28"/>
      <c r="E126" s="28"/>
      <c r="F126" s="28"/>
      <c r="G126" s="28"/>
      <c r="H126" s="28"/>
      <c r="I126" s="28"/>
      <c r="J126" s="29"/>
      <c r="K126" s="29"/>
      <c r="L126" s="29"/>
      <c r="M126" s="29"/>
      <c r="N126" s="29"/>
      <c r="O126" s="29"/>
      <c r="P126" s="29"/>
      <c r="Q126" s="29"/>
      <c r="R126" s="29"/>
      <c r="S126" s="29"/>
      <c r="T126" s="29"/>
      <c r="U126" s="29"/>
      <c r="V126" s="29"/>
      <c r="W126" s="29"/>
      <c r="X126" s="29"/>
      <c r="Y126" s="29"/>
      <c r="Z126" s="29"/>
    </row>
    <row r="127" ht="12.0" customHeight="1">
      <c r="A127" s="28"/>
      <c r="B127" s="28"/>
      <c r="C127" s="28"/>
      <c r="D127" s="28"/>
      <c r="E127" s="28"/>
      <c r="F127" s="28"/>
      <c r="G127" s="28"/>
      <c r="H127" s="28"/>
      <c r="I127" s="28"/>
      <c r="J127" s="29"/>
      <c r="K127" s="29"/>
      <c r="L127" s="29"/>
      <c r="M127" s="29"/>
      <c r="N127" s="29"/>
      <c r="O127" s="29"/>
      <c r="P127" s="29"/>
      <c r="Q127" s="29"/>
      <c r="R127" s="29"/>
      <c r="S127" s="29"/>
      <c r="T127" s="29"/>
      <c r="U127" s="29"/>
      <c r="V127" s="29"/>
      <c r="W127" s="29"/>
      <c r="X127" s="29"/>
      <c r="Y127" s="29"/>
      <c r="Z127" s="29"/>
    </row>
    <row r="128" ht="12.0" customHeight="1">
      <c r="A128" s="28"/>
      <c r="B128" s="28"/>
      <c r="C128" s="28"/>
      <c r="D128" s="28"/>
      <c r="E128" s="28"/>
      <c r="F128" s="28"/>
      <c r="G128" s="28"/>
      <c r="H128" s="28"/>
      <c r="I128" s="28"/>
      <c r="J128" s="29"/>
      <c r="K128" s="29"/>
      <c r="L128" s="29"/>
      <c r="M128" s="29"/>
      <c r="N128" s="29"/>
      <c r="O128" s="29"/>
      <c r="P128" s="29"/>
      <c r="Q128" s="29"/>
      <c r="R128" s="29"/>
      <c r="S128" s="29"/>
      <c r="T128" s="29"/>
      <c r="U128" s="29"/>
      <c r="V128" s="29"/>
      <c r="W128" s="29"/>
      <c r="X128" s="29"/>
      <c r="Y128" s="29"/>
      <c r="Z128" s="29"/>
    </row>
    <row r="129" ht="12.0" customHeight="1">
      <c r="A129" s="28"/>
      <c r="B129" s="28"/>
      <c r="C129" s="28"/>
      <c r="D129" s="28"/>
      <c r="E129" s="28"/>
      <c r="F129" s="28"/>
      <c r="G129" s="28"/>
      <c r="H129" s="28"/>
      <c r="I129" s="28"/>
      <c r="J129" s="29"/>
      <c r="K129" s="29"/>
      <c r="L129" s="29"/>
      <c r="M129" s="29"/>
      <c r="N129" s="29"/>
      <c r="O129" s="29"/>
      <c r="P129" s="29"/>
      <c r="Q129" s="29"/>
      <c r="R129" s="29"/>
      <c r="S129" s="29"/>
      <c r="T129" s="29"/>
      <c r="U129" s="29"/>
      <c r="V129" s="29"/>
      <c r="W129" s="29"/>
      <c r="X129" s="29"/>
      <c r="Y129" s="29"/>
      <c r="Z129" s="29"/>
    </row>
    <row r="130" ht="12.0" customHeight="1">
      <c r="A130" s="28"/>
      <c r="B130" s="28"/>
      <c r="C130" s="28"/>
      <c r="D130" s="28"/>
      <c r="E130" s="28"/>
      <c r="F130" s="28"/>
      <c r="G130" s="28"/>
      <c r="H130" s="28"/>
      <c r="I130" s="28"/>
      <c r="J130" s="29"/>
      <c r="K130" s="29"/>
      <c r="L130" s="29"/>
      <c r="M130" s="29"/>
      <c r="N130" s="29"/>
      <c r="O130" s="29"/>
      <c r="P130" s="29"/>
      <c r="Q130" s="29"/>
      <c r="R130" s="29"/>
      <c r="S130" s="29"/>
      <c r="T130" s="29"/>
      <c r="U130" s="29"/>
      <c r="V130" s="29"/>
      <c r="W130" s="29"/>
      <c r="X130" s="29"/>
      <c r="Y130" s="29"/>
      <c r="Z130" s="29"/>
    </row>
    <row r="131" ht="12.0" customHeight="1">
      <c r="A131" s="28"/>
      <c r="B131" s="28"/>
      <c r="C131" s="28"/>
      <c r="D131" s="28"/>
      <c r="E131" s="28"/>
      <c r="F131" s="28"/>
      <c r="G131" s="28"/>
      <c r="H131" s="28"/>
      <c r="I131" s="28"/>
      <c r="J131" s="29"/>
      <c r="K131" s="29"/>
      <c r="L131" s="29"/>
      <c r="M131" s="29"/>
      <c r="N131" s="29"/>
      <c r="O131" s="29"/>
      <c r="P131" s="29"/>
      <c r="Q131" s="29"/>
      <c r="R131" s="29"/>
      <c r="S131" s="29"/>
      <c r="T131" s="29"/>
      <c r="U131" s="29"/>
      <c r="V131" s="29"/>
      <c r="W131" s="29"/>
      <c r="X131" s="29"/>
      <c r="Y131" s="29"/>
      <c r="Z131" s="29"/>
    </row>
    <row r="132" ht="12.0" customHeight="1">
      <c r="A132" s="28"/>
      <c r="B132" s="28"/>
      <c r="C132" s="28"/>
      <c r="D132" s="28"/>
      <c r="E132" s="28"/>
      <c r="F132" s="28"/>
      <c r="G132" s="28"/>
      <c r="H132" s="28"/>
      <c r="I132" s="28"/>
      <c r="J132" s="29"/>
      <c r="K132" s="29"/>
      <c r="L132" s="29"/>
      <c r="M132" s="29"/>
      <c r="N132" s="29"/>
      <c r="O132" s="29"/>
      <c r="P132" s="29"/>
      <c r="Q132" s="29"/>
      <c r="R132" s="29"/>
      <c r="S132" s="29"/>
      <c r="T132" s="29"/>
      <c r="U132" s="29"/>
      <c r="V132" s="29"/>
      <c r="W132" s="29"/>
      <c r="X132" s="29"/>
      <c r="Y132" s="29"/>
      <c r="Z132" s="29"/>
    </row>
    <row r="133" ht="12.0" customHeight="1">
      <c r="A133" s="28"/>
      <c r="B133" s="28"/>
      <c r="C133" s="28"/>
      <c r="D133" s="28"/>
      <c r="E133" s="28"/>
      <c r="F133" s="28"/>
      <c r="G133" s="28"/>
      <c r="H133" s="28"/>
      <c r="I133" s="28"/>
      <c r="J133" s="29"/>
      <c r="K133" s="29"/>
      <c r="L133" s="29"/>
      <c r="M133" s="29"/>
      <c r="N133" s="29"/>
      <c r="O133" s="29"/>
      <c r="P133" s="29"/>
      <c r="Q133" s="29"/>
      <c r="R133" s="29"/>
      <c r="S133" s="29"/>
      <c r="T133" s="29"/>
      <c r="U133" s="29"/>
      <c r="V133" s="29"/>
      <c r="W133" s="29"/>
      <c r="X133" s="29"/>
      <c r="Y133" s="29"/>
      <c r="Z133" s="29"/>
    </row>
    <row r="134" ht="12.0" customHeight="1">
      <c r="A134" s="28"/>
      <c r="B134" s="28"/>
      <c r="C134" s="28"/>
      <c r="D134" s="28"/>
      <c r="E134" s="28"/>
      <c r="F134" s="28"/>
      <c r="G134" s="28"/>
      <c r="H134" s="28"/>
      <c r="I134" s="28"/>
      <c r="J134" s="29"/>
      <c r="K134" s="29"/>
      <c r="L134" s="29"/>
      <c r="M134" s="29"/>
      <c r="N134" s="29"/>
      <c r="O134" s="29"/>
      <c r="P134" s="29"/>
      <c r="Q134" s="29"/>
      <c r="R134" s="29"/>
      <c r="S134" s="29"/>
      <c r="T134" s="29"/>
      <c r="U134" s="29"/>
      <c r="V134" s="29"/>
      <c r="W134" s="29"/>
      <c r="X134" s="29"/>
      <c r="Y134" s="29"/>
      <c r="Z134" s="29"/>
    </row>
    <row r="135" ht="12.0" customHeight="1">
      <c r="A135" s="28"/>
      <c r="B135" s="28"/>
      <c r="C135" s="28"/>
      <c r="D135" s="28"/>
      <c r="E135" s="28"/>
      <c r="F135" s="28"/>
      <c r="G135" s="28"/>
      <c r="H135" s="28"/>
      <c r="I135" s="28"/>
      <c r="J135" s="29"/>
      <c r="K135" s="29"/>
      <c r="L135" s="29"/>
      <c r="M135" s="29"/>
      <c r="N135" s="29"/>
      <c r="O135" s="29"/>
      <c r="P135" s="29"/>
      <c r="Q135" s="29"/>
      <c r="R135" s="29"/>
      <c r="S135" s="29"/>
      <c r="T135" s="29"/>
      <c r="U135" s="29"/>
      <c r="V135" s="29"/>
      <c r="W135" s="29"/>
      <c r="X135" s="29"/>
      <c r="Y135" s="29"/>
      <c r="Z135" s="29"/>
    </row>
    <row r="136" ht="12.0" customHeight="1">
      <c r="A136" s="28"/>
      <c r="B136" s="28"/>
      <c r="C136" s="28"/>
      <c r="D136" s="28"/>
      <c r="E136" s="28"/>
      <c r="F136" s="28"/>
      <c r="G136" s="28"/>
      <c r="H136" s="28"/>
      <c r="I136" s="28"/>
      <c r="J136" s="29"/>
      <c r="K136" s="29"/>
      <c r="L136" s="29"/>
      <c r="M136" s="29"/>
      <c r="N136" s="29"/>
      <c r="O136" s="29"/>
      <c r="P136" s="29"/>
      <c r="Q136" s="29"/>
      <c r="R136" s="29"/>
      <c r="S136" s="29"/>
      <c r="T136" s="29"/>
      <c r="U136" s="29"/>
      <c r="V136" s="29"/>
      <c r="W136" s="29"/>
      <c r="X136" s="29"/>
      <c r="Y136" s="29"/>
      <c r="Z136" s="29"/>
    </row>
    <row r="137" ht="12.0" customHeight="1">
      <c r="A137" s="28"/>
      <c r="B137" s="28"/>
      <c r="C137" s="28"/>
      <c r="D137" s="28"/>
      <c r="E137" s="28"/>
      <c r="F137" s="28"/>
      <c r="G137" s="28"/>
      <c r="H137" s="28"/>
      <c r="I137" s="28"/>
      <c r="J137" s="29"/>
      <c r="K137" s="29"/>
      <c r="L137" s="29"/>
      <c r="M137" s="29"/>
      <c r="N137" s="29"/>
      <c r="O137" s="29"/>
      <c r="P137" s="29"/>
      <c r="Q137" s="29"/>
      <c r="R137" s="29"/>
      <c r="S137" s="29"/>
      <c r="T137" s="29"/>
      <c r="U137" s="29"/>
      <c r="V137" s="29"/>
      <c r="W137" s="29"/>
      <c r="X137" s="29"/>
      <c r="Y137" s="29"/>
      <c r="Z137" s="29"/>
    </row>
    <row r="138" ht="12.0" customHeight="1">
      <c r="A138" s="28"/>
      <c r="B138" s="28"/>
      <c r="C138" s="28"/>
      <c r="D138" s="28"/>
      <c r="E138" s="28"/>
      <c r="F138" s="28"/>
      <c r="G138" s="28"/>
      <c r="H138" s="28"/>
      <c r="I138" s="28"/>
      <c r="J138" s="29"/>
      <c r="K138" s="29"/>
      <c r="L138" s="29"/>
      <c r="M138" s="29"/>
      <c r="N138" s="29"/>
      <c r="O138" s="29"/>
      <c r="P138" s="29"/>
      <c r="Q138" s="29"/>
      <c r="R138" s="29"/>
      <c r="S138" s="29"/>
      <c r="T138" s="29"/>
      <c r="U138" s="29"/>
      <c r="V138" s="29"/>
      <c r="W138" s="29"/>
      <c r="X138" s="29"/>
      <c r="Y138" s="29"/>
      <c r="Z138" s="29"/>
    </row>
    <row r="139" ht="12.0" customHeight="1">
      <c r="A139" s="28"/>
      <c r="B139" s="28"/>
      <c r="C139" s="28"/>
      <c r="D139" s="28"/>
      <c r="E139" s="28"/>
      <c r="F139" s="28"/>
      <c r="G139" s="28"/>
      <c r="H139" s="28"/>
      <c r="I139" s="28"/>
      <c r="J139" s="29"/>
      <c r="K139" s="29"/>
      <c r="L139" s="29"/>
      <c r="M139" s="29"/>
      <c r="N139" s="29"/>
      <c r="O139" s="29"/>
      <c r="P139" s="29"/>
      <c r="Q139" s="29"/>
      <c r="R139" s="29"/>
      <c r="S139" s="29"/>
      <c r="T139" s="29"/>
      <c r="U139" s="29"/>
      <c r="V139" s="29"/>
      <c r="W139" s="29"/>
      <c r="X139" s="29"/>
      <c r="Y139" s="29"/>
      <c r="Z139" s="29"/>
    </row>
    <row r="140" ht="12.0" customHeight="1">
      <c r="A140" s="28"/>
      <c r="B140" s="28"/>
      <c r="C140" s="28"/>
      <c r="D140" s="28"/>
      <c r="E140" s="28"/>
      <c r="F140" s="28"/>
      <c r="G140" s="28"/>
      <c r="H140" s="28"/>
      <c r="I140" s="28"/>
      <c r="J140" s="29"/>
      <c r="K140" s="29"/>
      <c r="L140" s="29"/>
      <c r="M140" s="29"/>
      <c r="N140" s="29"/>
      <c r="O140" s="29"/>
      <c r="P140" s="29"/>
      <c r="Q140" s="29"/>
      <c r="R140" s="29"/>
      <c r="S140" s="29"/>
      <c r="T140" s="29"/>
      <c r="U140" s="29"/>
      <c r="V140" s="29"/>
      <c r="W140" s="29"/>
      <c r="X140" s="29"/>
      <c r="Y140" s="29"/>
      <c r="Z140" s="29"/>
    </row>
    <row r="141" ht="12.0" customHeight="1">
      <c r="A141" s="28"/>
      <c r="B141" s="28"/>
      <c r="C141" s="28"/>
      <c r="D141" s="28"/>
      <c r="E141" s="28"/>
      <c r="F141" s="28"/>
      <c r="G141" s="28"/>
      <c r="H141" s="28"/>
      <c r="I141" s="28"/>
      <c r="J141" s="29"/>
      <c r="K141" s="29"/>
      <c r="L141" s="29"/>
      <c r="M141" s="29"/>
      <c r="N141" s="29"/>
      <c r="O141" s="29"/>
      <c r="P141" s="29"/>
      <c r="Q141" s="29"/>
      <c r="R141" s="29"/>
      <c r="S141" s="29"/>
      <c r="T141" s="29"/>
      <c r="U141" s="29"/>
      <c r="V141" s="29"/>
      <c r="W141" s="29"/>
      <c r="X141" s="29"/>
      <c r="Y141" s="29"/>
      <c r="Z141" s="29"/>
    </row>
    <row r="142" ht="12.0" customHeight="1">
      <c r="A142" s="28"/>
      <c r="B142" s="28"/>
      <c r="C142" s="28"/>
      <c r="D142" s="28"/>
      <c r="E142" s="28"/>
      <c r="F142" s="28"/>
      <c r="G142" s="28"/>
      <c r="H142" s="28"/>
      <c r="I142" s="28"/>
      <c r="J142" s="29"/>
      <c r="K142" s="29"/>
      <c r="L142" s="29"/>
      <c r="M142" s="29"/>
      <c r="N142" s="29"/>
      <c r="O142" s="29"/>
      <c r="P142" s="29"/>
      <c r="Q142" s="29"/>
      <c r="R142" s="29"/>
      <c r="S142" s="29"/>
      <c r="T142" s="29"/>
      <c r="U142" s="29"/>
      <c r="V142" s="29"/>
      <c r="W142" s="29"/>
      <c r="X142" s="29"/>
      <c r="Y142" s="29"/>
      <c r="Z142" s="29"/>
    </row>
    <row r="143" ht="12.0" customHeight="1">
      <c r="A143" s="28"/>
      <c r="B143" s="28"/>
      <c r="C143" s="28"/>
      <c r="D143" s="28"/>
      <c r="E143" s="28"/>
      <c r="F143" s="28"/>
      <c r="G143" s="28"/>
      <c r="H143" s="28"/>
      <c r="I143" s="28"/>
      <c r="J143" s="29"/>
      <c r="K143" s="29"/>
      <c r="L143" s="29"/>
      <c r="M143" s="29"/>
      <c r="N143" s="29"/>
      <c r="O143" s="29"/>
      <c r="P143" s="29"/>
      <c r="Q143" s="29"/>
      <c r="R143" s="29"/>
      <c r="S143" s="29"/>
      <c r="T143" s="29"/>
      <c r="U143" s="29"/>
      <c r="V143" s="29"/>
      <c r="W143" s="29"/>
      <c r="X143" s="29"/>
      <c r="Y143" s="29"/>
      <c r="Z143" s="29"/>
    </row>
    <row r="144" ht="12.0" customHeight="1">
      <c r="A144" s="28"/>
      <c r="B144" s="28"/>
      <c r="C144" s="28"/>
      <c r="D144" s="28"/>
      <c r="E144" s="28"/>
      <c r="F144" s="28"/>
      <c r="G144" s="28"/>
      <c r="H144" s="28"/>
      <c r="I144" s="28"/>
      <c r="J144" s="29"/>
      <c r="K144" s="29"/>
      <c r="L144" s="29"/>
      <c r="M144" s="29"/>
      <c r="N144" s="29"/>
      <c r="O144" s="29"/>
      <c r="P144" s="29"/>
      <c r="Q144" s="29"/>
      <c r="R144" s="29"/>
      <c r="S144" s="29"/>
      <c r="T144" s="29"/>
      <c r="U144" s="29"/>
      <c r="V144" s="29"/>
      <c r="W144" s="29"/>
      <c r="X144" s="29"/>
      <c r="Y144" s="29"/>
      <c r="Z144" s="29"/>
    </row>
    <row r="145" ht="12.0" customHeight="1">
      <c r="A145" s="28"/>
      <c r="B145" s="28"/>
      <c r="C145" s="28"/>
      <c r="D145" s="28"/>
      <c r="E145" s="28"/>
      <c r="F145" s="28"/>
      <c r="G145" s="28"/>
      <c r="H145" s="28"/>
      <c r="I145" s="28"/>
      <c r="J145" s="29"/>
      <c r="K145" s="29"/>
      <c r="L145" s="29"/>
      <c r="M145" s="29"/>
      <c r="N145" s="29"/>
      <c r="O145" s="29"/>
      <c r="P145" s="29"/>
      <c r="Q145" s="29"/>
      <c r="R145" s="29"/>
      <c r="S145" s="29"/>
      <c r="T145" s="29"/>
      <c r="U145" s="29"/>
      <c r="V145" s="29"/>
      <c r="W145" s="29"/>
      <c r="X145" s="29"/>
      <c r="Y145" s="29"/>
      <c r="Z145" s="29"/>
    </row>
    <row r="146" ht="12.0" customHeight="1">
      <c r="A146" s="28"/>
      <c r="B146" s="28"/>
      <c r="C146" s="28"/>
      <c r="D146" s="28"/>
      <c r="E146" s="28"/>
      <c r="F146" s="28"/>
      <c r="G146" s="28"/>
      <c r="H146" s="28"/>
      <c r="I146" s="28"/>
      <c r="J146" s="29"/>
      <c r="K146" s="29"/>
      <c r="L146" s="29"/>
      <c r="M146" s="29"/>
      <c r="N146" s="29"/>
      <c r="O146" s="29"/>
      <c r="P146" s="29"/>
      <c r="Q146" s="29"/>
      <c r="R146" s="29"/>
      <c r="S146" s="29"/>
      <c r="T146" s="29"/>
      <c r="U146" s="29"/>
      <c r="V146" s="29"/>
      <c r="W146" s="29"/>
      <c r="X146" s="29"/>
      <c r="Y146" s="29"/>
      <c r="Z146" s="29"/>
    </row>
    <row r="147" ht="12.0" customHeight="1">
      <c r="A147" s="28"/>
      <c r="B147" s="28"/>
      <c r="C147" s="28"/>
      <c r="D147" s="28"/>
      <c r="E147" s="28"/>
      <c r="F147" s="28"/>
      <c r="G147" s="28"/>
      <c r="H147" s="28"/>
      <c r="I147" s="28"/>
      <c r="J147" s="29"/>
      <c r="K147" s="29"/>
      <c r="L147" s="29"/>
      <c r="M147" s="29"/>
      <c r="N147" s="29"/>
      <c r="O147" s="29"/>
      <c r="P147" s="29"/>
      <c r="Q147" s="29"/>
      <c r="R147" s="29"/>
      <c r="S147" s="29"/>
      <c r="T147" s="29"/>
      <c r="U147" s="29"/>
      <c r="V147" s="29"/>
      <c r="W147" s="29"/>
      <c r="X147" s="29"/>
      <c r="Y147" s="29"/>
      <c r="Z147" s="29"/>
    </row>
    <row r="148" ht="12.0" customHeight="1">
      <c r="A148" s="28"/>
      <c r="B148" s="28"/>
      <c r="C148" s="28"/>
      <c r="D148" s="28"/>
      <c r="E148" s="28"/>
      <c r="F148" s="28"/>
      <c r="G148" s="28"/>
      <c r="H148" s="28"/>
      <c r="I148" s="28"/>
      <c r="J148" s="29"/>
      <c r="K148" s="29"/>
      <c r="L148" s="29"/>
      <c r="M148" s="29"/>
      <c r="N148" s="29"/>
      <c r="O148" s="29"/>
      <c r="P148" s="29"/>
      <c r="Q148" s="29"/>
      <c r="R148" s="29"/>
      <c r="S148" s="29"/>
      <c r="T148" s="29"/>
      <c r="U148" s="29"/>
      <c r="V148" s="29"/>
      <c r="W148" s="29"/>
      <c r="X148" s="29"/>
      <c r="Y148" s="29"/>
      <c r="Z148" s="29"/>
    </row>
    <row r="149" ht="12.0" customHeight="1">
      <c r="A149" s="28"/>
      <c r="B149" s="28"/>
      <c r="C149" s="28"/>
      <c r="D149" s="28"/>
      <c r="E149" s="28"/>
      <c r="F149" s="28"/>
      <c r="G149" s="28"/>
      <c r="H149" s="28"/>
      <c r="I149" s="28"/>
      <c r="J149" s="29"/>
      <c r="K149" s="29"/>
      <c r="L149" s="29"/>
      <c r="M149" s="29"/>
      <c r="N149" s="29"/>
      <c r="O149" s="29"/>
      <c r="P149" s="29"/>
      <c r="Q149" s="29"/>
      <c r="R149" s="29"/>
      <c r="S149" s="29"/>
      <c r="T149" s="29"/>
      <c r="U149" s="29"/>
      <c r="V149" s="29"/>
      <c r="W149" s="29"/>
      <c r="X149" s="29"/>
      <c r="Y149" s="29"/>
      <c r="Z149" s="29"/>
    </row>
    <row r="150" ht="12.0" customHeight="1">
      <c r="A150" s="28"/>
      <c r="B150" s="28"/>
      <c r="C150" s="28"/>
      <c r="D150" s="28"/>
      <c r="E150" s="28"/>
      <c r="F150" s="28"/>
      <c r="G150" s="28"/>
      <c r="H150" s="28"/>
      <c r="I150" s="28"/>
      <c r="J150" s="29"/>
      <c r="K150" s="29"/>
      <c r="L150" s="29"/>
      <c r="M150" s="29"/>
      <c r="N150" s="29"/>
      <c r="O150" s="29"/>
      <c r="P150" s="29"/>
      <c r="Q150" s="29"/>
      <c r="R150" s="29"/>
      <c r="S150" s="29"/>
      <c r="T150" s="29"/>
      <c r="U150" s="29"/>
      <c r="V150" s="29"/>
      <c r="W150" s="29"/>
      <c r="X150" s="29"/>
      <c r="Y150" s="29"/>
      <c r="Z150" s="29"/>
    </row>
    <row r="151" ht="12.0" customHeight="1">
      <c r="A151" s="28"/>
      <c r="B151" s="28"/>
      <c r="C151" s="28"/>
      <c r="D151" s="28"/>
      <c r="E151" s="28"/>
      <c r="F151" s="28"/>
      <c r="G151" s="28"/>
      <c r="H151" s="28"/>
      <c r="I151" s="28"/>
      <c r="J151" s="29"/>
      <c r="K151" s="29"/>
      <c r="L151" s="29"/>
      <c r="M151" s="29"/>
      <c r="N151" s="29"/>
      <c r="O151" s="29"/>
      <c r="P151" s="29"/>
      <c r="Q151" s="29"/>
      <c r="R151" s="29"/>
      <c r="S151" s="29"/>
      <c r="T151" s="29"/>
      <c r="U151" s="29"/>
      <c r="V151" s="29"/>
      <c r="W151" s="29"/>
      <c r="X151" s="29"/>
      <c r="Y151" s="29"/>
      <c r="Z151" s="29"/>
    </row>
    <row r="152" ht="12.0" customHeight="1">
      <c r="A152" s="28"/>
      <c r="B152" s="28"/>
      <c r="C152" s="28"/>
      <c r="D152" s="28"/>
      <c r="E152" s="28"/>
      <c r="F152" s="28"/>
      <c r="G152" s="28"/>
      <c r="H152" s="28"/>
      <c r="I152" s="28"/>
      <c r="J152" s="29"/>
      <c r="K152" s="29"/>
      <c r="L152" s="29"/>
      <c r="M152" s="29"/>
      <c r="N152" s="29"/>
      <c r="O152" s="29"/>
      <c r="P152" s="29"/>
      <c r="Q152" s="29"/>
      <c r="R152" s="29"/>
      <c r="S152" s="29"/>
      <c r="T152" s="29"/>
      <c r="U152" s="29"/>
      <c r="V152" s="29"/>
      <c r="W152" s="29"/>
      <c r="X152" s="29"/>
      <c r="Y152" s="29"/>
      <c r="Z152" s="29"/>
    </row>
    <row r="153" ht="12.0" customHeight="1">
      <c r="A153" s="28"/>
      <c r="B153" s="28"/>
      <c r="C153" s="28"/>
      <c r="D153" s="28"/>
      <c r="E153" s="28"/>
      <c r="F153" s="28"/>
      <c r="G153" s="28"/>
      <c r="H153" s="28"/>
      <c r="I153" s="28"/>
      <c r="J153" s="29"/>
      <c r="K153" s="29"/>
      <c r="L153" s="29"/>
      <c r="M153" s="29"/>
      <c r="N153" s="29"/>
      <c r="O153" s="29"/>
      <c r="P153" s="29"/>
      <c r="Q153" s="29"/>
      <c r="R153" s="29"/>
      <c r="S153" s="29"/>
      <c r="T153" s="29"/>
      <c r="U153" s="29"/>
      <c r="V153" s="29"/>
      <c r="W153" s="29"/>
      <c r="X153" s="29"/>
      <c r="Y153" s="29"/>
      <c r="Z153" s="29"/>
    </row>
    <row r="154" ht="12.0" customHeight="1">
      <c r="A154" s="28"/>
      <c r="B154" s="28"/>
      <c r="C154" s="28"/>
      <c r="D154" s="28"/>
      <c r="E154" s="28"/>
      <c r="F154" s="28"/>
      <c r="G154" s="28"/>
      <c r="H154" s="28"/>
      <c r="I154" s="28"/>
      <c r="J154" s="29"/>
      <c r="K154" s="29"/>
      <c r="L154" s="29"/>
      <c r="M154" s="29"/>
      <c r="N154" s="29"/>
      <c r="O154" s="29"/>
      <c r="P154" s="29"/>
      <c r="Q154" s="29"/>
      <c r="R154" s="29"/>
      <c r="S154" s="29"/>
      <c r="T154" s="29"/>
      <c r="U154" s="29"/>
      <c r="V154" s="29"/>
      <c r="W154" s="29"/>
      <c r="X154" s="29"/>
      <c r="Y154" s="29"/>
      <c r="Z154" s="29"/>
    </row>
    <row r="155" ht="12.0" customHeight="1">
      <c r="A155" s="28"/>
      <c r="B155" s="28"/>
      <c r="C155" s="28"/>
      <c r="D155" s="28"/>
      <c r="E155" s="28"/>
      <c r="F155" s="28"/>
      <c r="G155" s="28"/>
      <c r="H155" s="28"/>
      <c r="I155" s="28"/>
      <c r="J155" s="29"/>
      <c r="K155" s="29"/>
      <c r="L155" s="29"/>
      <c r="M155" s="29"/>
      <c r="N155" s="29"/>
      <c r="O155" s="29"/>
      <c r="P155" s="29"/>
      <c r="Q155" s="29"/>
      <c r="R155" s="29"/>
      <c r="S155" s="29"/>
      <c r="T155" s="29"/>
      <c r="U155" s="29"/>
      <c r="V155" s="29"/>
      <c r="W155" s="29"/>
      <c r="X155" s="29"/>
      <c r="Y155" s="29"/>
      <c r="Z155" s="29"/>
    </row>
    <row r="156" ht="12.0" customHeight="1">
      <c r="A156" s="28"/>
      <c r="B156" s="28"/>
      <c r="C156" s="28"/>
      <c r="D156" s="28"/>
      <c r="E156" s="28"/>
      <c r="F156" s="28"/>
      <c r="G156" s="28"/>
      <c r="H156" s="28"/>
      <c r="I156" s="28"/>
      <c r="J156" s="29"/>
      <c r="K156" s="29"/>
      <c r="L156" s="29"/>
      <c r="M156" s="29"/>
      <c r="N156" s="29"/>
      <c r="O156" s="29"/>
      <c r="P156" s="29"/>
      <c r="Q156" s="29"/>
      <c r="R156" s="29"/>
      <c r="S156" s="29"/>
      <c r="T156" s="29"/>
      <c r="U156" s="29"/>
      <c r="V156" s="29"/>
      <c r="W156" s="29"/>
      <c r="X156" s="29"/>
      <c r="Y156" s="29"/>
      <c r="Z156" s="29"/>
    </row>
    <row r="157" ht="12.0" customHeight="1">
      <c r="A157" s="28"/>
      <c r="B157" s="28"/>
      <c r="C157" s="28"/>
      <c r="D157" s="28"/>
      <c r="E157" s="28"/>
      <c r="F157" s="28"/>
      <c r="G157" s="28"/>
      <c r="H157" s="28"/>
      <c r="I157" s="28"/>
      <c r="J157" s="29"/>
      <c r="K157" s="29"/>
      <c r="L157" s="29"/>
      <c r="M157" s="29"/>
      <c r="N157" s="29"/>
      <c r="O157" s="29"/>
      <c r="P157" s="29"/>
      <c r="Q157" s="29"/>
      <c r="R157" s="29"/>
      <c r="S157" s="29"/>
      <c r="T157" s="29"/>
      <c r="U157" s="29"/>
      <c r="V157" s="29"/>
      <c r="W157" s="29"/>
      <c r="X157" s="29"/>
      <c r="Y157" s="29"/>
      <c r="Z157" s="29"/>
    </row>
    <row r="158" ht="12.0" customHeight="1">
      <c r="A158" s="28"/>
      <c r="B158" s="28"/>
      <c r="C158" s="28"/>
      <c r="D158" s="28"/>
      <c r="E158" s="28"/>
      <c r="F158" s="28"/>
      <c r="G158" s="28"/>
      <c r="H158" s="28"/>
      <c r="I158" s="28"/>
      <c r="J158" s="29"/>
      <c r="K158" s="29"/>
      <c r="L158" s="29"/>
      <c r="M158" s="29"/>
      <c r="N158" s="29"/>
      <c r="O158" s="29"/>
      <c r="P158" s="29"/>
      <c r="Q158" s="29"/>
      <c r="R158" s="29"/>
      <c r="S158" s="29"/>
      <c r="T158" s="29"/>
      <c r="U158" s="29"/>
      <c r="V158" s="29"/>
      <c r="W158" s="29"/>
      <c r="X158" s="29"/>
      <c r="Y158" s="29"/>
      <c r="Z158" s="29"/>
    </row>
    <row r="159" ht="12.0" customHeight="1">
      <c r="A159" s="28"/>
      <c r="B159" s="28"/>
      <c r="C159" s="28"/>
      <c r="D159" s="28"/>
      <c r="E159" s="28"/>
      <c r="F159" s="28"/>
      <c r="G159" s="28"/>
      <c r="H159" s="28"/>
      <c r="I159" s="28"/>
      <c r="J159" s="29"/>
      <c r="K159" s="29"/>
      <c r="L159" s="29"/>
      <c r="M159" s="29"/>
      <c r="N159" s="29"/>
      <c r="O159" s="29"/>
      <c r="P159" s="29"/>
      <c r="Q159" s="29"/>
      <c r="R159" s="29"/>
      <c r="S159" s="29"/>
      <c r="T159" s="29"/>
      <c r="U159" s="29"/>
      <c r="V159" s="29"/>
      <c r="W159" s="29"/>
      <c r="X159" s="29"/>
      <c r="Y159" s="29"/>
      <c r="Z159" s="29"/>
    </row>
    <row r="160" ht="12.0" customHeight="1">
      <c r="A160" s="28"/>
      <c r="B160" s="28"/>
      <c r="C160" s="28"/>
      <c r="D160" s="28"/>
      <c r="E160" s="28"/>
      <c r="F160" s="28"/>
      <c r="G160" s="28"/>
      <c r="H160" s="28"/>
      <c r="I160" s="28"/>
      <c r="J160" s="29"/>
      <c r="K160" s="29"/>
      <c r="L160" s="29"/>
      <c r="M160" s="29"/>
      <c r="N160" s="29"/>
      <c r="O160" s="29"/>
      <c r="P160" s="29"/>
      <c r="Q160" s="29"/>
      <c r="R160" s="29"/>
      <c r="S160" s="29"/>
      <c r="T160" s="29"/>
      <c r="U160" s="29"/>
      <c r="V160" s="29"/>
      <c r="W160" s="29"/>
      <c r="X160" s="29"/>
      <c r="Y160" s="29"/>
      <c r="Z160" s="29"/>
    </row>
    <row r="161" ht="12.0" customHeight="1">
      <c r="A161" s="28"/>
      <c r="B161" s="28"/>
      <c r="C161" s="28"/>
      <c r="D161" s="28"/>
      <c r="E161" s="28"/>
      <c r="F161" s="28"/>
      <c r="G161" s="28"/>
      <c r="H161" s="28"/>
      <c r="I161" s="28"/>
      <c r="J161" s="29"/>
      <c r="K161" s="29"/>
      <c r="L161" s="29"/>
      <c r="M161" s="29"/>
      <c r="N161" s="29"/>
      <c r="O161" s="29"/>
      <c r="P161" s="29"/>
      <c r="Q161" s="29"/>
      <c r="R161" s="29"/>
      <c r="S161" s="29"/>
      <c r="T161" s="29"/>
      <c r="U161" s="29"/>
      <c r="V161" s="29"/>
      <c r="W161" s="29"/>
      <c r="X161" s="29"/>
      <c r="Y161" s="29"/>
      <c r="Z161" s="29"/>
    </row>
    <row r="162" ht="12.0" customHeight="1">
      <c r="A162" s="28"/>
      <c r="B162" s="28"/>
      <c r="C162" s="28"/>
      <c r="D162" s="28"/>
      <c r="E162" s="28"/>
      <c r="F162" s="28"/>
      <c r="G162" s="28"/>
      <c r="H162" s="28"/>
      <c r="I162" s="28"/>
      <c r="J162" s="29"/>
      <c r="K162" s="29"/>
      <c r="L162" s="29"/>
      <c r="M162" s="29"/>
      <c r="N162" s="29"/>
      <c r="O162" s="29"/>
      <c r="P162" s="29"/>
      <c r="Q162" s="29"/>
      <c r="R162" s="29"/>
      <c r="S162" s="29"/>
      <c r="T162" s="29"/>
      <c r="U162" s="29"/>
      <c r="V162" s="29"/>
      <c r="W162" s="29"/>
      <c r="X162" s="29"/>
      <c r="Y162" s="29"/>
      <c r="Z162" s="29"/>
    </row>
    <row r="163" ht="12.0" customHeight="1">
      <c r="A163" s="28"/>
      <c r="B163" s="28"/>
      <c r="C163" s="28"/>
      <c r="D163" s="28"/>
      <c r="E163" s="28"/>
      <c r="F163" s="28"/>
      <c r="G163" s="28"/>
      <c r="H163" s="28"/>
      <c r="I163" s="28"/>
      <c r="J163" s="29"/>
      <c r="K163" s="29"/>
      <c r="L163" s="29"/>
      <c r="M163" s="29"/>
      <c r="N163" s="29"/>
      <c r="O163" s="29"/>
      <c r="P163" s="29"/>
      <c r="Q163" s="29"/>
      <c r="R163" s="29"/>
      <c r="S163" s="29"/>
      <c r="T163" s="29"/>
      <c r="U163" s="29"/>
      <c r="V163" s="29"/>
      <c r="W163" s="29"/>
      <c r="X163" s="29"/>
      <c r="Y163" s="29"/>
      <c r="Z163" s="29"/>
    </row>
    <row r="164" ht="12.0" customHeight="1">
      <c r="A164" s="28"/>
      <c r="B164" s="28"/>
      <c r="C164" s="28"/>
      <c r="D164" s="28"/>
      <c r="E164" s="28"/>
      <c r="F164" s="28"/>
      <c r="G164" s="28"/>
      <c r="H164" s="28"/>
      <c r="I164" s="28"/>
      <c r="J164" s="29"/>
      <c r="K164" s="29"/>
      <c r="L164" s="29"/>
      <c r="M164" s="29"/>
      <c r="N164" s="29"/>
      <c r="O164" s="29"/>
      <c r="P164" s="29"/>
      <c r="Q164" s="29"/>
      <c r="R164" s="29"/>
      <c r="S164" s="29"/>
      <c r="T164" s="29"/>
      <c r="U164" s="29"/>
      <c r="V164" s="29"/>
      <c r="W164" s="29"/>
      <c r="X164" s="29"/>
      <c r="Y164" s="29"/>
      <c r="Z164" s="29"/>
    </row>
    <row r="165" ht="12.0" customHeight="1">
      <c r="A165" s="28"/>
      <c r="B165" s="28"/>
      <c r="C165" s="28"/>
      <c r="D165" s="28"/>
      <c r="E165" s="28"/>
      <c r="F165" s="28"/>
      <c r="G165" s="28"/>
      <c r="H165" s="28"/>
      <c r="I165" s="28"/>
      <c r="J165" s="29"/>
      <c r="K165" s="29"/>
      <c r="L165" s="29"/>
      <c r="M165" s="29"/>
      <c r="N165" s="29"/>
      <c r="O165" s="29"/>
      <c r="P165" s="29"/>
      <c r="Q165" s="29"/>
      <c r="R165" s="29"/>
      <c r="S165" s="29"/>
      <c r="T165" s="29"/>
      <c r="U165" s="29"/>
      <c r="V165" s="29"/>
      <c r="W165" s="29"/>
      <c r="X165" s="29"/>
      <c r="Y165" s="29"/>
      <c r="Z165" s="29"/>
    </row>
    <row r="166" ht="12.0" customHeight="1">
      <c r="A166" s="28"/>
      <c r="B166" s="28"/>
      <c r="C166" s="28"/>
      <c r="D166" s="28"/>
      <c r="E166" s="28"/>
      <c r="F166" s="28"/>
      <c r="G166" s="28"/>
      <c r="H166" s="28"/>
      <c r="I166" s="28"/>
      <c r="J166" s="29"/>
      <c r="K166" s="29"/>
      <c r="L166" s="29"/>
      <c r="M166" s="29"/>
      <c r="N166" s="29"/>
      <c r="O166" s="29"/>
      <c r="P166" s="29"/>
      <c r="Q166" s="29"/>
      <c r="R166" s="29"/>
      <c r="S166" s="29"/>
      <c r="T166" s="29"/>
      <c r="U166" s="29"/>
      <c r="V166" s="29"/>
      <c r="W166" s="29"/>
      <c r="X166" s="29"/>
      <c r="Y166" s="29"/>
      <c r="Z166" s="29"/>
    </row>
    <row r="167" ht="12.0" customHeight="1">
      <c r="A167" s="28"/>
      <c r="B167" s="28"/>
      <c r="C167" s="28"/>
      <c r="D167" s="28"/>
      <c r="E167" s="28"/>
      <c r="F167" s="28"/>
      <c r="G167" s="28"/>
      <c r="H167" s="28"/>
      <c r="I167" s="28"/>
      <c r="J167" s="29"/>
      <c r="K167" s="29"/>
      <c r="L167" s="29"/>
      <c r="M167" s="29"/>
      <c r="N167" s="29"/>
      <c r="O167" s="29"/>
      <c r="P167" s="29"/>
      <c r="Q167" s="29"/>
      <c r="R167" s="29"/>
      <c r="S167" s="29"/>
      <c r="T167" s="29"/>
      <c r="U167" s="29"/>
      <c r="V167" s="29"/>
      <c r="W167" s="29"/>
      <c r="X167" s="29"/>
      <c r="Y167" s="29"/>
      <c r="Z167" s="29"/>
    </row>
    <row r="168" ht="12.0" customHeight="1">
      <c r="A168" s="28"/>
      <c r="B168" s="28"/>
      <c r="C168" s="28"/>
      <c r="D168" s="28"/>
      <c r="E168" s="28"/>
      <c r="F168" s="28"/>
      <c r="G168" s="28"/>
      <c r="H168" s="28"/>
      <c r="I168" s="28"/>
      <c r="J168" s="29"/>
      <c r="K168" s="29"/>
      <c r="L168" s="29"/>
      <c r="M168" s="29"/>
      <c r="N168" s="29"/>
      <c r="O168" s="29"/>
      <c r="P168" s="29"/>
      <c r="Q168" s="29"/>
      <c r="R168" s="29"/>
      <c r="S168" s="29"/>
      <c r="T168" s="29"/>
      <c r="U168" s="29"/>
      <c r="V168" s="29"/>
      <c r="W168" s="29"/>
      <c r="X168" s="29"/>
      <c r="Y168" s="29"/>
      <c r="Z168" s="29"/>
    </row>
    <row r="169" ht="12.0" customHeight="1">
      <c r="A169" s="28"/>
      <c r="B169" s="28"/>
      <c r="C169" s="28"/>
      <c r="D169" s="28"/>
      <c r="E169" s="28"/>
      <c r="F169" s="28"/>
      <c r="G169" s="28"/>
      <c r="H169" s="28"/>
      <c r="I169" s="28"/>
      <c r="J169" s="29"/>
      <c r="K169" s="29"/>
      <c r="L169" s="29"/>
      <c r="M169" s="29"/>
      <c r="N169" s="29"/>
      <c r="O169" s="29"/>
      <c r="P169" s="29"/>
      <c r="Q169" s="29"/>
      <c r="R169" s="29"/>
      <c r="S169" s="29"/>
      <c r="T169" s="29"/>
      <c r="U169" s="29"/>
      <c r="V169" s="29"/>
      <c r="W169" s="29"/>
      <c r="X169" s="29"/>
      <c r="Y169" s="29"/>
      <c r="Z169" s="29"/>
    </row>
    <row r="170" ht="12.0" customHeight="1">
      <c r="A170" s="28"/>
      <c r="B170" s="28"/>
      <c r="C170" s="28"/>
      <c r="D170" s="28"/>
      <c r="E170" s="28"/>
      <c r="F170" s="28"/>
      <c r="G170" s="28"/>
      <c r="H170" s="28"/>
      <c r="I170" s="28"/>
      <c r="J170" s="29"/>
      <c r="K170" s="29"/>
      <c r="L170" s="29"/>
      <c r="M170" s="29"/>
      <c r="N170" s="29"/>
      <c r="O170" s="29"/>
      <c r="P170" s="29"/>
      <c r="Q170" s="29"/>
      <c r="R170" s="29"/>
      <c r="S170" s="29"/>
      <c r="T170" s="29"/>
      <c r="U170" s="29"/>
      <c r="V170" s="29"/>
      <c r="W170" s="29"/>
      <c r="X170" s="29"/>
      <c r="Y170" s="29"/>
      <c r="Z170" s="29"/>
    </row>
    <row r="171" ht="12.0" customHeight="1">
      <c r="A171" s="28"/>
      <c r="B171" s="28"/>
      <c r="C171" s="28"/>
      <c r="D171" s="28"/>
      <c r="E171" s="28"/>
      <c r="F171" s="28"/>
      <c r="G171" s="28"/>
      <c r="H171" s="28"/>
      <c r="I171" s="28"/>
      <c r="J171" s="29"/>
      <c r="K171" s="29"/>
      <c r="L171" s="29"/>
      <c r="M171" s="29"/>
      <c r="N171" s="29"/>
      <c r="O171" s="29"/>
      <c r="P171" s="29"/>
      <c r="Q171" s="29"/>
      <c r="R171" s="29"/>
      <c r="S171" s="29"/>
      <c r="T171" s="29"/>
      <c r="U171" s="29"/>
      <c r="V171" s="29"/>
      <c r="W171" s="29"/>
      <c r="X171" s="29"/>
      <c r="Y171" s="29"/>
      <c r="Z171" s="29"/>
    </row>
    <row r="172" ht="12.0" customHeight="1">
      <c r="A172" s="28"/>
      <c r="B172" s="28"/>
      <c r="C172" s="28"/>
      <c r="D172" s="28"/>
      <c r="E172" s="28"/>
      <c r="F172" s="28"/>
      <c r="G172" s="28"/>
      <c r="H172" s="28"/>
      <c r="I172" s="28"/>
      <c r="J172" s="29"/>
      <c r="K172" s="29"/>
      <c r="L172" s="29"/>
      <c r="M172" s="29"/>
      <c r="N172" s="29"/>
      <c r="O172" s="29"/>
      <c r="P172" s="29"/>
      <c r="Q172" s="29"/>
      <c r="R172" s="29"/>
      <c r="S172" s="29"/>
      <c r="T172" s="29"/>
      <c r="U172" s="29"/>
      <c r="V172" s="29"/>
      <c r="W172" s="29"/>
      <c r="X172" s="29"/>
      <c r="Y172" s="29"/>
      <c r="Z172" s="29"/>
    </row>
    <row r="173" ht="12.0" customHeight="1">
      <c r="A173" s="28"/>
      <c r="B173" s="28"/>
      <c r="C173" s="28"/>
      <c r="D173" s="28"/>
      <c r="E173" s="28"/>
      <c r="F173" s="28"/>
      <c r="G173" s="28"/>
      <c r="H173" s="28"/>
      <c r="I173" s="28"/>
      <c r="J173" s="29"/>
      <c r="K173" s="29"/>
      <c r="L173" s="29"/>
      <c r="M173" s="29"/>
      <c r="N173" s="29"/>
      <c r="O173" s="29"/>
      <c r="P173" s="29"/>
      <c r="Q173" s="29"/>
      <c r="R173" s="29"/>
      <c r="S173" s="29"/>
      <c r="T173" s="29"/>
      <c r="U173" s="29"/>
      <c r="V173" s="29"/>
      <c r="W173" s="29"/>
      <c r="X173" s="29"/>
      <c r="Y173" s="29"/>
      <c r="Z173" s="29"/>
    </row>
    <row r="174" ht="12.0" customHeight="1">
      <c r="A174" s="28"/>
      <c r="B174" s="28"/>
      <c r="C174" s="28"/>
      <c r="D174" s="28"/>
      <c r="E174" s="28"/>
      <c r="F174" s="28"/>
      <c r="G174" s="28"/>
      <c r="H174" s="28"/>
      <c r="I174" s="28"/>
      <c r="J174" s="29"/>
      <c r="K174" s="29"/>
      <c r="L174" s="29"/>
      <c r="M174" s="29"/>
      <c r="N174" s="29"/>
      <c r="O174" s="29"/>
      <c r="P174" s="29"/>
      <c r="Q174" s="29"/>
      <c r="R174" s="29"/>
      <c r="S174" s="29"/>
      <c r="T174" s="29"/>
      <c r="U174" s="29"/>
      <c r="V174" s="29"/>
      <c r="W174" s="29"/>
      <c r="X174" s="29"/>
      <c r="Y174" s="29"/>
      <c r="Z174" s="29"/>
    </row>
    <row r="175" ht="12.0" customHeight="1">
      <c r="A175" s="28"/>
      <c r="B175" s="28"/>
      <c r="C175" s="28"/>
      <c r="D175" s="28"/>
      <c r="E175" s="28"/>
      <c r="F175" s="28"/>
      <c r="G175" s="28"/>
      <c r="H175" s="28"/>
      <c r="I175" s="28"/>
      <c r="J175" s="29"/>
      <c r="K175" s="29"/>
      <c r="L175" s="29"/>
      <c r="M175" s="29"/>
      <c r="N175" s="29"/>
      <c r="O175" s="29"/>
      <c r="P175" s="29"/>
      <c r="Q175" s="29"/>
      <c r="R175" s="29"/>
      <c r="S175" s="29"/>
      <c r="T175" s="29"/>
      <c r="U175" s="29"/>
      <c r="V175" s="29"/>
      <c r="W175" s="29"/>
      <c r="X175" s="29"/>
      <c r="Y175" s="29"/>
      <c r="Z175" s="29"/>
    </row>
    <row r="176" ht="12.0" customHeight="1">
      <c r="A176" s="28"/>
      <c r="B176" s="28"/>
      <c r="C176" s="28"/>
      <c r="D176" s="28"/>
      <c r="E176" s="28"/>
      <c r="F176" s="28"/>
      <c r="G176" s="28"/>
      <c r="H176" s="28"/>
      <c r="I176" s="28"/>
      <c r="J176" s="29"/>
      <c r="K176" s="29"/>
      <c r="L176" s="29"/>
      <c r="M176" s="29"/>
      <c r="N176" s="29"/>
      <c r="O176" s="29"/>
      <c r="P176" s="29"/>
      <c r="Q176" s="29"/>
      <c r="R176" s="29"/>
      <c r="S176" s="29"/>
      <c r="T176" s="29"/>
      <c r="U176" s="29"/>
      <c r="V176" s="29"/>
      <c r="W176" s="29"/>
      <c r="X176" s="29"/>
      <c r="Y176" s="29"/>
      <c r="Z176" s="29"/>
    </row>
    <row r="177" ht="12.0" customHeight="1">
      <c r="A177" s="28"/>
      <c r="B177" s="28"/>
      <c r="C177" s="28"/>
      <c r="D177" s="28"/>
      <c r="E177" s="28"/>
      <c r="F177" s="28"/>
      <c r="G177" s="28"/>
      <c r="H177" s="28"/>
      <c r="I177" s="28"/>
      <c r="J177" s="29"/>
      <c r="K177" s="29"/>
      <c r="L177" s="29"/>
      <c r="M177" s="29"/>
      <c r="N177" s="29"/>
      <c r="O177" s="29"/>
      <c r="P177" s="29"/>
      <c r="Q177" s="29"/>
      <c r="R177" s="29"/>
      <c r="S177" s="29"/>
      <c r="T177" s="29"/>
      <c r="U177" s="29"/>
      <c r="V177" s="29"/>
      <c r="W177" s="29"/>
      <c r="X177" s="29"/>
      <c r="Y177" s="29"/>
      <c r="Z177" s="29"/>
    </row>
    <row r="178" ht="12.0" customHeight="1">
      <c r="A178" s="28"/>
      <c r="B178" s="28"/>
      <c r="C178" s="28"/>
      <c r="D178" s="28"/>
      <c r="E178" s="28"/>
      <c r="F178" s="28"/>
      <c r="G178" s="28"/>
      <c r="H178" s="28"/>
      <c r="I178" s="28"/>
      <c r="J178" s="29"/>
      <c r="K178" s="29"/>
      <c r="L178" s="29"/>
      <c r="M178" s="29"/>
      <c r="N178" s="29"/>
      <c r="O178" s="29"/>
      <c r="P178" s="29"/>
      <c r="Q178" s="29"/>
      <c r="R178" s="29"/>
      <c r="S178" s="29"/>
      <c r="T178" s="29"/>
      <c r="U178" s="29"/>
      <c r="V178" s="29"/>
      <c r="W178" s="29"/>
      <c r="X178" s="29"/>
      <c r="Y178" s="29"/>
      <c r="Z178" s="29"/>
    </row>
    <row r="179" ht="12.0" customHeight="1">
      <c r="A179" s="28"/>
      <c r="B179" s="28"/>
      <c r="C179" s="28"/>
      <c r="D179" s="28"/>
      <c r="E179" s="28"/>
      <c r="F179" s="28"/>
      <c r="G179" s="28"/>
      <c r="H179" s="28"/>
      <c r="I179" s="28"/>
      <c r="J179" s="29"/>
      <c r="K179" s="29"/>
      <c r="L179" s="29"/>
      <c r="M179" s="29"/>
      <c r="N179" s="29"/>
      <c r="O179" s="29"/>
      <c r="P179" s="29"/>
      <c r="Q179" s="29"/>
      <c r="R179" s="29"/>
      <c r="S179" s="29"/>
      <c r="T179" s="29"/>
      <c r="U179" s="29"/>
      <c r="V179" s="29"/>
      <c r="W179" s="29"/>
      <c r="X179" s="29"/>
      <c r="Y179" s="29"/>
      <c r="Z179" s="29"/>
    </row>
    <row r="180" ht="12.0" customHeight="1">
      <c r="A180" s="28"/>
      <c r="B180" s="28"/>
      <c r="C180" s="28"/>
      <c r="D180" s="28"/>
      <c r="E180" s="28"/>
      <c r="F180" s="28"/>
      <c r="G180" s="28"/>
      <c r="H180" s="28"/>
      <c r="I180" s="28"/>
      <c r="J180" s="29"/>
      <c r="K180" s="29"/>
      <c r="L180" s="29"/>
      <c r="M180" s="29"/>
      <c r="N180" s="29"/>
      <c r="O180" s="29"/>
      <c r="P180" s="29"/>
      <c r="Q180" s="29"/>
      <c r="R180" s="29"/>
      <c r="S180" s="29"/>
      <c r="T180" s="29"/>
      <c r="U180" s="29"/>
      <c r="V180" s="29"/>
      <c r="W180" s="29"/>
      <c r="X180" s="29"/>
      <c r="Y180" s="29"/>
      <c r="Z180" s="29"/>
    </row>
    <row r="181" ht="12.0" customHeight="1">
      <c r="A181" s="28"/>
      <c r="B181" s="28"/>
      <c r="C181" s="28"/>
      <c r="D181" s="28"/>
      <c r="E181" s="28"/>
      <c r="F181" s="28"/>
      <c r="G181" s="28"/>
      <c r="H181" s="28"/>
      <c r="I181" s="28"/>
      <c r="J181" s="29"/>
      <c r="K181" s="29"/>
      <c r="L181" s="29"/>
      <c r="M181" s="29"/>
      <c r="N181" s="29"/>
      <c r="O181" s="29"/>
      <c r="P181" s="29"/>
      <c r="Q181" s="29"/>
      <c r="R181" s="29"/>
      <c r="S181" s="29"/>
      <c r="T181" s="29"/>
      <c r="U181" s="29"/>
      <c r="V181" s="29"/>
      <c r="W181" s="29"/>
      <c r="X181" s="29"/>
      <c r="Y181" s="29"/>
      <c r="Z181" s="29"/>
    </row>
    <row r="182" ht="12.0" customHeight="1">
      <c r="A182" s="28"/>
      <c r="B182" s="28"/>
      <c r="C182" s="28"/>
      <c r="D182" s="28"/>
      <c r="E182" s="28"/>
      <c r="F182" s="28"/>
      <c r="G182" s="28"/>
      <c r="H182" s="28"/>
      <c r="I182" s="28"/>
      <c r="J182" s="29"/>
      <c r="K182" s="29"/>
      <c r="L182" s="29"/>
      <c r="M182" s="29"/>
      <c r="N182" s="29"/>
      <c r="O182" s="29"/>
      <c r="P182" s="29"/>
      <c r="Q182" s="29"/>
      <c r="R182" s="29"/>
      <c r="S182" s="29"/>
      <c r="T182" s="29"/>
      <c r="U182" s="29"/>
      <c r="V182" s="29"/>
      <c r="W182" s="29"/>
      <c r="X182" s="29"/>
      <c r="Y182" s="29"/>
      <c r="Z182" s="29"/>
    </row>
    <row r="183" ht="12.0" customHeight="1">
      <c r="A183" s="28"/>
      <c r="B183" s="28"/>
      <c r="C183" s="28"/>
      <c r="D183" s="28"/>
      <c r="E183" s="28"/>
      <c r="F183" s="28"/>
      <c r="G183" s="28"/>
      <c r="H183" s="28"/>
      <c r="I183" s="28"/>
      <c r="J183" s="29"/>
      <c r="K183" s="29"/>
      <c r="L183" s="29"/>
      <c r="M183" s="29"/>
      <c r="N183" s="29"/>
      <c r="O183" s="29"/>
      <c r="P183" s="29"/>
      <c r="Q183" s="29"/>
      <c r="R183" s="29"/>
      <c r="S183" s="29"/>
      <c r="T183" s="29"/>
      <c r="U183" s="29"/>
      <c r="V183" s="29"/>
      <c r="W183" s="29"/>
      <c r="X183" s="29"/>
      <c r="Y183" s="29"/>
      <c r="Z183" s="29"/>
    </row>
    <row r="184" ht="12.0" customHeight="1">
      <c r="A184" s="28"/>
      <c r="B184" s="28"/>
      <c r="C184" s="28"/>
      <c r="D184" s="28"/>
      <c r="E184" s="28"/>
      <c r="F184" s="28"/>
      <c r="G184" s="28"/>
      <c r="H184" s="28"/>
      <c r="I184" s="28"/>
      <c r="J184" s="29"/>
      <c r="K184" s="29"/>
      <c r="L184" s="29"/>
      <c r="M184" s="29"/>
      <c r="N184" s="29"/>
      <c r="O184" s="29"/>
      <c r="P184" s="29"/>
      <c r="Q184" s="29"/>
      <c r="R184" s="29"/>
      <c r="S184" s="29"/>
      <c r="T184" s="29"/>
      <c r="U184" s="29"/>
      <c r="V184" s="29"/>
      <c r="W184" s="29"/>
      <c r="X184" s="29"/>
      <c r="Y184" s="29"/>
      <c r="Z184" s="29"/>
    </row>
    <row r="185" ht="12.0" customHeight="1">
      <c r="A185" s="28"/>
      <c r="B185" s="28"/>
      <c r="C185" s="28"/>
      <c r="D185" s="28"/>
      <c r="E185" s="28"/>
      <c r="F185" s="28"/>
      <c r="G185" s="28"/>
      <c r="H185" s="28"/>
      <c r="I185" s="28"/>
      <c r="J185" s="29"/>
      <c r="K185" s="29"/>
      <c r="L185" s="29"/>
      <c r="M185" s="29"/>
      <c r="N185" s="29"/>
      <c r="O185" s="29"/>
      <c r="P185" s="29"/>
      <c r="Q185" s="29"/>
      <c r="R185" s="29"/>
      <c r="S185" s="29"/>
      <c r="T185" s="29"/>
      <c r="U185" s="29"/>
      <c r="V185" s="29"/>
      <c r="W185" s="29"/>
      <c r="X185" s="29"/>
      <c r="Y185" s="29"/>
      <c r="Z185" s="29"/>
    </row>
    <row r="186" ht="12.0" customHeight="1">
      <c r="A186" s="28"/>
      <c r="B186" s="28"/>
      <c r="C186" s="28"/>
      <c r="D186" s="28"/>
      <c r="E186" s="28"/>
      <c r="F186" s="28"/>
      <c r="G186" s="28"/>
      <c r="H186" s="28"/>
      <c r="I186" s="28"/>
      <c r="J186" s="29"/>
      <c r="K186" s="29"/>
      <c r="L186" s="29"/>
      <c r="M186" s="29"/>
      <c r="N186" s="29"/>
      <c r="O186" s="29"/>
      <c r="P186" s="29"/>
      <c r="Q186" s="29"/>
      <c r="R186" s="29"/>
      <c r="S186" s="29"/>
      <c r="T186" s="29"/>
      <c r="U186" s="29"/>
      <c r="V186" s="29"/>
      <c r="W186" s="29"/>
      <c r="X186" s="29"/>
      <c r="Y186" s="29"/>
      <c r="Z186" s="29"/>
    </row>
    <row r="187" ht="12.0" customHeight="1">
      <c r="A187" s="28"/>
      <c r="B187" s="28"/>
      <c r="C187" s="28"/>
      <c r="D187" s="28"/>
      <c r="E187" s="28"/>
      <c r="F187" s="28"/>
      <c r="G187" s="28"/>
      <c r="H187" s="28"/>
      <c r="I187" s="28"/>
      <c r="J187" s="29"/>
      <c r="K187" s="29"/>
      <c r="L187" s="29"/>
      <c r="M187" s="29"/>
      <c r="N187" s="29"/>
      <c r="O187" s="29"/>
      <c r="P187" s="29"/>
      <c r="Q187" s="29"/>
      <c r="R187" s="29"/>
      <c r="S187" s="29"/>
      <c r="T187" s="29"/>
      <c r="U187" s="29"/>
      <c r="V187" s="29"/>
      <c r="W187" s="29"/>
      <c r="X187" s="29"/>
      <c r="Y187" s="29"/>
      <c r="Z187" s="29"/>
    </row>
    <row r="188" ht="12.0" customHeight="1">
      <c r="A188" s="28"/>
      <c r="B188" s="28"/>
      <c r="C188" s="28"/>
      <c r="D188" s="28"/>
      <c r="E188" s="28"/>
      <c r="F188" s="28"/>
      <c r="G188" s="28"/>
      <c r="H188" s="28"/>
      <c r="I188" s="28"/>
      <c r="J188" s="29"/>
      <c r="K188" s="29"/>
      <c r="L188" s="29"/>
      <c r="M188" s="29"/>
      <c r="N188" s="29"/>
      <c r="O188" s="29"/>
      <c r="P188" s="29"/>
      <c r="Q188" s="29"/>
      <c r="R188" s="29"/>
      <c r="S188" s="29"/>
      <c r="T188" s="29"/>
      <c r="U188" s="29"/>
      <c r="V188" s="29"/>
      <c r="W188" s="29"/>
      <c r="X188" s="29"/>
      <c r="Y188" s="29"/>
      <c r="Z188" s="29"/>
    </row>
    <row r="189" ht="12.0" customHeight="1">
      <c r="A189" s="28"/>
      <c r="B189" s="28"/>
      <c r="C189" s="28"/>
      <c r="D189" s="28"/>
      <c r="E189" s="28"/>
      <c r="F189" s="28"/>
      <c r="G189" s="28"/>
      <c r="H189" s="28"/>
      <c r="I189" s="28"/>
      <c r="J189" s="29"/>
      <c r="K189" s="29"/>
      <c r="L189" s="29"/>
      <c r="M189" s="29"/>
      <c r="N189" s="29"/>
      <c r="O189" s="29"/>
      <c r="P189" s="29"/>
      <c r="Q189" s="29"/>
      <c r="R189" s="29"/>
      <c r="S189" s="29"/>
      <c r="T189" s="29"/>
      <c r="U189" s="29"/>
      <c r="V189" s="29"/>
      <c r="W189" s="29"/>
      <c r="X189" s="29"/>
      <c r="Y189" s="29"/>
      <c r="Z189" s="29"/>
    </row>
    <row r="190" ht="12.0" customHeight="1">
      <c r="A190" s="28"/>
      <c r="B190" s="28"/>
      <c r="C190" s="28"/>
      <c r="D190" s="28"/>
      <c r="E190" s="28"/>
      <c r="F190" s="28"/>
      <c r="G190" s="28"/>
      <c r="H190" s="28"/>
      <c r="I190" s="28"/>
      <c r="J190" s="29"/>
      <c r="K190" s="29"/>
      <c r="L190" s="29"/>
      <c r="M190" s="29"/>
      <c r="N190" s="29"/>
      <c r="O190" s="29"/>
      <c r="P190" s="29"/>
      <c r="Q190" s="29"/>
      <c r="R190" s="29"/>
      <c r="S190" s="29"/>
      <c r="T190" s="29"/>
      <c r="U190" s="29"/>
      <c r="V190" s="29"/>
      <c r="W190" s="29"/>
      <c r="X190" s="29"/>
      <c r="Y190" s="29"/>
      <c r="Z190" s="29"/>
    </row>
    <row r="191" ht="12.0" customHeight="1">
      <c r="A191" s="28"/>
      <c r="B191" s="28"/>
      <c r="C191" s="28"/>
      <c r="D191" s="28"/>
      <c r="E191" s="28"/>
      <c r="F191" s="28"/>
      <c r="G191" s="28"/>
      <c r="H191" s="28"/>
      <c r="I191" s="28"/>
      <c r="J191" s="29"/>
      <c r="K191" s="29"/>
      <c r="L191" s="29"/>
      <c r="M191" s="29"/>
      <c r="N191" s="29"/>
      <c r="O191" s="29"/>
      <c r="P191" s="29"/>
      <c r="Q191" s="29"/>
      <c r="R191" s="29"/>
      <c r="S191" s="29"/>
      <c r="T191" s="29"/>
      <c r="U191" s="29"/>
      <c r="V191" s="29"/>
      <c r="W191" s="29"/>
      <c r="X191" s="29"/>
      <c r="Y191" s="29"/>
      <c r="Z191" s="29"/>
    </row>
    <row r="192" ht="12.0" customHeight="1">
      <c r="A192" s="28"/>
      <c r="B192" s="28"/>
      <c r="C192" s="28"/>
      <c r="D192" s="28"/>
      <c r="E192" s="28"/>
      <c r="F192" s="28"/>
      <c r="G192" s="28"/>
      <c r="H192" s="28"/>
      <c r="I192" s="28"/>
      <c r="J192" s="29"/>
      <c r="K192" s="29"/>
      <c r="L192" s="29"/>
      <c r="M192" s="29"/>
      <c r="N192" s="29"/>
      <c r="O192" s="29"/>
      <c r="P192" s="29"/>
      <c r="Q192" s="29"/>
      <c r="R192" s="29"/>
      <c r="S192" s="29"/>
      <c r="T192" s="29"/>
      <c r="U192" s="29"/>
      <c r="V192" s="29"/>
      <c r="W192" s="29"/>
      <c r="X192" s="29"/>
      <c r="Y192" s="29"/>
      <c r="Z192" s="29"/>
    </row>
    <row r="193" ht="12.0" customHeight="1">
      <c r="A193" s="28"/>
      <c r="B193" s="28"/>
      <c r="C193" s="28"/>
      <c r="D193" s="28"/>
      <c r="E193" s="28"/>
      <c r="F193" s="28"/>
      <c r="G193" s="28"/>
      <c r="H193" s="28"/>
      <c r="I193" s="28"/>
      <c r="J193" s="29"/>
      <c r="K193" s="29"/>
      <c r="L193" s="29"/>
      <c r="M193" s="29"/>
      <c r="N193" s="29"/>
      <c r="O193" s="29"/>
      <c r="P193" s="29"/>
      <c r="Q193" s="29"/>
      <c r="R193" s="29"/>
      <c r="S193" s="29"/>
      <c r="T193" s="29"/>
      <c r="U193" s="29"/>
      <c r="V193" s="29"/>
      <c r="W193" s="29"/>
      <c r="X193" s="29"/>
      <c r="Y193" s="29"/>
      <c r="Z193" s="29"/>
    </row>
    <row r="194" ht="12.0" customHeight="1">
      <c r="A194" s="28"/>
      <c r="B194" s="28"/>
      <c r="C194" s="28"/>
      <c r="D194" s="28"/>
      <c r="E194" s="28"/>
      <c r="F194" s="28"/>
      <c r="G194" s="28"/>
      <c r="H194" s="28"/>
      <c r="I194" s="28"/>
      <c r="J194" s="29"/>
      <c r="K194" s="29"/>
      <c r="L194" s="29"/>
      <c r="M194" s="29"/>
      <c r="N194" s="29"/>
      <c r="O194" s="29"/>
      <c r="P194" s="29"/>
      <c r="Q194" s="29"/>
      <c r="R194" s="29"/>
      <c r="S194" s="29"/>
      <c r="T194" s="29"/>
      <c r="U194" s="29"/>
      <c r="V194" s="29"/>
      <c r="W194" s="29"/>
      <c r="X194" s="29"/>
      <c r="Y194" s="29"/>
      <c r="Z194" s="29"/>
    </row>
    <row r="195" ht="12.0" customHeight="1">
      <c r="A195" s="28"/>
      <c r="B195" s="28"/>
      <c r="C195" s="28"/>
      <c r="D195" s="28"/>
      <c r="E195" s="28"/>
      <c r="F195" s="28"/>
      <c r="G195" s="28"/>
      <c r="H195" s="28"/>
      <c r="I195" s="28"/>
      <c r="J195" s="29"/>
      <c r="K195" s="29"/>
      <c r="L195" s="29"/>
      <c r="M195" s="29"/>
      <c r="N195" s="29"/>
      <c r="O195" s="29"/>
      <c r="P195" s="29"/>
      <c r="Q195" s="29"/>
      <c r="R195" s="29"/>
      <c r="S195" s="29"/>
      <c r="T195" s="29"/>
      <c r="U195" s="29"/>
      <c r="V195" s="29"/>
      <c r="W195" s="29"/>
      <c r="X195" s="29"/>
      <c r="Y195" s="29"/>
      <c r="Z195" s="29"/>
    </row>
    <row r="196" ht="12.0" customHeight="1">
      <c r="A196" s="28"/>
      <c r="B196" s="28"/>
      <c r="C196" s="28"/>
      <c r="D196" s="28"/>
      <c r="E196" s="28"/>
      <c r="F196" s="28"/>
      <c r="G196" s="28"/>
      <c r="H196" s="28"/>
      <c r="I196" s="28"/>
      <c r="J196" s="29"/>
      <c r="K196" s="29"/>
      <c r="L196" s="29"/>
      <c r="M196" s="29"/>
      <c r="N196" s="29"/>
      <c r="O196" s="29"/>
      <c r="P196" s="29"/>
      <c r="Q196" s="29"/>
      <c r="R196" s="29"/>
      <c r="S196" s="29"/>
      <c r="T196" s="29"/>
      <c r="U196" s="29"/>
      <c r="V196" s="29"/>
      <c r="W196" s="29"/>
      <c r="X196" s="29"/>
      <c r="Y196" s="29"/>
      <c r="Z196" s="29"/>
    </row>
    <row r="197" ht="12.0" customHeight="1">
      <c r="A197" s="28"/>
      <c r="B197" s="28"/>
      <c r="C197" s="28"/>
      <c r="D197" s="28"/>
      <c r="E197" s="28"/>
      <c r="F197" s="28"/>
      <c r="G197" s="28"/>
      <c r="H197" s="28"/>
      <c r="I197" s="28"/>
      <c r="J197" s="29"/>
      <c r="K197" s="29"/>
      <c r="L197" s="29"/>
      <c r="M197" s="29"/>
      <c r="N197" s="29"/>
      <c r="O197" s="29"/>
      <c r="P197" s="29"/>
      <c r="Q197" s="29"/>
      <c r="R197" s="29"/>
      <c r="S197" s="29"/>
      <c r="T197" s="29"/>
      <c r="U197" s="29"/>
      <c r="V197" s="29"/>
      <c r="W197" s="29"/>
      <c r="X197" s="29"/>
      <c r="Y197" s="29"/>
      <c r="Z197" s="29"/>
    </row>
    <row r="198" ht="12.0" customHeight="1">
      <c r="A198" s="28"/>
      <c r="B198" s="28"/>
      <c r="C198" s="28"/>
      <c r="D198" s="28"/>
      <c r="E198" s="28"/>
      <c r="F198" s="28"/>
      <c r="G198" s="28"/>
      <c r="H198" s="28"/>
      <c r="I198" s="28"/>
      <c r="J198" s="29"/>
      <c r="K198" s="29"/>
      <c r="L198" s="29"/>
      <c r="M198" s="29"/>
      <c r="N198" s="29"/>
      <c r="O198" s="29"/>
      <c r="P198" s="29"/>
      <c r="Q198" s="29"/>
      <c r="R198" s="29"/>
      <c r="S198" s="29"/>
      <c r="T198" s="29"/>
      <c r="U198" s="29"/>
      <c r="V198" s="29"/>
      <c r="W198" s="29"/>
      <c r="X198" s="29"/>
      <c r="Y198" s="29"/>
      <c r="Z198" s="29"/>
    </row>
    <row r="199" ht="12.0" customHeight="1">
      <c r="A199" s="28"/>
      <c r="B199" s="28"/>
      <c r="C199" s="28"/>
      <c r="D199" s="28"/>
      <c r="E199" s="28"/>
      <c r="F199" s="28"/>
      <c r="G199" s="28"/>
      <c r="H199" s="28"/>
      <c r="I199" s="28"/>
      <c r="J199" s="29"/>
      <c r="K199" s="29"/>
      <c r="L199" s="29"/>
      <c r="M199" s="29"/>
      <c r="N199" s="29"/>
      <c r="O199" s="29"/>
      <c r="P199" s="29"/>
      <c r="Q199" s="29"/>
      <c r="R199" s="29"/>
      <c r="S199" s="29"/>
      <c r="T199" s="29"/>
      <c r="U199" s="29"/>
      <c r="V199" s="29"/>
      <c r="W199" s="29"/>
      <c r="X199" s="29"/>
      <c r="Y199" s="29"/>
      <c r="Z199" s="29"/>
    </row>
    <row r="200" ht="12.0" customHeight="1">
      <c r="A200" s="28"/>
      <c r="B200" s="28"/>
      <c r="C200" s="28"/>
      <c r="D200" s="28"/>
      <c r="E200" s="28"/>
      <c r="F200" s="28"/>
      <c r="G200" s="28"/>
      <c r="H200" s="28"/>
      <c r="I200" s="28"/>
      <c r="J200" s="29"/>
      <c r="K200" s="29"/>
      <c r="L200" s="29"/>
      <c r="M200" s="29"/>
      <c r="N200" s="29"/>
      <c r="O200" s="29"/>
      <c r="P200" s="29"/>
      <c r="Q200" s="29"/>
      <c r="R200" s="29"/>
      <c r="S200" s="29"/>
      <c r="T200" s="29"/>
      <c r="U200" s="29"/>
      <c r="V200" s="29"/>
      <c r="W200" s="29"/>
      <c r="X200" s="29"/>
      <c r="Y200" s="29"/>
      <c r="Z200" s="29"/>
    </row>
    <row r="201" ht="12.0" customHeight="1">
      <c r="A201" s="28"/>
      <c r="B201" s="28"/>
      <c r="C201" s="28"/>
      <c r="D201" s="28"/>
      <c r="E201" s="28"/>
      <c r="F201" s="28"/>
      <c r="G201" s="28"/>
      <c r="H201" s="28"/>
      <c r="I201" s="28"/>
      <c r="J201" s="29"/>
      <c r="K201" s="29"/>
      <c r="L201" s="29"/>
      <c r="M201" s="29"/>
      <c r="N201" s="29"/>
      <c r="O201" s="29"/>
      <c r="P201" s="29"/>
      <c r="Q201" s="29"/>
      <c r="R201" s="29"/>
      <c r="S201" s="29"/>
      <c r="T201" s="29"/>
      <c r="U201" s="29"/>
      <c r="V201" s="29"/>
      <c r="W201" s="29"/>
      <c r="X201" s="29"/>
      <c r="Y201" s="29"/>
      <c r="Z201" s="29"/>
    </row>
    <row r="202" ht="12.0" customHeight="1">
      <c r="A202" s="28"/>
      <c r="B202" s="28"/>
      <c r="C202" s="28"/>
      <c r="D202" s="28"/>
      <c r="E202" s="28"/>
      <c r="F202" s="28"/>
      <c r="G202" s="28"/>
      <c r="H202" s="28"/>
      <c r="I202" s="28"/>
      <c r="J202" s="29"/>
      <c r="K202" s="29"/>
      <c r="L202" s="29"/>
      <c r="M202" s="29"/>
      <c r="N202" s="29"/>
      <c r="O202" s="29"/>
      <c r="P202" s="29"/>
      <c r="Q202" s="29"/>
      <c r="R202" s="29"/>
      <c r="S202" s="29"/>
      <c r="T202" s="29"/>
      <c r="U202" s="29"/>
      <c r="V202" s="29"/>
      <c r="W202" s="29"/>
      <c r="X202" s="29"/>
      <c r="Y202" s="29"/>
      <c r="Z202" s="29"/>
    </row>
    <row r="203" ht="12.0" customHeight="1">
      <c r="A203" s="28"/>
      <c r="B203" s="28"/>
      <c r="C203" s="28"/>
      <c r="D203" s="28"/>
      <c r="E203" s="28"/>
      <c r="F203" s="28"/>
      <c r="G203" s="28"/>
      <c r="H203" s="28"/>
      <c r="I203" s="28"/>
      <c r="J203" s="29"/>
      <c r="K203" s="29"/>
      <c r="L203" s="29"/>
      <c r="M203" s="29"/>
      <c r="N203" s="29"/>
      <c r="O203" s="29"/>
      <c r="P203" s="29"/>
      <c r="Q203" s="29"/>
      <c r="R203" s="29"/>
      <c r="S203" s="29"/>
      <c r="T203" s="29"/>
      <c r="U203" s="29"/>
      <c r="V203" s="29"/>
      <c r="W203" s="29"/>
      <c r="X203" s="29"/>
      <c r="Y203" s="29"/>
      <c r="Z203" s="29"/>
    </row>
    <row r="204" ht="12.0" customHeight="1">
      <c r="A204" s="28"/>
      <c r="B204" s="28"/>
      <c r="C204" s="28"/>
      <c r="D204" s="28"/>
      <c r="E204" s="28"/>
      <c r="F204" s="28"/>
      <c r="G204" s="28"/>
      <c r="H204" s="28"/>
      <c r="I204" s="28"/>
      <c r="J204" s="29"/>
      <c r="K204" s="29"/>
      <c r="L204" s="29"/>
      <c r="M204" s="29"/>
      <c r="N204" s="29"/>
      <c r="O204" s="29"/>
      <c r="P204" s="29"/>
      <c r="Q204" s="29"/>
      <c r="R204" s="29"/>
      <c r="S204" s="29"/>
      <c r="T204" s="29"/>
      <c r="U204" s="29"/>
      <c r="V204" s="29"/>
      <c r="W204" s="29"/>
      <c r="X204" s="29"/>
      <c r="Y204" s="29"/>
      <c r="Z204" s="29"/>
    </row>
    <row r="205" ht="12.0" customHeight="1">
      <c r="A205" s="28"/>
      <c r="B205" s="28"/>
      <c r="C205" s="28"/>
      <c r="D205" s="28"/>
      <c r="E205" s="28"/>
      <c r="F205" s="28"/>
      <c r="G205" s="28"/>
      <c r="H205" s="28"/>
      <c r="I205" s="28"/>
      <c r="J205" s="29"/>
      <c r="K205" s="29"/>
      <c r="L205" s="29"/>
      <c r="M205" s="29"/>
      <c r="N205" s="29"/>
      <c r="O205" s="29"/>
      <c r="P205" s="29"/>
      <c r="Q205" s="29"/>
      <c r="R205" s="29"/>
      <c r="S205" s="29"/>
      <c r="T205" s="29"/>
      <c r="U205" s="29"/>
      <c r="V205" s="29"/>
      <c r="W205" s="29"/>
      <c r="X205" s="29"/>
      <c r="Y205" s="29"/>
      <c r="Z205" s="29"/>
    </row>
    <row r="206" ht="12.0" customHeight="1">
      <c r="A206" s="28"/>
      <c r="B206" s="28"/>
      <c r="C206" s="28"/>
      <c r="D206" s="28"/>
      <c r="E206" s="28"/>
      <c r="F206" s="28"/>
      <c r="G206" s="28"/>
      <c r="H206" s="28"/>
      <c r="I206" s="28"/>
      <c r="J206" s="29"/>
      <c r="K206" s="29"/>
      <c r="L206" s="29"/>
      <c r="M206" s="29"/>
      <c r="N206" s="29"/>
      <c r="O206" s="29"/>
      <c r="P206" s="29"/>
      <c r="Q206" s="29"/>
      <c r="R206" s="29"/>
      <c r="S206" s="29"/>
      <c r="T206" s="29"/>
      <c r="U206" s="29"/>
      <c r="V206" s="29"/>
      <c r="W206" s="29"/>
      <c r="X206" s="29"/>
      <c r="Y206" s="29"/>
      <c r="Z206" s="29"/>
    </row>
    <row r="207" ht="12.0" customHeight="1">
      <c r="A207" s="28"/>
      <c r="B207" s="28"/>
      <c r="C207" s="28"/>
      <c r="D207" s="28"/>
      <c r="E207" s="28"/>
      <c r="F207" s="28"/>
      <c r="G207" s="28"/>
      <c r="H207" s="28"/>
      <c r="I207" s="28"/>
      <c r="J207" s="29"/>
      <c r="K207" s="29"/>
      <c r="L207" s="29"/>
      <c r="M207" s="29"/>
      <c r="N207" s="29"/>
      <c r="O207" s="29"/>
      <c r="P207" s="29"/>
      <c r="Q207" s="29"/>
      <c r="R207" s="29"/>
      <c r="S207" s="29"/>
      <c r="T207" s="29"/>
      <c r="U207" s="29"/>
      <c r="V207" s="29"/>
      <c r="W207" s="29"/>
      <c r="X207" s="29"/>
      <c r="Y207" s="29"/>
      <c r="Z207" s="29"/>
    </row>
    <row r="208" ht="12.0" customHeight="1">
      <c r="A208" s="28"/>
      <c r="B208" s="28"/>
      <c r="C208" s="28"/>
      <c r="D208" s="28"/>
      <c r="E208" s="28"/>
      <c r="F208" s="28"/>
      <c r="G208" s="28"/>
      <c r="H208" s="28"/>
      <c r="I208" s="28"/>
      <c r="J208" s="29"/>
      <c r="K208" s="29"/>
      <c r="L208" s="29"/>
      <c r="M208" s="29"/>
      <c r="N208" s="29"/>
      <c r="O208" s="29"/>
      <c r="P208" s="29"/>
      <c r="Q208" s="29"/>
      <c r="R208" s="29"/>
      <c r="S208" s="29"/>
      <c r="T208" s="29"/>
      <c r="U208" s="29"/>
      <c r="V208" s="29"/>
      <c r="W208" s="29"/>
      <c r="X208" s="29"/>
      <c r="Y208" s="29"/>
      <c r="Z208" s="29"/>
    </row>
    <row r="209" ht="12.0" customHeight="1">
      <c r="A209" s="28"/>
      <c r="B209" s="28"/>
      <c r="C209" s="28"/>
      <c r="D209" s="28"/>
      <c r="E209" s="28"/>
      <c r="F209" s="28"/>
      <c r="G209" s="28"/>
      <c r="H209" s="28"/>
      <c r="I209" s="28"/>
      <c r="J209" s="29"/>
      <c r="K209" s="29"/>
      <c r="L209" s="29"/>
      <c r="M209" s="29"/>
      <c r="N209" s="29"/>
      <c r="O209" s="29"/>
      <c r="P209" s="29"/>
      <c r="Q209" s="29"/>
      <c r="R209" s="29"/>
      <c r="S209" s="29"/>
      <c r="T209" s="29"/>
      <c r="U209" s="29"/>
      <c r="V209" s="29"/>
      <c r="W209" s="29"/>
      <c r="X209" s="29"/>
      <c r="Y209" s="29"/>
      <c r="Z209" s="29"/>
    </row>
    <row r="210" ht="12.0" customHeight="1">
      <c r="A210" s="28"/>
      <c r="B210" s="28"/>
      <c r="C210" s="28"/>
      <c r="D210" s="28"/>
      <c r="E210" s="28"/>
      <c r="F210" s="28"/>
      <c r="G210" s="28"/>
      <c r="H210" s="28"/>
      <c r="I210" s="28"/>
      <c r="J210" s="29"/>
      <c r="K210" s="29"/>
      <c r="L210" s="29"/>
      <c r="M210" s="29"/>
      <c r="N210" s="29"/>
      <c r="O210" s="29"/>
      <c r="P210" s="29"/>
      <c r="Q210" s="29"/>
      <c r="R210" s="29"/>
      <c r="S210" s="29"/>
      <c r="T210" s="29"/>
      <c r="U210" s="29"/>
      <c r="V210" s="29"/>
      <c r="W210" s="29"/>
      <c r="X210" s="29"/>
      <c r="Y210" s="29"/>
      <c r="Z210" s="29"/>
    </row>
    <row r="211" ht="12.0" customHeight="1">
      <c r="A211" s="28"/>
      <c r="B211" s="28"/>
      <c r="C211" s="28"/>
      <c r="D211" s="28"/>
      <c r="E211" s="28"/>
      <c r="F211" s="28"/>
      <c r="G211" s="28"/>
      <c r="H211" s="28"/>
      <c r="I211" s="28"/>
      <c r="J211" s="29"/>
      <c r="K211" s="29"/>
      <c r="L211" s="29"/>
      <c r="M211" s="29"/>
      <c r="N211" s="29"/>
      <c r="O211" s="29"/>
      <c r="P211" s="29"/>
      <c r="Q211" s="29"/>
      <c r="R211" s="29"/>
      <c r="S211" s="29"/>
      <c r="T211" s="29"/>
      <c r="U211" s="29"/>
      <c r="V211" s="29"/>
      <c r="W211" s="29"/>
      <c r="X211" s="29"/>
      <c r="Y211" s="29"/>
      <c r="Z211" s="29"/>
    </row>
    <row r="212" ht="12.0" customHeight="1">
      <c r="A212" s="28"/>
      <c r="B212" s="28"/>
      <c r="C212" s="28"/>
      <c r="D212" s="28"/>
      <c r="E212" s="28"/>
      <c r="F212" s="28"/>
      <c r="G212" s="28"/>
      <c r="H212" s="28"/>
      <c r="I212" s="28"/>
      <c r="J212" s="29"/>
      <c r="K212" s="29"/>
      <c r="L212" s="29"/>
      <c r="M212" s="29"/>
      <c r="N212" s="29"/>
      <c r="O212" s="29"/>
      <c r="P212" s="29"/>
      <c r="Q212" s="29"/>
      <c r="R212" s="29"/>
      <c r="S212" s="29"/>
      <c r="T212" s="29"/>
      <c r="U212" s="29"/>
      <c r="V212" s="29"/>
      <c r="W212" s="29"/>
      <c r="X212" s="29"/>
      <c r="Y212" s="29"/>
      <c r="Z212" s="29"/>
    </row>
    <row r="213" ht="12.0" customHeight="1">
      <c r="A213" s="28"/>
      <c r="B213" s="28"/>
      <c r="C213" s="28"/>
      <c r="D213" s="28"/>
      <c r="E213" s="28"/>
      <c r="F213" s="28"/>
      <c r="G213" s="28"/>
      <c r="H213" s="28"/>
      <c r="I213" s="28"/>
      <c r="J213" s="29"/>
      <c r="K213" s="29"/>
      <c r="L213" s="29"/>
      <c r="M213" s="29"/>
      <c r="N213" s="29"/>
      <c r="O213" s="29"/>
      <c r="P213" s="29"/>
      <c r="Q213" s="29"/>
      <c r="R213" s="29"/>
      <c r="S213" s="29"/>
      <c r="T213" s="29"/>
      <c r="U213" s="29"/>
      <c r="V213" s="29"/>
      <c r="W213" s="29"/>
      <c r="X213" s="29"/>
      <c r="Y213" s="29"/>
      <c r="Z213" s="29"/>
    </row>
    <row r="214" ht="12.0" customHeight="1">
      <c r="A214" s="28"/>
      <c r="B214" s="28"/>
      <c r="C214" s="28"/>
      <c r="D214" s="28"/>
      <c r="E214" s="28"/>
      <c r="F214" s="28"/>
      <c r="G214" s="28"/>
      <c r="H214" s="28"/>
      <c r="I214" s="28"/>
      <c r="J214" s="29"/>
      <c r="K214" s="29"/>
      <c r="L214" s="29"/>
      <c r="M214" s="29"/>
      <c r="N214" s="29"/>
      <c r="O214" s="29"/>
      <c r="P214" s="29"/>
      <c r="Q214" s="29"/>
      <c r="R214" s="29"/>
      <c r="S214" s="29"/>
      <c r="T214" s="29"/>
      <c r="U214" s="29"/>
      <c r="V214" s="29"/>
      <c r="W214" s="29"/>
      <c r="X214" s="29"/>
      <c r="Y214" s="29"/>
      <c r="Z214" s="29"/>
    </row>
    <row r="215" ht="12.0" customHeight="1">
      <c r="A215" s="28"/>
      <c r="B215" s="28"/>
      <c r="C215" s="28"/>
      <c r="D215" s="28"/>
      <c r="E215" s="28"/>
      <c r="F215" s="28"/>
      <c r="G215" s="28"/>
      <c r="H215" s="28"/>
      <c r="I215" s="28"/>
      <c r="J215" s="29"/>
      <c r="K215" s="29"/>
      <c r="L215" s="29"/>
      <c r="M215" s="29"/>
      <c r="N215" s="29"/>
      <c r="O215" s="29"/>
      <c r="P215" s="29"/>
      <c r="Q215" s="29"/>
      <c r="R215" s="29"/>
      <c r="S215" s="29"/>
      <c r="T215" s="29"/>
      <c r="U215" s="29"/>
      <c r="V215" s="29"/>
      <c r="W215" s="29"/>
      <c r="X215" s="29"/>
      <c r="Y215" s="29"/>
      <c r="Z215" s="29"/>
    </row>
    <row r="216" ht="12.0" customHeight="1">
      <c r="A216" s="28"/>
      <c r="B216" s="28"/>
      <c r="C216" s="28"/>
      <c r="D216" s="28"/>
      <c r="E216" s="28"/>
      <c r="F216" s="28"/>
      <c r="G216" s="28"/>
      <c r="H216" s="28"/>
      <c r="I216" s="28"/>
      <c r="J216" s="29"/>
      <c r="K216" s="29"/>
      <c r="L216" s="29"/>
      <c r="M216" s="29"/>
      <c r="N216" s="29"/>
      <c r="O216" s="29"/>
      <c r="P216" s="29"/>
      <c r="Q216" s="29"/>
      <c r="R216" s="29"/>
      <c r="S216" s="29"/>
      <c r="T216" s="29"/>
      <c r="U216" s="29"/>
      <c r="V216" s="29"/>
      <c r="W216" s="29"/>
      <c r="X216" s="29"/>
      <c r="Y216" s="29"/>
      <c r="Z216" s="29"/>
    </row>
    <row r="217" ht="12.0" customHeight="1">
      <c r="A217" s="28"/>
      <c r="B217" s="28"/>
      <c r="C217" s="28"/>
      <c r="D217" s="28"/>
      <c r="E217" s="28"/>
      <c r="F217" s="28"/>
      <c r="G217" s="28"/>
      <c r="H217" s="28"/>
      <c r="I217" s="28"/>
      <c r="J217" s="29"/>
      <c r="K217" s="29"/>
      <c r="L217" s="29"/>
      <c r="M217" s="29"/>
      <c r="N217" s="29"/>
      <c r="O217" s="29"/>
      <c r="P217" s="29"/>
      <c r="Q217" s="29"/>
      <c r="R217" s="29"/>
      <c r="S217" s="29"/>
      <c r="T217" s="29"/>
      <c r="U217" s="29"/>
      <c r="V217" s="29"/>
      <c r="W217" s="29"/>
      <c r="X217" s="29"/>
      <c r="Y217" s="29"/>
      <c r="Z217" s="29"/>
    </row>
    <row r="218" ht="12.0" customHeight="1">
      <c r="A218" s="28"/>
      <c r="B218" s="28"/>
      <c r="C218" s="28"/>
      <c r="D218" s="28"/>
      <c r="E218" s="28"/>
      <c r="F218" s="28"/>
      <c r="G218" s="28"/>
      <c r="H218" s="28"/>
      <c r="I218" s="28"/>
      <c r="J218" s="29"/>
      <c r="K218" s="29"/>
      <c r="L218" s="29"/>
      <c r="M218" s="29"/>
      <c r="N218" s="29"/>
      <c r="O218" s="29"/>
      <c r="P218" s="29"/>
      <c r="Q218" s="29"/>
      <c r="R218" s="29"/>
      <c r="S218" s="29"/>
      <c r="T218" s="29"/>
      <c r="U218" s="29"/>
      <c r="V218" s="29"/>
      <c r="W218" s="29"/>
      <c r="X218" s="29"/>
      <c r="Y218" s="29"/>
      <c r="Z218" s="29"/>
    </row>
    <row r="219" ht="12.0" customHeight="1">
      <c r="A219" s="28"/>
      <c r="B219" s="28"/>
      <c r="C219" s="28"/>
      <c r="D219" s="28"/>
      <c r="E219" s="28"/>
      <c r="F219" s="28"/>
      <c r="G219" s="28"/>
      <c r="H219" s="28"/>
      <c r="I219" s="28"/>
      <c r="J219" s="29"/>
      <c r="K219" s="29"/>
      <c r="L219" s="29"/>
      <c r="M219" s="29"/>
      <c r="N219" s="29"/>
      <c r="O219" s="29"/>
      <c r="P219" s="29"/>
      <c r="Q219" s="29"/>
      <c r="R219" s="29"/>
      <c r="S219" s="29"/>
      <c r="T219" s="29"/>
      <c r="U219" s="29"/>
      <c r="V219" s="29"/>
      <c r="W219" s="29"/>
      <c r="X219" s="29"/>
      <c r="Y219" s="29"/>
      <c r="Z219" s="29"/>
    </row>
    <row r="220" ht="12.0" customHeight="1">
      <c r="A220" s="28"/>
      <c r="B220" s="28"/>
      <c r="C220" s="28"/>
      <c r="D220" s="28"/>
      <c r="E220" s="28"/>
      <c r="F220" s="28"/>
      <c r="G220" s="28"/>
      <c r="H220" s="28"/>
      <c r="I220" s="28"/>
      <c r="J220" s="29"/>
      <c r="K220" s="29"/>
      <c r="L220" s="29"/>
      <c r="M220" s="29"/>
      <c r="N220" s="29"/>
      <c r="O220" s="29"/>
      <c r="P220" s="29"/>
      <c r="Q220" s="29"/>
      <c r="R220" s="29"/>
      <c r="S220" s="29"/>
      <c r="T220" s="29"/>
      <c r="U220" s="29"/>
      <c r="V220" s="29"/>
      <c r="W220" s="29"/>
      <c r="X220" s="29"/>
      <c r="Y220" s="29"/>
      <c r="Z220" s="29"/>
    </row>
    <row r="221" ht="12.0" customHeight="1">
      <c r="A221" s="28"/>
      <c r="B221" s="28"/>
      <c r="C221" s="28"/>
      <c r="D221" s="28"/>
      <c r="E221" s="28"/>
      <c r="F221" s="28"/>
      <c r="G221" s="28"/>
      <c r="H221" s="28"/>
      <c r="I221" s="28"/>
      <c r="J221" s="29"/>
      <c r="K221" s="29"/>
      <c r="L221" s="29"/>
      <c r="M221" s="29"/>
      <c r="N221" s="29"/>
      <c r="O221" s="29"/>
      <c r="P221" s="29"/>
      <c r="Q221" s="29"/>
      <c r="R221" s="29"/>
      <c r="S221" s="29"/>
      <c r="T221" s="29"/>
      <c r="U221" s="29"/>
      <c r="V221" s="29"/>
      <c r="W221" s="29"/>
      <c r="X221" s="29"/>
      <c r="Y221" s="29"/>
      <c r="Z221" s="29"/>
    </row>
    <row r="222" ht="12.0" customHeight="1">
      <c r="A222" s="28"/>
      <c r="B222" s="28"/>
      <c r="C222" s="28"/>
      <c r="D222" s="28"/>
      <c r="E222" s="28"/>
      <c r="F222" s="28"/>
      <c r="G222" s="28"/>
      <c r="H222" s="28"/>
      <c r="I222" s="28"/>
      <c r="J222" s="29"/>
      <c r="K222" s="29"/>
      <c r="L222" s="29"/>
      <c r="M222" s="29"/>
      <c r="N222" s="29"/>
      <c r="O222" s="29"/>
      <c r="P222" s="29"/>
      <c r="Q222" s="29"/>
      <c r="R222" s="29"/>
      <c r="S222" s="29"/>
      <c r="T222" s="29"/>
      <c r="U222" s="29"/>
      <c r="V222" s="29"/>
      <c r="W222" s="29"/>
      <c r="X222" s="29"/>
      <c r="Y222" s="29"/>
      <c r="Z222" s="29"/>
    </row>
    <row r="223" ht="12.0" customHeight="1">
      <c r="A223" s="28"/>
      <c r="B223" s="28"/>
      <c r="C223" s="28"/>
      <c r="D223" s="28"/>
      <c r="E223" s="28"/>
      <c r="F223" s="28"/>
      <c r="G223" s="28"/>
      <c r="H223" s="28"/>
      <c r="I223" s="28"/>
      <c r="J223" s="29"/>
      <c r="K223" s="29"/>
      <c r="L223" s="29"/>
      <c r="M223" s="29"/>
      <c r="N223" s="29"/>
      <c r="O223" s="29"/>
      <c r="P223" s="29"/>
      <c r="Q223" s="29"/>
      <c r="R223" s="29"/>
      <c r="S223" s="29"/>
      <c r="T223" s="29"/>
      <c r="U223" s="29"/>
      <c r="V223" s="29"/>
      <c r="W223" s="29"/>
      <c r="X223" s="29"/>
      <c r="Y223" s="29"/>
      <c r="Z223" s="29"/>
    </row>
    <row r="224" ht="12.0" customHeight="1">
      <c r="A224" s="28"/>
      <c r="B224" s="28"/>
      <c r="C224" s="28"/>
      <c r="D224" s="28"/>
      <c r="E224" s="28"/>
      <c r="F224" s="28"/>
      <c r="G224" s="28"/>
      <c r="H224" s="28"/>
      <c r="I224" s="28"/>
      <c r="J224" s="29"/>
      <c r="K224" s="29"/>
      <c r="L224" s="29"/>
      <c r="M224" s="29"/>
      <c r="N224" s="29"/>
      <c r="O224" s="29"/>
      <c r="P224" s="29"/>
      <c r="Q224" s="29"/>
      <c r="R224" s="29"/>
      <c r="S224" s="29"/>
      <c r="T224" s="29"/>
      <c r="U224" s="29"/>
      <c r="V224" s="29"/>
      <c r="W224" s="29"/>
      <c r="X224" s="29"/>
      <c r="Y224" s="29"/>
      <c r="Z224" s="29"/>
    </row>
    <row r="225" ht="12.0" customHeight="1">
      <c r="A225" s="28"/>
      <c r="B225" s="28"/>
      <c r="C225" s="28"/>
      <c r="D225" s="28"/>
      <c r="E225" s="28"/>
      <c r="F225" s="28"/>
      <c r="G225" s="28"/>
      <c r="H225" s="28"/>
      <c r="I225" s="28"/>
      <c r="J225" s="29"/>
      <c r="K225" s="29"/>
      <c r="L225" s="29"/>
      <c r="M225" s="29"/>
      <c r="N225" s="29"/>
      <c r="O225" s="29"/>
      <c r="P225" s="29"/>
      <c r="Q225" s="29"/>
      <c r="R225" s="29"/>
      <c r="S225" s="29"/>
      <c r="T225" s="29"/>
      <c r="U225" s="29"/>
      <c r="V225" s="29"/>
      <c r="W225" s="29"/>
      <c r="X225" s="29"/>
      <c r="Y225" s="29"/>
      <c r="Z225" s="29"/>
    </row>
    <row r="226" ht="12.0" customHeight="1">
      <c r="A226" s="28"/>
      <c r="B226" s="28"/>
      <c r="C226" s="28"/>
      <c r="D226" s="28"/>
      <c r="E226" s="28"/>
      <c r="F226" s="28"/>
      <c r="G226" s="28"/>
      <c r="H226" s="28"/>
      <c r="I226" s="28"/>
      <c r="J226" s="29"/>
      <c r="K226" s="29"/>
      <c r="L226" s="29"/>
      <c r="M226" s="29"/>
      <c r="N226" s="29"/>
      <c r="O226" s="29"/>
      <c r="P226" s="29"/>
      <c r="Q226" s="29"/>
      <c r="R226" s="29"/>
      <c r="S226" s="29"/>
      <c r="T226" s="29"/>
      <c r="U226" s="29"/>
      <c r="V226" s="29"/>
      <c r="W226" s="29"/>
      <c r="X226" s="29"/>
      <c r="Y226" s="29"/>
      <c r="Z226" s="29"/>
    </row>
    <row r="227" ht="12.0" customHeight="1">
      <c r="A227" s="28"/>
      <c r="B227" s="28"/>
      <c r="C227" s="28"/>
      <c r="D227" s="28"/>
      <c r="E227" s="28"/>
      <c r="F227" s="28"/>
      <c r="G227" s="28"/>
      <c r="H227" s="28"/>
      <c r="I227" s="28"/>
      <c r="J227" s="29"/>
      <c r="K227" s="29"/>
      <c r="L227" s="29"/>
      <c r="M227" s="29"/>
      <c r="N227" s="29"/>
      <c r="O227" s="29"/>
      <c r="P227" s="29"/>
      <c r="Q227" s="29"/>
      <c r="R227" s="29"/>
      <c r="S227" s="29"/>
      <c r="T227" s="29"/>
      <c r="U227" s="29"/>
      <c r="V227" s="29"/>
      <c r="W227" s="29"/>
      <c r="X227" s="29"/>
      <c r="Y227" s="29"/>
      <c r="Z227" s="29"/>
    </row>
    <row r="228" ht="12.0" customHeight="1">
      <c r="A228" s="28"/>
      <c r="B228" s="28"/>
      <c r="C228" s="28"/>
      <c r="D228" s="28"/>
      <c r="E228" s="28"/>
      <c r="F228" s="28"/>
      <c r="G228" s="28"/>
      <c r="H228" s="28"/>
      <c r="I228" s="28"/>
      <c r="J228" s="29"/>
      <c r="K228" s="29"/>
      <c r="L228" s="29"/>
      <c r="M228" s="29"/>
      <c r="N228" s="29"/>
      <c r="O228" s="29"/>
      <c r="P228" s="29"/>
      <c r="Q228" s="29"/>
      <c r="R228" s="29"/>
      <c r="S228" s="29"/>
      <c r="T228" s="29"/>
      <c r="U228" s="29"/>
      <c r="V228" s="29"/>
      <c r="W228" s="29"/>
      <c r="X228" s="29"/>
      <c r="Y228" s="29"/>
      <c r="Z228" s="29"/>
    </row>
    <row r="229" ht="12.0" customHeight="1">
      <c r="A229" s="28"/>
      <c r="B229" s="28"/>
      <c r="C229" s="28"/>
      <c r="D229" s="28"/>
      <c r="E229" s="28"/>
      <c r="F229" s="28"/>
      <c r="G229" s="28"/>
      <c r="H229" s="28"/>
      <c r="I229" s="28"/>
      <c r="J229" s="29"/>
      <c r="K229" s="29"/>
      <c r="L229" s="29"/>
      <c r="M229" s="29"/>
      <c r="N229" s="29"/>
      <c r="O229" s="29"/>
      <c r="P229" s="29"/>
      <c r="Q229" s="29"/>
      <c r="R229" s="29"/>
      <c r="S229" s="29"/>
      <c r="T229" s="29"/>
      <c r="U229" s="29"/>
      <c r="V229" s="29"/>
      <c r="W229" s="29"/>
      <c r="X229" s="29"/>
      <c r="Y229" s="29"/>
      <c r="Z229" s="29"/>
    </row>
    <row r="230" ht="12.0" customHeight="1">
      <c r="A230" s="28"/>
      <c r="B230" s="28"/>
      <c r="C230" s="28"/>
      <c r="D230" s="28"/>
      <c r="E230" s="28"/>
      <c r="F230" s="28"/>
      <c r="G230" s="28"/>
      <c r="H230" s="28"/>
      <c r="I230" s="28"/>
      <c r="J230" s="29"/>
      <c r="K230" s="29"/>
      <c r="L230" s="29"/>
      <c r="M230" s="29"/>
      <c r="N230" s="29"/>
      <c r="O230" s="29"/>
      <c r="P230" s="29"/>
      <c r="Q230" s="29"/>
      <c r="R230" s="29"/>
      <c r="S230" s="29"/>
      <c r="T230" s="29"/>
      <c r="U230" s="29"/>
      <c r="V230" s="29"/>
      <c r="W230" s="29"/>
      <c r="X230" s="29"/>
      <c r="Y230" s="29"/>
      <c r="Z230" s="29"/>
    </row>
    <row r="231" ht="12.0" customHeight="1">
      <c r="A231" s="28"/>
      <c r="B231" s="28"/>
      <c r="C231" s="28"/>
      <c r="D231" s="28"/>
      <c r="E231" s="28"/>
      <c r="F231" s="28"/>
      <c r="G231" s="28"/>
      <c r="H231" s="28"/>
      <c r="I231" s="28"/>
      <c r="J231" s="29"/>
      <c r="K231" s="29"/>
      <c r="L231" s="29"/>
      <c r="M231" s="29"/>
      <c r="N231" s="29"/>
      <c r="O231" s="29"/>
      <c r="P231" s="29"/>
      <c r="Q231" s="29"/>
      <c r="R231" s="29"/>
      <c r="S231" s="29"/>
      <c r="T231" s="29"/>
      <c r="U231" s="29"/>
      <c r="V231" s="29"/>
      <c r="W231" s="29"/>
      <c r="X231" s="29"/>
      <c r="Y231" s="29"/>
      <c r="Z231" s="29"/>
    </row>
    <row r="232" ht="12.0" customHeight="1">
      <c r="A232" s="28"/>
      <c r="B232" s="28"/>
      <c r="C232" s="28"/>
      <c r="D232" s="28"/>
      <c r="E232" s="28"/>
      <c r="F232" s="28"/>
      <c r="G232" s="28"/>
      <c r="H232" s="28"/>
      <c r="I232" s="28"/>
      <c r="J232" s="29"/>
      <c r="K232" s="29"/>
      <c r="L232" s="29"/>
      <c r="M232" s="29"/>
      <c r="N232" s="29"/>
      <c r="O232" s="29"/>
      <c r="P232" s="29"/>
      <c r="Q232" s="29"/>
      <c r="R232" s="29"/>
      <c r="S232" s="29"/>
      <c r="T232" s="29"/>
      <c r="U232" s="29"/>
      <c r="V232" s="29"/>
      <c r="W232" s="29"/>
      <c r="X232" s="29"/>
      <c r="Y232" s="29"/>
      <c r="Z232" s="29"/>
    </row>
    <row r="233" ht="12.0" customHeight="1">
      <c r="A233" s="28"/>
      <c r="B233" s="28"/>
      <c r="C233" s="28"/>
      <c r="D233" s="28"/>
      <c r="E233" s="28"/>
      <c r="F233" s="28"/>
      <c r="G233" s="28"/>
      <c r="H233" s="28"/>
      <c r="I233" s="28"/>
      <c r="J233" s="29"/>
      <c r="K233" s="29"/>
      <c r="L233" s="29"/>
      <c r="M233" s="29"/>
      <c r="N233" s="29"/>
      <c r="O233" s="29"/>
      <c r="P233" s="29"/>
      <c r="Q233" s="29"/>
      <c r="R233" s="29"/>
      <c r="S233" s="29"/>
      <c r="T233" s="29"/>
      <c r="U233" s="29"/>
      <c r="V233" s="29"/>
      <c r="W233" s="29"/>
      <c r="X233" s="29"/>
      <c r="Y233" s="29"/>
      <c r="Z233" s="29"/>
    </row>
    <row r="234" ht="12.0" customHeight="1">
      <c r="A234" s="28"/>
      <c r="B234" s="28"/>
      <c r="C234" s="28"/>
      <c r="D234" s="28"/>
      <c r="E234" s="28"/>
      <c r="F234" s="28"/>
      <c r="G234" s="28"/>
      <c r="H234" s="28"/>
      <c r="I234" s="28"/>
      <c r="J234" s="29"/>
      <c r="K234" s="29"/>
      <c r="L234" s="29"/>
      <c r="M234" s="29"/>
      <c r="N234" s="29"/>
      <c r="O234" s="29"/>
      <c r="P234" s="29"/>
      <c r="Q234" s="29"/>
      <c r="R234" s="29"/>
      <c r="S234" s="29"/>
      <c r="T234" s="29"/>
      <c r="U234" s="29"/>
      <c r="V234" s="29"/>
      <c r="W234" s="29"/>
      <c r="X234" s="29"/>
      <c r="Y234" s="29"/>
      <c r="Z234" s="29"/>
    </row>
    <row r="235" ht="12.0" customHeight="1">
      <c r="A235" s="28"/>
      <c r="B235" s="28"/>
      <c r="C235" s="28"/>
      <c r="D235" s="28"/>
      <c r="E235" s="28"/>
      <c r="F235" s="28"/>
      <c r="G235" s="28"/>
      <c r="H235" s="28"/>
      <c r="I235" s="28"/>
      <c r="J235" s="29"/>
      <c r="K235" s="29"/>
      <c r="L235" s="29"/>
      <c r="M235" s="29"/>
      <c r="N235" s="29"/>
      <c r="O235" s="29"/>
      <c r="P235" s="29"/>
      <c r="Q235" s="29"/>
      <c r="R235" s="29"/>
      <c r="S235" s="29"/>
      <c r="T235" s="29"/>
      <c r="U235" s="29"/>
      <c r="V235" s="29"/>
      <c r="W235" s="29"/>
      <c r="X235" s="29"/>
      <c r="Y235" s="29"/>
      <c r="Z235" s="29"/>
    </row>
    <row r="236" ht="12.0" customHeight="1">
      <c r="A236" s="28"/>
      <c r="B236" s="28"/>
      <c r="C236" s="28"/>
      <c r="D236" s="28"/>
      <c r="E236" s="28"/>
      <c r="F236" s="28"/>
      <c r="G236" s="28"/>
      <c r="H236" s="28"/>
      <c r="I236" s="28"/>
      <c r="J236" s="29"/>
      <c r="K236" s="29"/>
      <c r="L236" s="29"/>
      <c r="M236" s="29"/>
      <c r="N236" s="29"/>
      <c r="O236" s="29"/>
      <c r="P236" s="29"/>
      <c r="Q236" s="29"/>
      <c r="R236" s="29"/>
      <c r="S236" s="29"/>
      <c r="T236" s="29"/>
      <c r="U236" s="29"/>
      <c r="V236" s="29"/>
      <c r="W236" s="29"/>
      <c r="X236" s="29"/>
      <c r="Y236" s="29"/>
      <c r="Z236" s="29"/>
    </row>
    <row r="237" ht="12.0" customHeight="1">
      <c r="A237" s="28"/>
      <c r="B237" s="28"/>
      <c r="C237" s="28"/>
      <c r="D237" s="28"/>
      <c r="E237" s="28"/>
      <c r="F237" s="28"/>
      <c r="G237" s="28"/>
      <c r="H237" s="28"/>
      <c r="I237" s="28"/>
      <c r="J237" s="29"/>
      <c r="K237" s="29"/>
      <c r="L237" s="29"/>
      <c r="M237" s="29"/>
      <c r="N237" s="29"/>
      <c r="O237" s="29"/>
      <c r="P237" s="29"/>
      <c r="Q237" s="29"/>
      <c r="R237" s="29"/>
      <c r="S237" s="29"/>
      <c r="T237" s="29"/>
      <c r="U237" s="29"/>
      <c r="V237" s="29"/>
      <c r="W237" s="29"/>
      <c r="X237" s="29"/>
      <c r="Y237" s="29"/>
      <c r="Z237" s="29"/>
    </row>
    <row r="238" ht="12.0" customHeight="1">
      <c r="A238" s="28"/>
      <c r="B238" s="28"/>
      <c r="C238" s="28"/>
      <c r="D238" s="28"/>
      <c r="E238" s="28"/>
      <c r="F238" s="28"/>
      <c r="G238" s="28"/>
      <c r="H238" s="28"/>
      <c r="I238" s="28"/>
      <c r="J238" s="29"/>
      <c r="K238" s="29"/>
      <c r="L238" s="29"/>
      <c r="M238" s="29"/>
      <c r="N238" s="29"/>
      <c r="O238" s="29"/>
      <c r="P238" s="29"/>
      <c r="Q238" s="29"/>
      <c r="R238" s="29"/>
      <c r="S238" s="29"/>
      <c r="T238" s="29"/>
      <c r="U238" s="29"/>
      <c r="V238" s="29"/>
      <c r="W238" s="29"/>
      <c r="X238" s="29"/>
      <c r="Y238" s="29"/>
      <c r="Z238" s="29"/>
    </row>
    <row r="239" ht="12.0" customHeight="1">
      <c r="A239" s="28"/>
      <c r="B239" s="28"/>
      <c r="C239" s="28"/>
      <c r="D239" s="28"/>
      <c r="E239" s="28"/>
      <c r="F239" s="28"/>
      <c r="G239" s="28"/>
      <c r="H239" s="28"/>
      <c r="I239" s="28"/>
      <c r="J239" s="29"/>
      <c r="K239" s="29"/>
      <c r="L239" s="29"/>
      <c r="M239" s="29"/>
      <c r="N239" s="29"/>
      <c r="O239" s="29"/>
      <c r="P239" s="29"/>
      <c r="Q239" s="29"/>
      <c r="R239" s="29"/>
      <c r="S239" s="29"/>
      <c r="T239" s="29"/>
      <c r="U239" s="29"/>
      <c r="V239" s="29"/>
      <c r="W239" s="29"/>
      <c r="X239" s="29"/>
      <c r="Y239" s="29"/>
      <c r="Z239" s="29"/>
    </row>
    <row r="240" ht="12.0" customHeight="1">
      <c r="A240" s="28"/>
      <c r="B240" s="28"/>
      <c r="C240" s="28"/>
      <c r="D240" s="28"/>
      <c r="E240" s="28"/>
      <c r="F240" s="28"/>
      <c r="G240" s="28"/>
      <c r="H240" s="28"/>
      <c r="I240" s="28"/>
      <c r="J240" s="29"/>
      <c r="K240" s="29"/>
      <c r="L240" s="29"/>
      <c r="M240" s="29"/>
      <c r="N240" s="29"/>
      <c r="O240" s="29"/>
      <c r="P240" s="29"/>
      <c r="Q240" s="29"/>
      <c r="R240" s="29"/>
      <c r="S240" s="29"/>
      <c r="T240" s="29"/>
      <c r="U240" s="29"/>
      <c r="V240" s="29"/>
      <c r="W240" s="29"/>
      <c r="X240" s="29"/>
      <c r="Y240" s="29"/>
      <c r="Z240" s="29"/>
    </row>
    <row r="241" ht="12.0" customHeight="1">
      <c r="A241" s="28"/>
      <c r="B241" s="28"/>
      <c r="C241" s="28"/>
      <c r="D241" s="28"/>
      <c r="E241" s="28"/>
      <c r="F241" s="28"/>
      <c r="G241" s="28"/>
      <c r="H241" s="28"/>
      <c r="I241" s="28"/>
      <c r="J241" s="29"/>
      <c r="K241" s="29"/>
      <c r="L241" s="29"/>
      <c r="M241" s="29"/>
      <c r="N241" s="29"/>
      <c r="O241" s="29"/>
      <c r="P241" s="29"/>
      <c r="Q241" s="29"/>
      <c r="R241" s="29"/>
      <c r="S241" s="29"/>
      <c r="T241" s="29"/>
      <c r="U241" s="29"/>
      <c r="V241" s="29"/>
      <c r="W241" s="29"/>
      <c r="X241" s="29"/>
      <c r="Y241" s="29"/>
      <c r="Z241" s="29"/>
    </row>
    <row r="242" ht="12.0" customHeight="1">
      <c r="A242" s="28"/>
      <c r="B242" s="28"/>
      <c r="C242" s="28"/>
      <c r="D242" s="28"/>
      <c r="E242" s="28"/>
      <c r="F242" s="28"/>
      <c r="G242" s="28"/>
      <c r="H242" s="28"/>
      <c r="I242" s="28"/>
      <c r="J242" s="29"/>
      <c r="K242" s="29"/>
      <c r="L242" s="29"/>
      <c r="M242" s="29"/>
      <c r="N242" s="29"/>
      <c r="O242" s="29"/>
      <c r="P242" s="29"/>
      <c r="Q242" s="29"/>
      <c r="R242" s="29"/>
      <c r="S242" s="29"/>
      <c r="T242" s="29"/>
      <c r="U242" s="29"/>
      <c r="V242" s="29"/>
      <c r="W242" s="29"/>
      <c r="X242" s="29"/>
      <c r="Y242" s="29"/>
      <c r="Z242" s="29"/>
    </row>
    <row r="243" ht="12.0" customHeight="1">
      <c r="A243" s="28"/>
      <c r="B243" s="28"/>
      <c r="C243" s="28"/>
      <c r="D243" s="28"/>
      <c r="E243" s="28"/>
      <c r="F243" s="28"/>
      <c r="G243" s="28"/>
      <c r="H243" s="28"/>
      <c r="I243" s="28"/>
      <c r="J243" s="29"/>
      <c r="K243" s="29"/>
      <c r="L243" s="29"/>
      <c r="M243" s="29"/>
      <c r="N243" s="29"/>
      <c r="O243" s="29"/>
      <c r="P243" s="29"/>
      <c r="Q243" s="29"/>
      <c r="R243" s="29"/>
      <c r="S243" s="29"/>
      <c r="T243" s="29"/>
      <c r="U243" s="29"/>
      <c r="V243" s="29"/>
      <c r="W243" s="29"/>
      <c r="X243" s="29"/>
      <c r="Y243" s="29"/>
      <c r="Z243" s="29"/>
    </row>
    <row r="244" ht="12.0" customHeight="1">
      <c r="A244" s="28"/>
      <c r="B244" s="28"/>
      <c r="C244" s="28"/>
      <c r="D244" s="28"/>
      <c r="E244" s="28"/>
      <c r="F244" s="28"/>
      <c r="G244" s="28"/>
      <c r="H244" s="28"/>
      <c r="I244" s="28"/>
      <c r="J244" s="29"/>
      <c r="K244" s="29"/>
      <c r="L244" s="29"/>
      <c r="M244" s="29"/>
      <c r="N244" s="29"/>
      <c r="O244" s="29"/>
      <c r="P244" s="29"/>
      <c r="Q244" s="29"/>
      <c r="R244" s="29"/>
      <c r="S244" s="29"/>
      <c r="T244" s="29"/>
      <c r="U244" s="29"/>
      <c r="V244" s="29"/>
      <c r="W244" s="29"/>
      <c r="X244" s="29"/>
      <c r="Y244" s="29"/>
      <c r="Z244" s="29"/>
    </row>
    <row r="245" ht="12.0" customHeight="1">
      <c r="A245" s="28"/>
      <c r="B245" s="28"/>
      <c r="C245" s="28"/>
      <c r="D245" s="28"/>
      <c r="E245" s="28"/>
      <c r="F245" s="28"/>
      <c r="G245" s="28"/>
      <c r="H245" s="28"/>
      <c r="I245" s="28"/>
      <c r="J245" s="29"/>
      <c r="K245" s="29"/>
      <c r="L245" s="29"/>
      <c r="M245" s="29"/>
      <c r="N245" s="29"/>
      <c r="O245" s="29"/>
      <c r="P245" s="29"/>
      <c r="Q245" s="29"/>
      <c r="R245" s="29"/>
      <c r="S245" s="29"/>
      <c r="T245" s="29"/>
      <c r="U245" s="29"/>
      <c r="V245" s="29"/>
      <c r="W245" s="29"/>
      <c r="X245" s="29"/>
      <c r="Y245" s="29"/>
      <c r="Z245" s="29"/>
    </row>
    <row r="246" ht="12.0" customHeight="1">
      <c r="A246" s="28"/>
      <c r="B246" s="28"/>
      <c r="C246" s="28"/>
      <c r="D246" s="28"/>
      <c r="E246" s="28"/>
      <c r="F246" s="28"/>
      <c r="G246" s="28"/>
      <c r="H246" s="28"/>
      <c r="I246" s="28"/>
      <c r="J246" s="29"/>
      <c r="K246" s="29"/>
      <c r="L246" s="29"/>
      <c r="M246" s="29"/>
      <c r="N246" s="29"/>
      <c r="O246" s="29"/>
      <c r="P246" s="29"/>
      <c r="Q246" s="29"/>
      <c r="R246" s="29"/>
      <c r="S246" s="29"/>
      <c r="T246" s="29"/>
      <c r="U246" s="29"/>
      <c r="V246" s="29"/>
      <c r="W246" s="29"/>
      <c r="X246" s="29"/>
      <c r="Y246" s="29"/>
      <c r="Z246" s="29"/>
    </row>
    <row r="247" ht="12.0" customHeight="1">
      <c r="A247" s="28"/>
      <c r="B247" s="28"/>
      <c r="C247" s="28"/>
      <c r="D247" s="28"/>
      <c r="E247" s="28"/>
      <c r="F247" s="28"/>
      <c r="G247" s="28"/>
      <c r="H247" s="28"/>
      <c r="I247" s="28"/>
      <c r="J247" s="29"/>
      <c r="K247" s="29"/>
      <c r="L247" s="29"/>
      <c r="M247" s="29"/>
      <c r="N247" s="29"/>
      <c r="O247" s="29"/>
      <c r="P247" s="29"/>
      <c r="Q247" s="29"/>
      <c r="R247" s="29"/>
      <c r="S247" s="29"/>
      <c r="T247" s="29"/>
      <c r="U247" s="29"/>
      <c r="V247" s="29"/>
      <c r="W247" s="29"/>
      <c r="X247" s="29"/>
      <c r="Y247" s="29"/>
      <c r="Z247" s="29"/>
    </row>
    <row r="248" ht="12.0" customHeight="1">
      <c r="A248" s="28"/>
      <c r="B248" s="28"/>
      <c r="C248" s="28"/>
      <c r="D248" s="28"/>
      <c r="E248" s="28"/>
      <c r="F248" s="28"/>
      <c r="G248" s="28"/>
      <c r="H248" s="28"/>
      <c r="I248" s="28"/>
      <c r="J248" s="29"/>
      <c r="K248" s="29"/>
      <c r="L248" s="29"/>
      <c r="M248" s="29"/>
      <c r="N248" s="29"/>
      <c r="O248" s="29"/>
      <c r="P248" s="29"/>
      <c r="Q248" s="29"/>
      <c r="R248" s="29"/>
      <c r="S248" s="29"/>
      <c r="T248" s="29"/>
      <c r="U248" s="29"/>
      <c r="V248" s="29"/>
      <c r="W248" s="29"/>
      <c r="X248" s="29"/>
      <c r="Y248" s="29"/>
      <c r="Z248" s="29"/>
    </row>
    <row r="249" ht="12.0" customHeight="1">
      <c r="A249" s="28"/>
      <c r="B249" s="28"/>
      <c r="C249" s="28"/>
      <c r="D249" s="28"/>
      <c r="E249" s="28"/>
      <c r="F249" s="28"/>
      <c r="G249" s="28"/>
      <c r="H249" s="28"/>
      <c r="I249" s="28"/>
      <c r="J249" s="29"/>
      <c r="K249" s="29"/>
      <c r="L249" s="29"/>
      <c r="M249" s="29"/>
      <c r="N249" s="29"/>
      <c r="O249" s="29"/>
      <c r="P249" s="29"/>
      <c r="Q249" s="29"/>
      <c r="R249" s="29"/>
      <c r="S249" s="29"/>
      <c r="T249" s="29"/>
      <c r="U249" s="29"/>
      <c r="V249" s="29"/>
      <c r="W249" s="29"/>
      <c r="X249" s="29"/>
      <c r="Y249" s="29"/>
      <c r="Z249" s="29"/>
    </row>
    <row r="250" ht="12.0" customHeight="1">
      <c r="A250" s="28"/>
      <c r="B250" s="28"/>
      <c r="C250" s="28"/>
      <c r="D250" s="28"/>
      <c r="E250" s="28"/>
      <c r="F250" s="28"/>
      <c r="G250" s="28"/>
      <c r="H250" s="28"/>
      <c r="I250" s="28"/>
      <c r="J250" s="29"/>
      <c r="K250" s="29"/>
      <c r="L250" s="29"/>
      <c r="M250" s="29"/>
      <c r="N250" s="29"/>
      <c r="O250" s="29"/>
      <c r="P250" s="29"/>
      <c r="Q250" s="29"/>
      <c r="R250" s="29"/>
      <c r="S250" s="29"/>
      <c r="T250" s="29"/>
      <c r="U250" s="29"/>
      <c r="V250" s="29"/>
      <c r="W250" s="29"/>
      <c r="X250" s="29"/>
      <c r="Y250" s="29"/>
      <c r="Z250" s="29"/>
    </row>
    <row r="251" ht="12.0" customHeight="1">
      <c r="A251" s="28"/>
      <c r="B251" s="28"/>
      <c r="C251" s="28"/>
      <c r="D251" s="28"/>
      <c r="E251" s="28"/>
      <c r="F251" s="28"/>
      <c r="G251" s="28"/>
      <c r="H251" s="28"/>
      <c r="I251" s="28"/>
      <c r="J251" s="29"/>
      <c r="K251" s="29"/>
      <c r="L251" s="29"/>
      <c r="M251" s="29"/>
      <c r="N251" s="29"/>
      <c r="O251" s="29"/>
      <c r="P251" s="29"/>
      <c r="Q251" s="29"/>
      <c r="R251" s="29"/>
      <c r="S251" s="29"/>
      <c r="T251" s="29"/>
      <c r="U251" s="29"/>
      <c r="V251" s="29"/>
      <c r="W251" s="29"/>
      <c r="X251" s="29"/>
      <c r="Y251" s="29"/>
      <c r="Z251" s="29"/>
    </row>
    <row r="252" ht="12.0" customHeight="1">
      <c r="A252" s="28"/>
      <c r="B252" s="28"/>
      <c r="C252" s="28"/>
      <c r="D252" s="28"/>
      <c r="E252" s="28"/>
      <c r="F252" s="28"/>
      <c r="G252" s="28"/>
      <c r="H252" s="28"/>
      <c r="I252" s="28"/>
      <c r="J252" s="29"/>
      <c r="K252" s="29"/>
      <c r="L252" s="29"/>
      <c r="M252" s="29"/>
      <c r="N252" s="29"/>
      <c r="O252" s="29"/>
      <c r="P252" s="29"/>
      <c r="Q252" s="29"/>
      <c r="R252" s="29"/>
      <c r="S252" s="29"/>
      <c r="T252" s="29"/>
      <c r="U252" s="29"/>
      <c r="V252" s="29"/>
      <c r="W252" s="29"/>
      <c r="X252" s="29"/>
      <c r="Y252" s="29"/>
      <c r="Z252" s="29"/>
    </row>
    <row r="253" ht="12.0" customHeight="1">
      <c r="A253" s="28"/>
      <c r="B253" s="28"/>
      <c r="C253" s="28"/>
      <c r="D253" s="28"/>
      <c r="E253" s="28"/>
      <c r="F253" s="28"/>
      <c r="G253" s="28"/>
      <c r="H253" s="28"/>
      <c r="I253" s="28"/>
      <c r="J253" s="29"/>
      <c r="K253" s="29"/>
      <c r="L253" s="29"/>
      <c r="M253" s="29"/>
      <c r="N253" s="29"/>
      <c r="O253" s="29"/>
      <c r="P253" s="29"/>
      <c r="Q253" s="29"/>
      <c r="R253" s="29"/>
      <c r="S253" s="29"/>
      <c r="T253" s="29"/>
      <c r="U253" s="29"/>
      <c r="V253" s="29"/>
      <c r="W253" s="29"/>
      <c r="X253" s="29"/>
      <c r="Y253" s="29"/>
      <c r="Z253" s="29"/>
    </row>
    <row r="254" ht="12.0" customHeight="1">
      <c r="A254" s="28"/>
      <c r="B254" s="28"/>
      <c r="C254" s="28"/>
      <c r="D254" s="28"/>
      <c r="E254" s="28"/>
      <c r="F254" s="28"/>
      <c r="G254" s="28"/>
      <c r="H254" s="28"/>
      <c r="I254" s="28"/>
      <c r="J254" s="29"/>
      <c r="K254" s="29"/>
      <c r="L254" s="29"/>
      <c r="M254" s="29"/>
      <c r="N254" s="29"/>
      <c r="O254" s="29"/>
      <c r="P254" s="29"/>
      <c r="Q254" s="29"/>
      <c r="R254" s="29"/>
      <c r="S254" s="29"/>
      <c r="T254" s="29"/>
      <c r="U254" s="29"/>
      <c r="V254" s="29"/>
      <c r="W254" s="29"/>
      <c r="X254" s="29"/>
      <c r="Y254" s="29"/>
      <c r="Z254" s="29"/>
    </row>
    <row r="255" ht="12.0" customHeight="1">
      <c r="A255" s="28"/>
      <c r="B255" s="28"/>
      <c r="C255" s="28"/>
      <c r="D255" s="28"/>
      <c r="E255" s="28"/>
      <c r="F255" s="28"/>
      <c r="G255" s="28"/>
      <c r="H255" s="28"/>
      <c r="I255" s="28"/>
      <c r="J255" s="29"/>
      <c r="K255" s="29"/>
      <c r="L255" s="29"/>
      <c r="M255" s="29"/>
      <c r="N255" s="29"/>
      <c r="O255" s="29"/>
      <c r="P255" s="29"/>
      <c r="Q255" s="29"/>
      <c r="R255" s="29"/>
      <c r="S255" s="29"/>
      <c r="T255" s="29"/>
      <c r="U255" s="29"/>
      <c r="V255" s="29"/>
      <c r="W255" s="29"/>
      <c r="X255" s="29"/>
      <c r="Y255" s="29"/>
      <c r="Z255" s="29"/>
    </row>
    <row r="256" ht="12.0" customHeight="1">
      <c r="A256" s="28"/>
      <c r="B256" s="28"/>
      <c r="C256" s="28"/>
      <c r="D256" s="28"/>
      <c r="E256" s="28"/>
      <c r="F256" s="28"/>
      <c r="G256" s="28"/>
      <c r="H256" s="28"/>
      <c r="I256" s="28"/>
      <c r="J256" s="29"/>
      <c r="K256" s="29"/>
      <c r="L256" s="29"/>
      <c r="M256" s="29"/>
      <c r="N256" s="29"/>
      <c r="O256" s="29"/>
      <c r="P256" s="29"/>
      <c r="Q256" s="29"/>
      <c r="R256" s="29"/>
      <c r="S256" s="29"/>
      <c r="T256" s="29"/>
      <c r="U256" s="29"/>
      <c r="V256" s="29"/>
      <c r="W256" s="29"/>
      <c r="X256" s="29"/>
      <c r="Y256" s="29"/>
      <c r="Z256" s="29"/>
    </row>
    <row r="257" ht="12.0" customHeight="1">
      <c r="A257" s="28"/>
      <c r="B257" s="28"/>
      <c r="C257" s="28"/>
      <c r="D257" s="28"/>
      <c r="E257" s="28"/>
      <c r="F257" s="28"/>
      <c r="G257" s="28"/>
      <c r="H257" s="28"/>
      <c r="I257" s="28"/>
      <c r="J257" s="29"/>
      <c r="K257" s="29"/>
      <c r="L257" s="29"/>
      <c r="M257" s="29"/>
      <c r="N257" s="29"/>
      <c r="O257" s="29"/>
      <c r="P257" s="29"/>
      <c r="Q257" s="29"/>
      <c r="R257" s="29"/>
      <c r="S257" s="29"/>
      <c r="T257" s="29"/>
      <c r="U257" s="29"/>
      <c r="V257" s="29"/>
      <c r="W257" s="29"/>
      <c r="X257" s="29"/>
      <c r="Y257" s="29"/>
      <c r="Z257" s="29"/>
    </row>
    <row r="258" ht="12.0" customHeight="1">
      <c r="A258" s="28"/>
      <c r="B258" s="28"/>
      <c r="C258" s="28"/>
      <c r="D258" s="28"/>
      <c r="E258" s="28"/>
      <c r="F258" s="28"/>
      <c r="G258" s="28"/>
      <c r="H258" s="28"/>
      <c r="I258" s="28"/>
      <c r="J258" s="29"/>
      <c r="K258" s="29"/>
      <c r="L258" s="29"/>
      <c r="M258" s="29"/>
      <c r="N258" s="29"/>
      <c r="O258" s="29"/>
      <c r="P258" s="29"/>
      <c r="Q258" s="29"/>
      <c r="R258" s="29"/>
      <c r="S258" s="29"/>
      <c r="T258" s="29"/>
      <c r="U258" s="29"/>
      <c r="V258" s="29"/>
      <c r="W258" s="29"/>
      <c r="X258" s="29"/>
      <c r="Y258" s="29"/>
      <c r="Z258" s="29"/>
    </row>
    <row r="259" ht="12.0" customHeight="1">
      <c r="A259" s="28"/>
      <c r="B259" s="28"/>
      <c r="C259" s="28"/>
      <c r="D259" s="28"/>
      <c r="E259" s="28"/>
      <c r="F259" s="28"/>
      <c r="G259" s="28"/>
      <c r="H259" s="28"/>
      <c r="I259" s="28"/>
      <c r="J259" s="29"/>
      <c r="K259" s="29"/>
      <c r="L259" s="29"/>
      <c r="M259" s="29"/>
      <c r="N259" s="29"/>
      <c r="O259" s="29"/>
      <c r="P259" s="29"/>
      <c r="Q259" s="29"/>
      <c r="R259" s="29"/>
      <c r="S259" s="29"/>
      <c r="T259" s="29"/>
      <c r="U259" s="29"/>
      <c r="V259" s="29"/>
      <c r="W259" s="29"/>
      <c r="X259" s="29"/>
      <c r="Y259" s="29"/>
      <c r="Z259" s="29"/>
    </row>
    <row r="260" ht="12.0" customHeight="1">
      <c r="A260" s="28"/>
      <c r="B260" s="28"/>
      <c r="C260" s="28"/>
      <c r="D260" s="28"/>
      <c r="E260" s="28"/>
      <c r="F260" s="28"/>
      <c r="G260" s="28"/>
      <c r="H260" s="28"/>
      <c r="I260" s="28"/>
      <c r="J260" s="29"/>
      <c r="K260" s="29"/>
      <c r="L260" s="29"/>
      <c r="M260" s="29"/>
      <c r="N260" s="29"/>
      <c r="O260" s="29"/>
      <c r="P260" s="29"/>
      <c r="Q260" s="29"/>
      <c r="R260" s="29"/>
      <c r="S260" s="29"/>
      <c r="T260" s="29"/>
      <c r="U260" s="29"/>
      <c r="V260" s="29"/>
      <c r="W260" s="29"/>
      <c r="X260" s="29"/>
      <c r="Y260" s="29"/>
      <c r="Z260" s="29"/>
    </row>
    <row r="261" ht="12.0" customHeight="1">
      <c r="A261" s="28"/>
      <c r="B261" s="28"/>
      <c r="C261" s="28"/>
      <c r="D261" s="28"/>
      <c r="E261" s="28"/>
      <c r="F261" s="28"/>
      <c r="G261" s="28"/>
      <c r="H261" s="28"/>
      <c r="I261" s="28"/>
      <c r="J261" s="29"/>
      <c r="K261" s="29"/>
      <c r="L261" s="29"/>
      <c r="M261" s="29"/>
      <c r="N261" s="29"/>
      <c r="O261" s="29"/>
      <c r="P261" s="29"/>
      <c r="Q261" s="29"/>
      <c r="R261" s="29"/>
      <c r="S261" s="29"/>
      <c r="T261" s="29"/>
      <c r="U261" s="29"/>
      <c r="V261" s="29"/>
      <c r="W261" s="29"/>
      <c r="X261" s="29"/>
      <c r="Y261" s="29"/>
      <c r="Z261" s="29"/>
    </row>
    <row r="262" ht="12.0" customHeight="1">
      <c r="A262" s="28"/>
      <c r="B262" s="28"/>
      <c r="C262" s="28"/>
      <c r="D262" s="28"/>
      <c r="E262" s="28"/>
      <c r="F262" s="28"/>
      <c r="G262" s="28"/>
      <c r="H262" s="28"/>
      <c r="I262" s="28"/>
      <c r="J262" s="29"/>
      <c r="K262" s="29"/>
      <c r="L262" s="29"/>
      <c r="M262" s="29"/>
      <c r="N262" s="29"/>
      <c r="O262" s="29"/>
      <c r="P262" s="29"/>
      <c r="Q262" s="29"/>
      <c r="R262" s="29"/>
      <c r="S262" s="29"/>
      <c r="T262" s="29"/>
      <c r="U262" s="29"/>
      <c r="V262" s="29"/>
      <c r="W262" s="29"/>
      <c r="X262" s="29"/>
      <c r="Y262" s="29"/>
      <c r="Z262" s="29"/>
    </row>
    <row r="263" ht="12.0" customHeight="1">
      <c r="A263" s="28"/>
      <c r="B263" s="28"/>
      <c r="C263" s="28"/>
      <c r="D263" s="28"/>
      <c r="E263" s="28"/>
      <c r="F263" s="28"/>
      <c r="G263" s="28"/>
      <c r="H263" s="28"/>
      <c r="I263" s="28"/>
      <c r="J263" s="29"/>
      <c r="K263" s="29"/>
      <c r="L263" s="29"/>
      <c r="M263" s="29"/>
      <c r="N263" s="29"/>
      <c r="O263" s="29"/>
      <c r="P263" s="29"/>
      <c r="Q263" s="29"/>
      <c r="R263" s="29"/>
      <c r="S263" s="29"/>
      <c r="T263" s="29"/>
      <c r="U263" s="29"/>
      <c r="V263" s="29"/>
      <c r="W263" s="29"/>
      <c r="X263" s="29"/>
      <c r="Y263" s="29"/>
      <c r="Z263" s="29"/>
    </row>
    <row r="264" ht="12.0" customHeight="1">
      <c r="A264" s="28"/>
      <c r="B264" s="28"/>
      <c r="C264" s="28"/>
      <c r="D264" s="28"/>
      <c r="E264" s="28"/>
      <c r="F264" s="28"/>
      <c r="G264" s="28"/>
      <c r="H264" s="28"/>
      <c r="I264" s="28"/>
      <c r="J264" s="29"/>
      <c r="K264" s="29"/>
      <c r="L264" s="29"/>
      <c r="M264" s="29"/>
      <c r="N264" s="29"/>
      <c r="O264" s="29"/>
      <c r="P264" s="29"/>
      <c r="Q264" s="29"/>
      <c r="R264" s="29"/>
      <c r="S264" s="29"/>
      <c r="T264" s="29"/>
      <c r="U264" s="29"/>
      <c r="V264" s="29"/>
      <c r="W264" s="29"/>
      <c r="X264" s="29"/>
      <c r="Y264" s="29"/>
      <c r="Z264" s="29"/>
    </row>
    <row r="265" ht="12.0" customHeight="1">
      <c r="A265" s="28"/>
      <c r="B265" s="28"/>
      <c r="C265" s="28"/>
      <c r="D265" s="28"/>
      <c r="E265" s="28"/>
      <c r="F265" s="28"/>
      <c r="G265" s="28"/>
      <c r="H265" s="28"/>
      <c r="I265" s="28"/>
      <c r="J265" s="29"/>
      <c r="K265" s="29"/>
      <c r="L265" s="29"/>
      <c r="M265" s="29"/>
      <c r="N265" s="29"/>
      <c r="O265" s="29"/>
      <c r="P265" s="29"/>
      <c r="Q265" s="29"/>
      <c r="R265" s="29"/>
      <c r="S265" s="29"/>
      <c r="T265" s="29"/>
      <c r="U265" s="29"/>
      <c r="V265" s="29"/>
      <c r="W265" s="29"/>
      <c r="X265" s="29"/>
      <c r="Y265" s="29"/>
      <c r="Z265" s="29"/>
    </row>
    <row r="266" ht="12.0" customHeight="1">
      <c r="A266" s="28"/>
      <c r="B266" s="28"/>
      <c r="C266" s="28"/>
      <c r="D266" s="28"/>
      <c r="E266" s="28"/>
      <c r="F266" s="28"/>
      <c r="G266" s="28"/>
      <c r="H266" s="28"/>
      <c r="I266" s="28"/>
      <c r="J266" s="29"/>
      <c r="K266" s="29"/>
      <c r="L266" s="29"/>
      <c r="M266" s="29"/>
      <c r="N266" s="29"/>
      <c r="O266" s="29"/>
      <c r="P266" s="29"/>
      <c r="Q266" s="29"/>
      <c r="R266" s="29"/>
      <c r="S266" s="29"/>
      <c r="T266" s="29"/>
      <c r="U266" s="29"/>
      <c r="V266" s="29"/>
      <c r="W266" s="29"/>
      <c r="X266" s="29"/>
      <c r="Y266" s="29"/>
      <c r="Z266" s="29"/>
    </row>
    <row r="267" ht="12.0" customHeight="1">
      <c r="A267" s="28"/>
      <c r="B267" s="28"/>
      <c r="C267" s="28"/>
      <c r="D267" s="28"/>
      <c r="E267" s="28"/>
      <c r="F267" s="28"/>
      <c r="G267" s="28"/>
      <c r="H267" s="28"/>
      <c r="I267" s="28"/>
      <c r="J267" s="29"/>
      <c r="K267" s="29"/>
      <c r="L267" s="29"/>
      <c r="M267" s="29"/>
      <c r="N267" s="29"/>
      <c r="O267" s="29"/>
      <c r="P267" s="29"/>
      <c r="Q267" s="29"/>
      <c r="R267" s="29"/>
      <c r="S267" s="29"/>
      <c r="T267" s="29"/>
      <c r="U267" s="29"/>
      <c r="V267" s="29"/>
      <c r="W267" s="29"/>
      <c r="X267" s="29"/>
      <c r="Y267" s="29"/>
      <c r="Z267" s="29"/>
    </row>
    <row r="268" ht="12.0" customHeight="1">
      <c r="A268" s="28"/>
      <c r="B268" s="28"/>
      <c r="C268" s="28"/>
      <c r="D268" s="28"/>
      <c r="E268" s="28"/>
      <c r="F268" s="28"/>
      <c r="G268" s="28"/>
      <c r="H268" s="28"/>
      <c r="I268" s="28"/>
      <c r="J268" s="29"/>
      <c r="K268" s="29"/>
      <c r="L268" s="29"/>
      <c r="M268" s="29"/>
      <c r="N268" s="29"/>
      <c r="O268" s="29"/>
      <c r="P268" s="29"/>
      <c r="Q268" s="29"/>
      <c r="R268" s="29"/>
      <c r="S268" s="29"/>
      <c r="T268" s="29"/>
      <c r="U268" s="29"/>
      <c r="V268" s="29"/>
      <c r="W268" s="29"/>
      <c r="X268" s="29"/>
      <c r="Y268" s="29"/>
      <c r="Z268" s="29"/>
    </row>
    <row r="269" ht="12.0" customHeight="1">
      <c r="A269" s="28"/>
      <c r="B269" s="28"/>
      <c r="C269" s="28"/>
      <c r="D269" s="28"/>
      <c r="E269" s="28"/>
      <c r="F269" s="28"/>
      <c r="G269" s="28"/>
      <c r="H269" s="28"/>
      <c r="I269" s="28"/>
      <c r="J269" s="29"/>
      <c r="K269" s="29"/>
      <c r="L269" s="29"/>
      <c r="M269" s="29"/>
      <c r="N269" s="29"/>
      <c r="O269" s="29"/>
      <c r="P269" s="29"/>
      <c r="Q269" s="29"/>
      <c r="R269" s="29"/>
      <c r="S269" s="29"/>
      <c r="T269" s="29"/>
      <c r="U269" s="29"/>
      <c r="V269" s="29"/>
      <c r="W269" s="29"/>
      <c r="X269" s="29"/>
      <c r="Y269" s="29"/>
      <c r="Z269" s="29"/>
    </row>
    <row r="270" ht="12.0" customHeight="1">
      <c r="A270" s="28"/>
      <c r="B270" s="28"/>
      <c r="C270" s="28"/>
      <c r="D270" s="28"/>
      <c r="E270" s="28"/>
      <c r="F270" s="28"/>
      <c r="G270" s="28"/>
      <c r="H270" s="28"/>
      <c r="I270" s="28"/>
      <c r="J270" s="29"/>
      <c r="K270" s="29"/>
      <c r="L270" s="29"/>
      <c r="M270" s="29"/>
      <c r="N270" s="29"/>
      <c r="O270" s="29"/>
      <c r="P270" s="29"/>
      <c r="Q270" s="29"/>
      <c r="R270" s="29"/>
      <c r="S270" s="29"/>
      <c r="T270" s="29"/>
      <c r="U270" s="29"/>
      <c r="V270" s="29"/>
      <c r="W270" s="29"/>
      <c r="X270" s="29"/>
      <c r="Y270" s="29"/>
      <c r="Z270" s="29"/>
    </row>
    <row r="271" ht="12.0" customHeight="1">
      <c r="A271" s="28"/>
      <c r="B271" s="28"/>
      <c r="C271" s="28"/>
      <c r="D271" s="28"/>
      <c r="E271" s="28"/>
      <c r="F271" s="28"/>
      <c r="G271" s="28"/>
      <c r="H271" s="28"/>
      <c r="I271" s="28"/>
      <c r="J271" s="29"/>
      <c r="K271" s="29"/>
      <c r="L271" s="29"/>
      <c r="M271" s="29"/>
      <c r="N271" s="29"/>
      <c r="O271" s="29"/>
      <c r="P271" s="29"/>
      <c r="Q271" s="29"/>
      <c r="R271" s="29"/>
      <c r="S271" s="29"/>
      <c r="T271" s="29"/>
      <c r="U271" s="29"/>
      <c r="V271" s="29"/>
      <c r="W271" s="29"/>
      <c r="X271" s="29"/>
      <c r="Y271" s="29"/>
      <c r="Z271" s="29"/>
    </row>
    <row r="272" ht="12.0" customHeight="1">
      <c r="A272" s="28"/>
      <c r="B272" s="28"/>
      <c r="C272" s="28"/>
      <c r="D272" s="28"/>
      <c r="E272" s="28"/>
      <c r="F272" s="28"/>
      <c r="G272" s="28"/>
      <c r="H272" s="28"/>
      <c r="I272" s="28"/>
      <c r="J272" s="29"/>
      <c r="K272" s="29"/>
      <c r="L272" s="29"/>
      <c r="M272" s="29"/>
      <c r="N272" s="29"/>
      <c r="O272" s="29"/>
      <c r="P272" s="29"/>
      <c r="Q272" s="29"/>
      <c r="R272" s="29"/>
      <c r="S272" s="29"/>
      <c r="T272" s="29"/>
      <c r="U272" s="29"/>
      <c r="V272" s="29"/>
      <c r="W272" s="29"/>
      <c r="X272" s="29"/>
      <c r="Y272" s="29"/>
      <c r="Z272" s="29"/>
    </row>
    <row r="273" ht="12.0" customHeight="1">
      <c r="A273" s="28"/>
      <c r="B273" s="28"/>
      <c r="C273" s="28"/>
      <c r="D273" s="28"/>
      <c r="E273" s="28"/>
      <c r="F273" s="28"/>
      <c r="G273" s="28"/>
      <c r="H273" s="28"/>
      <c r="I273" s="28"/>
      <c r="J273" s="29"/>
      <c r="K273" s="29"/>
      <c r="L273" s="29"/>
      <c r="M273" s="29"/>
      <c r="N273" s="29"/>
      <c r="O273" s="29"/>
      <c r="P273" s="29"/>
      <c r="Q273" s="29"/>
      <c r="R273" s="29"/>
      <c r="S273" s="29"/>
      <c r="T273" s="29"/>
      <c r="U273" s="29"/>
      <c r="V273" s="29"/>
      <c r="W273" s="29"/>
      <c r="X273" s="29"/>
      <c r="Y273" s="29"/>
      <c r="Z273" s="29"/>
    </row>
    <row r="274" ht="12.0" customHeight="1">
      <c r="A274" s="28"/>
      <c r="B274" s="28"/>
      <c r="C274" s="28"/>
      <c r="D274" s="28"/>
      <c r="E274" s="28"/>
      <c r="F274" s="28"/>
      <c r="G274" s="28"/>
      <c r="H274" s="28"/>
      <c r="I274" s="28"/>
      <c r="J274" s="29"/>
      <c r="K274" s="29"/>
      <c r="L274" s="29"/>
      <c r="M274" s="29"/>
      <c r="N274" s="29"/>
      <c r="O274" s="29"/>
      <c r="P274" s="29"/>
      <c r="Q274" s="29"/>
      <c r="R274" s="29"/>
      <c r="S274" s="29"/>
      <c r="T274" s="29"/>
      <c r="U274" s="29"/>
      <c r="V274" s="29"/>
      <c r="W274" s="29"/>
      <c r="X274" s="29"/>
      <c r="Y274" s="29"/>
      <c r="Z274" s="29"/>
    </row>
    <row r="275" ht="12.0" customHeight="1">
      <c r="A275" s="28"/>
      <c r="B275" s="28"/>
      <c r="C275" s="28"/>
      <c r="D275" s="28"/>
      <c r="E275" s="28"/>
      <c r="F275" s="28"/>
      <c r="G275" s="28"/>
      <c r="H275" s="28"/>
      <c r="I275" s="28"/>
      <c r="J275" s="29"/>
      <c r="K275" s="29"/>
      <c r="L275" s="29"/>
      <c r="M275" s="29"/>
      <c r="N275" s="29"/>
      <c r="O275" s="29"/>
      <c r="P275" s="29"/>
      <c r="Q275" s="29"/>
      <c r="R275" s="29"/>
      <c r="S275" s="29"/>
      <c r="T275" s="29"/>
      <c r="U275" s="29"/>
      <c r="V275" s="29"/>
      <c r="W275" s="29"/>
      <c r="X275" s="29"/>
      <c r="Y275" s="29"/>
      <c r="Z275" s="29"/>
    </row>
    <row r="276" ht="12.0" customHeight="1">
      <c r="A276" s="28"/>
      <c r="B276" s="28"/>
      <c r="C276" s="28"/>
      <c r="D276" s="28"/>
      <c r="E276" s="28"/>
      <c r="F276" s="28"/>
      <c r="G276" s="28"/>
      <c r="H276" s="28"/>
      <c r="I276" s="28"/>
      <c r="J276" s="29"/>
      <c r="K276" s="29"/>
      <c r="L276" s="29"/>
      <c r="M276" s="29"/>
      <c r="N276" s="29"/>
      <c r="O276" s="29"/>
      <c r="P276" s="29"/>
      <c r="Q276" s="29"/>
      <c r="R276" s="29"/>
      <c r="S276" s="29"/>
      <c r="T276" s="29"/>
      <c r="U276" s="29"/>
      <c r="V276" s="29"/>
      <c r="W276" s="29"/>
      <c r="X276" s="29"/>
      <c r="Y276" s="29"/>
      <c r="Z276" s="29"/>
    </row>
    <row r="277" ht="12.0" customHeight="1">
      <c r="A277" s="28"/>
      <c r="B277" s="28"/>
      <c r="C277" s="28"/>
      <c r="D277" s="28"/>
      <c r="E277" s="28"/>
      <c r="F277" s="28"/>
      <c r="G277" s="28"/>
      <c r="H277" s="28"/>
      <c r="I277" s="28"/>
      <c r="J277" s="29"/>
      <c r="K277" s="29"/>
      <c r="L277" s="29"/>
      <c r="M277" s="29"/>
      <c r="N277" s="29"/>
      <c r="O277" s="29"/>
      <c r="P277" s="29"/>
      <c r="Q277" s="29"/>
      <c r="R277" s="29"/>
      <c r="S277" s="29"/>
      <c r="T277" s="29"/>
      <c r="U277" s="29"/>
      <c r="V277" s="29"/>
      <c r="W277" s="29"/>
      <c r="X277" s="29"/>
      <c r="Y277" s="29"/>
      <c r="Z277" s="29"/>
    </row>
    <row r="278" ht="12.0" customHeight="1">
      <c r="A278" s="28"/>
      <c r="B278" s="28"/>
      <c r="C278" s="28"/>
      <c r="D278" s="28"/>
      <c r="E278" s="28"/>
      <c r="F278" s="28"/>
      <c r="G278" s="28"/>
      <c r="H278" s="28"/>
      <c r="I278" s="28"/>
      <c r="J278" s="29"/>
      <c r="K278" s="29"/>
      <c r="L278" s="29"/>
      <c r="M278" s="29"/>
      <c r="N278" s="29"/>
      <c r="O278" s="29"/>
      <c r="P278" s="29"/>
      <c r="Q278" s="29"/>
      <c r="R278" s="29"/>
      <c r="S278" s="29"/>
      <c r="T278" s="29"/>
      <c r="U278" s="29"/>
      <c r="V278" s="29"/>
      <c r="W278" s="29"/>
      <c r="X278" s="29"/>
      <c r="Y278" s="29"/>
      <c r="Z278" s="29"/>
    </row>
    <row r="279" ht="12.0" customHeight="1">
      <c r="A279" s="28"/>
      <c r="B279" s="28"/>
      <c r="C279" s="28"/>
      <c r="D279" s="28"/>
      <c r="E279" s="28"/>
      <c r="F279" s="28"/>
      <c r="G279" s="28"/>
      <c r="H279" s="28"/>
      <c r="I279" s="28"/>
      <c r="J279" s="29"/>
      <c r="K279" s="29"/>
      <c r="L279" s="29"/>
      <c r="M279" s="29"/>
      <c r="N279" s="29"/>
      <c r="O279" s="29"/>
      <c r="P279" s="29"/>
      <c r="Q279" s="29"/>
      <c r="R279" s="29"/>
      <c r="S279" s="29"/>
      <c r="T279" s="29"/>
      <c r="U279" s="29"/>
      <c r="V279" s="29"/>
      <c r="W279" s="29"/>
      <c r="X279" s="29"/>
      <c r="Y279" s="29"/>
      <c r="Z279" s="29"/>
    </row>
    <row r="280" ht="12.0" customHeight="1">
      <c r="A280" s="28"/>
      <c r="B280" s="28"/>
      <c r="C280" s="28"/>
      <c r="D280" s="28"/>
      <c r="E280" s="28"/>
      <c r="F280" s="28"/>
      <c r="G280" s="28"/>
      <c r="H280" s="28"/>
      <c r="I280" s="28"/>
      <c r="J280" s="29"/>
      <c r="K280" s="29"/>
      <c r="L280" s="29"/>
      <c r="M280" s="29"/>
      <c r="N280" s="29"/>
      <c r="O280" s="29"/>
      <c r="P280" s="29"/>
      <c r="Q280" s="29"/>
      <c r="R280" s="29"/>
      <c r="S280" s="29"/>
      <c r="T280" s="29"/>
      <c r="U280" s="29"/>
      <c r="V280" s="29"/>
      <c r="W280" s="29"/>
      <c r="X280" s="29"/>
      <c r="Y280" s="29"/>
      <c r="Z280" s="29"/>
    </row>
    <row r="281" ht="12.0" customHeight="1">
      <c r="A281" s="28"/>
      <c r="B281" s="28"/>
      <c r="C281" s="28"/>
      <c r="D281" s="28"/>
      <c r="E281" s="28"/>
      <c r="F281" s="28"/>
      <c r="G281" s="28"/>
      <c r="H281" s="28"/>
      <c r="I281" s="28"/>
      <c r="J281" s="29"/>
      <c r="K281" s="29"/>
      <c r="L281" s="29"/>
      <c r="M281" s="29"/>
      <c r="N281" s="29"/>
      <c r="O281" s="29"/>
      <c r="P281" s="29"/>
      <c r="Q281" s="29"/>
      <c r="R281" s="29"/>
      <c r="S281" s="29"/>
      <c r="T281" s="29"/>
      <c r="U281" s="29"/>
      <c r="V281" s="29"/>
      <c r="W281" s="29"/>
      <c r="X281" s="29"/>
      <c r="Y281" s="29"/>
      <c r="Z281" s="29"/>
    </row>
    <row r="282" ht="12.0" customHeight="1">
      <c r="A282" s="28"/>
      <c r="B282" s="28"/>
      <c r="C282" s="28"/>
      <c r="D282" s="28"/>
      <c r="E282" s="28"/>
      <c r="F282" s="28"/>
      <c r="G282" s="28"/>
      <c r="H282" s="28"/>
      <c r="I282" s="28"/>
      <c r="J282" s="29"/>
      <c r="K282" s="29"/>
      <c r="L282" s="29"/>
      <c r="M282" s="29"/>
      <c r="N282" s="29"/>
      <c r="O282" s="29"/>
      <c r="P282" s="29"/>
      <c r="Q282" s="29"/>
      <c r="R282" s="29"/>
      <c r="S282" s="29"/>
      <c r="T282" s="29"/>
      <c r="U282" s="29"/>
      <c r="V282" s="29"/>
      <c r="W282" s="29"/>
      <c r="X282" s="29"/>
      <c r="Y282" s="29"/>
      <c r="Z282" s="29"/>
    </row>
    <row r="283" ht="12.0" customHeight="1">
      <c r="A283" s="28"/>
      <c r="B283" s="28"/>
      <c r="C283" s="28"/>
      <c r="D283" s="28"/>
      <c r="E283" s="28"/>
      <c r="F283" s="28"/>
      <c r="G283" s="28"/>
      <c r="H283" s="28"/>
      <c r="I283" s="28"/>
      <c r="J283" s="29"/>
      <c r="K283" s="29"/>
      <c r="L283" s="29"/>
      <c r="M283" s="29"/>
      <c r="N283" s="29"/>
      <c r="O283" s="29"/>
      <c r="P283" s="29"/>
      <c r="Q283" s="29"/>
      <c r="R283" s="29"/>
      <c r="S283" s="29"/>
      <c r="T283" s="29"/>
      <c r="U283" s="29"/>
      <c r="V283" s="29"/>
      <c r="W283" s="29"/>
      <c r="X283" s="29"/>
      <c r="Y283" s="29"/>
      <c r="Z283" s="29"/>
    </row>
    <row r="284" ht="12.0" customHeight="1">
      <c r="A284" s="28"/>
      <c r="B284" s="28"/>
      <c r="C284" s="28"/>
      <c r="D284" s="28"/>
      <c r="E284" s="28"/>
      <c r="F284" s="28"/>
      <c r="G284" s="28"/>
      <c r="H284" s="28"/>
      <c r="I284" s="28"/>
      <c r="J284" s="29"/>
      <c r="K284" s="29"/>
      <c r="L284" s="29"/>
      <c r="M284" s="29"/>
      <c r="N284" s="29"/>
      <c r="O284" s="29"/>
      <c r="P284" s="29"/>
      <c r="Q284" s="29"/>
      <c r="R284" s="29"/>
      <c r="S284" s="29"/>
      <c r="T284" s="29"/>
      <c r="U284" s="29"/>
      <c r="V284" s="29"/>
      <c r="W284" s="29"/>
      <c r="X284" s="29"/>
      <c r="Y284" s="29"/>
      <c r="Z284" s="29"/>
    </row>
    <row r="285" ht="12.0" customHeight="1">
      <c r="A285" s="28"/>
      <c r="B285" s="28"/>
      <c r="C285" s="28"/>
      <c r="D285" s="28"/>
      <c r="E285" s="28"/>
      <c r="F285" s="28"/>
      <c r="G285" s="28"/>
      <c r="H285" s="28"/>
      <c r="I285" s="28"/>
      <c r="J285" s="29"/>
      <c r="K285" s="29"/>
      <c r="L285" s="29"/>
      <c r="M285" s="29"/>
      <c r="N285" s="29"/>
      <c r="O285" s="29"/>
      <c r="P285" s="29"/>
      <c r="Q285" s="29"/>
      <c r="R285" s="29"/>
      <c r="S285" s="29"/>
      <c r="T285" s="29"/>
      <c r="U285" s="29"/>
      <c r="V285" s="29"/>
      <c r="W285" s="29"/>
      <c r="X285" s="29"/>
      <c r="Y285" s="29"/>
      <c r="Z285" s="29"/>
    </row>
    <row r="286" ht="12.0" customHeight="1">
      <c r="A286" s="28"/>
      <c r="B286" s="28"/>
      <c r="C286" s="28"/>
      <c r="D286" s="28"/>
      <c r="E286" s="28"/>
      <c r="F286" s="28"/>
      <c r="G286" s="28"/>
      <c r="H286" s="28"/>
      <c r="I286" s="28"/>
      <c r="J286" s="29"/>
      <c r="K286" s="29"/>
      <c r="L286" s="29"/>
      <c r="M286" s="29"/>
      <c r="N286" s="29"/>
      <c r="O286" s="29"/>
      <c r="P286" s="29"/>
      <c r="Q286" s="29"/>
      <c r="R286" s="29"/>
      <c r="S286" s="29"/>
      <c r="T286" s="29"/>
      <c r="U286" s="29"/>
      <c r="V286" s="29"/>
      <c r="W286" s="29"/>
      <c r="X286" s="29"/>
      <c r="Y286" s="29"/>
      <c r="Z286" s="29"/>
    </row>
    <row r="287" ht="12.0" customHeight="1">
      <c r="A287" s="28"/>
      <c r="B287" s="28"/>
      <c r="C287" s="28"/>
      <c r="D287" s="28"/>
      <c r="E287" s="28"/>
      <c r="F287" s="28"/>
      <c r="G287" s="28"/>
      <c r="H287" s="28"/>
      <c r="I287" s="28"/>
      <c r="J287" s="29"/>
      <c r="K287" s="29"/>
      <c r="L287" s="29"/>
      <c r="M287" s="29"/>
      <c r="N287" s="29"/>
      <c r="O287" s="29"/>
      <c r="P287" s="29"/>
      <c r="Q287" s="29"/>
      <c r="R287" s="29"/>
      <c r="S287" s="29"/>
      <c r="T287" s="29"/>
      <c r="U287" s="29"/>
      <c r="V287" s="29"/>
      <c r="W287" s="29"/>
      <c r="X287" s="29"/>
      <c r="Y287" s="29"/>
      <c r="Z287" s="29"/>
    </row>
    <row r="288" ht="12.0" customHeight="1">
      <c r="A288" s="28"/>
      <c r="B288" s="28"/>
      <c r="C288" s="28"/>
      <c r="D288" s="28"/>
      <c r="E288" s="28"/>
      <c r="F288" s="28"/>
      <c r="G288" s="28"/>
      <c r="H288" s="28"/>
      <c r="I288" s="28"/>
      <c r="J288" s="29"/>
      <c r="K288" s="29"/>
      <c r="L288" s="29"/>
      <c r="M288" s="29"/>
      <c r="N288" s="29"/>
      <c r="O288" s="29"/>
      <c r="P288" s="29"/>
      <c r="Q288" s="29"/>
      <c r="R288" s="29"/>
      <c r="S288" s="29"/>
      <c r="T288" s="29"/>
      <c r="U288" s="29"/>
      <c r="V288" s="29"/>
      <c r="W288" s="29"/>
      <c r="X288" s="29"/>
      <c r="Y288" s="29"/>
      <c r="Z288" s="29"/>
    </row>
    <row r="289" ht="12.0" customHeight="1">
      <c r="A289" s="28"/>
      <c r="B289" s="28"/>
      <c r="C289" s="28"/>
      <c r="D289" s="28"/>
      <c r="E289" s="28"/>
      <c r="F289" s="28"/>
      <c r="G289" s="28"/>
      <c r="H289" s="28"/>
      <c r="I289" s="28"/>
      <c r="J289" s="29"/>
      <c r="K289" s="29"/>
      <c r="L289" s="29"/>
      <c r="M289" s="29"/>
      <c r="N289" s="29"/>
      <c r="O289" s="29"/>
      <c r="P289" s="29"/>
      <c r="Q289" s="29"/>
      <c r="R289" s="29"/>
      <c r="S289" s="29"/>
      <c r="T289" s="29"/>
      <c r="U289" s="29"/>
      <c r="V289" s="29"/>
      <c r="W289" s="29"/>
      <c r="X289" s="29"/>
      <c r="Y289" s="29"/>
      <c r="Z289" s="29"/>
    </row>
    <row r="290" ht="12.0" customHeight="1">
      <c r="A290" s="28"/>
      <c r="B290" s="28"/>
      <c r="C290" s="28"/>
      <c r="D290" s="28"/>
      <c r="E290" s="28"/>
      <c r="F290" s="28"/>
      <c r="G290" s="28"/>
      <c r="H290" s="28"/>
      <c r="I290" s="28"/>
      <c r="J290" s="29"/>
      <c r="K290" s="29"/>
      <c r="L290" s="29"/>
      <c r="M290" s="29"/>
      <c r="N290" s="29"/>
      <c r="O290" s="29"/>
      <c r="P290" s="29"/>
      <c r="Q290" s="29"/>
      <c r="R290" s="29"/>
      <c r="S290" s="29"/>
      <c r="T290" s="29"/>
      <c r="U290" s="29"/>
      <c r="V290" s="29"/>
      <c r="W290" s="29"/>
      <c r="X290" s="29"/>
      <c r="Y290" s="29"/>
      <c r="Z290" s="29"/>
    </row>
    <row r="291" ht="12.0" customHeight="1">
      <c r="A291" s="28"/>
      <c r="B291" s="28"/>
      <c r="C291" s="28"/>
      <c r="D291" s="28"/>
      <c r="E291" s="28"/>
      <c r="F291" s="28"/>
      <c r="G291" s="28"/>
      <c r="H291" s="28"/>
      <c r="I291" s="28"/>
      <c r="J291" s="29"/>
      <c r="K291" s="29"/>
      <c r="L291" s="29"/>
      <c r="M291" s="29"/>
      <c r="N291" s="29"/>
      <c r="O291" s="29"/>
      <c r="P291" s="29"/>
      <c r="Q291" s="29"/>
      <c r="R291" s="29"/>
      <c r="S291" s="29"/>
      <c r="T291" s="29"/>
      <c r="U291" s="29"/>
      <c r="V291" s="29"/>
      <c r="W291" s="29"/>
      <c r="X291" s="29"/>
      <c r="Y291" s="29"/>
      <c r="Z291" s="29"/>
    </row>
    <row r="292" ht="12.0" customHeight="1">
      <c r="A292" s="28"/>
      <c r="B292" s="28"/>
      <c r="C292" s="28"/>
      <c r="D292" s="28"/>
      <c r="E292" s="28"/>
      <c r="F292" s="28"/>
      <c r="G292" s="28"/>
      <c r="H292" s="28"/>
      <c r="I292" s="28"/>
      <c r="J292" s="29"/>
      <c r="K292" s="29"/>
      <c r="L292" s="29"/>
      <c r="M292" s="29"/>
      <c r="N292" s="29"/>
      <c r="O292" s="29"/>
      <c r="P292" s="29"/>
      <c r="Q292" s="29"/>
      <c r="R292" s="29"/>
      <c r="S292" s="29"/>
      <c r="T292" s="29"/>
      <c r="U292" s="29"/>
      <c r="V292" s="29"/>
      <c r="W292" s="29"/>
      <c r="X292" s="29"/>
      <c r="Y292" s="29"/>
      <c r="Z292" s="29"/>
    </row>
    <row r="293" ht="12.0" customHeight="1">
      <c r="A293" s="28"/>
      <c r="B293" s="28"/>
      <c r="C293" s="28"/>
      <c r="D293" s="28"/>
      <c r="E293" s="28"/>
      <c r="F293" s="28"/>
      <c r="G293" s="28"/>
      <c r="H293" s="28"/>
      <c r="I293" s="28"/>
      <c r="J293" s="29"/>
      <c r="K293" s="29"/>
      <c r="L293" s="29"/>
      <c r="M293" s="29"/>
      <c r="N293" s="29"/>
      <c r="O293" s="29"/>
      <c r="P293" s="29"/>
      <c r="Q293" s="29"/>
      <c r="R293" s="29"/>
      <c r="S293" s="29"/>
      <c r="T293" s="29"/>
      <c r="U293" s="29"/>
      <c r="V293" s="29"/>
      <c r="W293" s="29"/>
      <c r="X293" s="29"/>
      <c r="Y293" s="29"/>
      <c r="Z293" s="29"/>
    </row>
    <row r="294" ht="12.0" customHeight="1">
      <c r="A294" s="28"/>
      <c r="B294" s="28"/>
      <c r="C294" s="28"/>
      <c r="D294" s="28"/>
      <c r="E294" s="28"/>
      <c r="F294" s="28"/>
      <c r="G294" s="28"/>
      <c r="H294" s="28"/>
      <c r="I294" s="28"/>
      <c r="J294" s="29"/>
      <c r="K294" s="29"/>
      <c r="L294" s="29"/>
      <c r="M294" s="29"/>
      <c r="N294" s="29"/>
      <c r="O294" s="29"/>
      <c r="P294" s="29"/>
      <c r="Q294" s="29"/>
      <c r="R294" s="29"/>
      <c r="S294" s="29"/>
      <c r="T294" s="29"/>
      <c r="U294" s="29"/>
      <c r="V294" s="29"/>
      <c r="W294" s="29"/>
      <c r="X294" s="29"/>
      <c r="Y294" s="29"/>
      <c r="Z294" s="29"/>
    </row>
    <row r="295" ht="12.0" customHeight="1">
      <c r="A295" s="28"/>
      <c r="B295" s="28"/>
      <c r="C295" s="28"/>
      <c r="D295" s="28"/>
      <c r="E295" s="28"/>
      <c r="F295" s="28"/>
      <c r="G295" s="28"/>
      <c r="H295" s="28"/>
      <c r="I295" s="28"/>
      <c r="J295" s="29"/>
      <c r="K295" s="29"/>
      <c r="L295" s="29"/>
      <c r="M295" s="29"/>
      <c r="N295" s="29"/>
      <c r="O295" s="29"/>
      <c r="P295" s="29"/>
      <c r="Q295" s="29"/>
      <c r="R295" s="29"/>
      <c r="S295" s="29"/>
      <c r="T295" s="29"/>
      <c r="U295" s="29"/>
      <c r="V295" s="29"/>
      <c r="W295" s="29"/>
      <c r="X295" s="29"/>
      <c r="Y295" s="29"/>
      <c r="Z295" s="29"/>
    </row>
    <row r="296" ht="12.0" customHeight="1">
      <c r="A296" s="28"/>
      <c r="B296" s="28"/>
      <c r="C296" s="28"/>
      <c r="D296" s="28"/>
      <c r="E296" s="28"/>
      <c r="F296" s="28"/>
      <c r="G296" s="28"/>
      <c r="H296" s="28"/>
      <c r="I296" s="28"/>
      <c r="J296" s="29"/>
      <c r="K296" s="29"/>
      <c r="L296" s="29"/>
      <c r="M296" s="29"/>
      <c r="N296" s="29"/>
      <c r="O296" s="29"/>
      <c r="P296" s="29"/>
      <c r="Q296" s="29"/>
      <c r="R296" s="29"/>
      <c r="S296" s="29"/>
      <c r="T296" s="29"/>
      <c r="U296" s="29"/>
      <c r="V296" s="29"/>
      <c r="W296" s="29"/>
      <c r="X296" s="29"/>
      <c r="Y296" s="29"/>
      <c r="Z296" s="29"/>
    </row>
    <row r="297" ht="12.0" customHeight="1">
      <c r="A297" s="28"/>
      <c r="B297" s="28"/>
      <c r="C297" s="28"/>
      <c r="D297" s="28"/>
      <c r="E297" s="28"/>
      <c r="F297" s="28"/>
      <c r="G297" s="28"/>
      <c r="H297" s="28"/>
      <c r="I297" s="28"/>
      <c r="J297" s="29"/>
      <c r="K297" s="29"/>
      <c r="L297" s="29"/>
      <c r="M297" s="29"/>
      <c r="N297" s="29"/>
      <c r="O297" s="29"/>
      <c r="P297" s="29"/>
      <c r="Q297" s="29"/>
      <c r="R297" s="29"/>
      <c r="S297" s="29"/>
      <c r="T297" s="29"/>
      <c r="U297" s="29"/>
      <c r="V297" s="29"/>
      <c r="W297" s="29"/>
      <c r="X297" s="29"/>
      <c r="Y297" s="29"/>
      <c r="Z297" s="29"/>
    </row>
    <row r="298" ht="12.0" customHeight="1">
      <c r="A298" s="28"/>
      <c r="B298" s="28"/>
      <c r="C298" s="28"/>
      <c r="D298" s="28"/>
      <c r="E298" s="28"/>
      <c r="F298" s="28"/>
      <c r="G298" s="28"/>
      <c r="H298" s="28"/>
      <c r="I298" s="28"/>
      <c r="J298" s="29"/>
      <c r="K298" s="29"/>
      <c r="L298" s="29"/>
      <c r="M298" s="29"/>
      <c r="N298" s="29"/>
      <c r="O298" s="29"/>
      <c r="P298" s="29"/>
      <c r="Q298" s="29"/>
      <c r="R298" s="29"/>
      <c r="S298" s="29"/>
      <c r="T298" s="29"/>
      <c r="U298" s="29"/>
      <c r="V298" s="29"/>
      <c r="W298" s="29"/>
      <c r="X298" s="29"/>
      <c r="Y298" s="29"/>
      <c r="Z298" s="29"/>
    </row>
    <row r="299" ht="12.0" customHeight="1">
      <c r="A299" s="28"/>
      <c r="B299" s="28"/>
      <c r="C299" s="28"/>
      <c r="D299" s="28"/>
      <c r="E299" s="28"/>
      <c r="F299" s="28"/>
      <c r="G299" s="28"/>
      <c r="H299" s="28"/>
      <c r="I299" s="28"/>
      <c r="J299" s="29"/>
      <c r="K299" s="29"/>
      <c r="L299" s="29"/>
      <c r="M299" s="29"/>
      <c r="N299" s="29"/>
      <c r="O299" s="29"/>
      <c r="P299" s="29"/>
      <c r="Q299" s="29"/>
      <c r="R299" s="29"/>
      <c r="S299" s="29"/>
      <c r="T299" s="29"/>
      <c r="U299" s="29"/>
      <c r="V299" s="29"/>
      <c r="W299" s="29"/>
      <c r="X299" s="29"/>
      <c r="Y299" s="29"/>
      <c r="Z299" s="29"/>
    </row>
    <row r="300" ht="12.0" customHeight="1">
      <c r="A300" s="28"/>
      <c r="B300" s="28"/>
      <c r="C300" s="28"/>
      <c r="D300" s="28"/>
      <c r="E300" s="28"/>
      <c r="F300" s="28"/>
      <c r="G300" s="28"/>
      <c r="H300" s="28"/>
      <c r="I300" s="28"/>
      <c r="J300" s="29"/>
      <c r="K300" s="29"/>
      <c r="L300" s="29"/>
      <c r="M300" s="29"/>
      <c r="N300" s="29"/>
      <c r="O300" s="29"/>
      <c r="P300" s="29"/>
      <c r="Q300" s="29"/>
      <c r="R300" s="29"/>
      <c r="S300" s="29"/>
      <c r="T300" s="29"/>
      <c r="U300" s="29"/>
      <c r="V300" s="29"/>
      <c r="W300" s="29"/>
      <c r="X300" s="29"/>
      <c r="Y300" s="29"/>
      <c r="Z300" s="29"/>
    </row>
    <row r="301" ht="12.0" customHeight="1">
      <c r="A301" s="28"/>
      <c r="B301" s="28"/>
      <c r="C301" s="28"/>
      <c r="D301" s="28"/>
      <c r="E301" s="28"/>
      <c r="F301" s="28"/>
      <c r="G301" s="28"/>
      <c r="H301" s="28"/>
      <c r="I301" s="28"/>
      <c r="J301" s="29"/>
      <c r="K301" s="29"/>
      <c r="L301" s="29"/>
      <c r="M301" s="29"/>
      <c r="N301" s="29"/>
      <c r="O301" s="29"/>
      <c r="P301" s="29"/>
      <c r="Q301" s="29"/>
      <c r="R301" s="29"/>
      <c r="S301" s="29"/>
      <c r="T301" s="29"/>
      <c r="U301" s="29"/>
      <c r="V301" s="29"/>
      <c r="W301" s="29"/>
      <c r="X301" s="29"/>
      <c r="Y301" s="29"/>
      <c r="Z301" s="29"/>
    </row>
    <row r="302" ht="12.0" customHeight="1">
      <c r="A302" s="28"/>
      <c r="B302" s="28"/>
      <c r="C302" s="28"/>
      <c r="D302" s="28"/>
      <c r="E302" s="28"/>
      <c r="F302" s="28"/>
      <c r="G302" s="28"/>
      <c r="H302" s="28"/>
      <c r="I302" s="28"/>
      <c r="J302" s="29"/>
      <c r="K302" s="29"/>
      <c r="L302" s="29"/>
      <c r="M302" s="29"/>
      <c r="N302" s="29"/>
      <c r="O302" s="29"/>
      <c r="P302" s="29"/>
      <c r="Q302" s="29"/>
      <c r="R302" s="29"/>
      <c r="S302" s="29"/>
      <c r="T302" s="29"/>
      <c r="U302" s="29"/>
      <c r="V302" s="29"/>
      <c r="W302" s="29"/>
      <c r="X302" s="29"/>
      <c r="Y302" s="29"/>
      <c r="Z302" s="29"/>
    </row>
    <row r="303" ht="12.0" customHeight="1">
      <c r="A303" s="28"/>
      <c r="B303" s="28"/>
      <c r="C303" s="28"/>
      <c r="D303" s="28"/>
      <c r="E303" s="28"/>
      <c r="F303" s="28"/>
      <c r="G303" s="28"/>
      <c r="H303" s="28"/>
      <c r="I303" s="28"/>
      <c r="J303" s="29"/>
      <c r="K303" s="29"/>
      <c r="L303" s="29"/>
      <c r="M303" s="29"/>
      <c r="N303" s="29"/>
      <c r="O303" s="29"/>
      <c r="P303" s="29"/>
      <c r="Q303" s="29"/>
      <c r="R303" s="29"/>
      <c r="S303" s="29"/>
      <c r="T303" s="29"/>
      <c r="U303" s="29"/>
      <c r="V303" s="29"/>
      <c r="W303" s="29"/>
      <c r="X303" s="29"/>
      <c r="Y303" s="29"/>
      <c r="Z303" s="29"/>
    </row>
    <row r="304" ht="12.0" customHeight="1">
      <c r="A304" s="28"/>
      <c r="B304" s="28"/>
      <c r="C304" s="28"/>
      <c r="D304" s="28"/>
      <c r="E304" s="28"/>
      <c r="F304" s="28"/>
      <c r="G304" s="28"/>
      <c r="H304" s="28"/>
      <c r="I304" s="28"/>
      <c r="J304" s="29"/>
      <c r="K304" s="29"/>
      <c r="L304" s="29"/>
      <c r="M304" s="29"/>
      <c r="N304" s="29"/>
      <c r="O304" s="29"/>
      <c r="P304" s="29"/>
      <c r="Q304" s="29"/>
      <c r="R304" s="29"/>
      <c r="S304" s="29"/>
      <c r="T304" s="29"/>
      <c r="U304" s="29"/>
      <c r="V304" s="29"/>
      <c r="W304" s="29"/>
      <c r="X304" s="29"/>
      <c r="Y304" s="29"/>
      <c r="Z304" s="29"/>
    </row>
    <row r="305" ht="12.0" customHeight="1">
      <c r="A305" s="28"/>
      <c r="B305" s="28"/>
      <c r="C305" s="28"/>
      <c r="D305" s="28"/>
      <c r="E305" s="28"/>
      <c r="F305" s="28"/>
      <c r="G305" s="28"/>
      <c r="H305" s="28"/>
      <c r="I305" s="28"/>
      <c r="J305" s="29"/>
      <c r="K305" s="29"/>
      <c r="L305" s="29"/>
      <c r="M305" s="29"/>
      <c r="N305" s="29"/>
      <c r="O305" s="29"/>
      <c r="P305" s="29"/>
      <c r="Q305" s="29"/>
      <c r="R305" s="29"/>
      <c r="S305" s="29"/>
      <c r="T305" s="29"/>
      <c r="U305" s="29"/>
      <c r="V305" s="29"/>
      <c r="W305" s="29"/>
      <c r="X305" s="29"/>
      <c r="Y305" s="29"/>
      <c r="Z305" s="29"/>
    </row>
    <row r="306" ht="12.0" customHeight="1">
      <c r="A306" s="28"/>
      <c r="B306" s="28"/>
      <c r="C306" s="28"/>
      <c r="D306" s="28"/>
      <c r="E306" s="28"/>
      <c r="F306" s="28"/>
      <c r="G306" s="28"/>
      <c r="H306" s="28"/>
      <c r="I306" s="28"/>
      <c r="J306" s="29"/>
      <c r="K306" s="29"/>
      <c r="L306" s="29"/>
      <c r="M306" s="29"/>
      <c r="N306" s="29"/>
      <c r="O306" s="29"/>
      <c r="P306" s="29"/>
      <c r="Q306" s="29"/>
      <c r="R306" s="29"/>
      <c r="S306" s="29"/>
      <c r="T306" s="29"/>
      <c r="U306" s="29"/>
      <c r="V306" s="29"/>
      <c r="W306" s="29"/>
      <c r="X306" s="29"/>
      <c r="Y306" s="29"/>
      <c r="Z306" s="29"/>
    </row>
    <row r="307" ht="12.0" customHeight="1">
      <c r="A307" s="28"/>
      <c r="B307" s="28"/>
      <c r="C307" s="28"/>
      <c r="D307" s="28"/>
      <c r="E307" s="28"/>
      <c r="F307" s="28"/>
      <c r="G307" s="28"/>
      <c r="H307" s="28"/>
      <c r="I307" s="28"/>
      <c r="J307" s="29"/>
      <c r="K307" s="29"/>
      <c r="L307" s="29"/>
      <c r="M307" s="29"/>
      <c r="N307" s="29"/>
      <c r="O307" s="29"/>
      <c r="P307" s="29"/>
      <c r="Q307" s="29"/>
      <c r="R307" s="29"/>
      <c r="S307" s="29"/>
      <c r="T307" s="29"/>
      <c r="U307" s="29"/>
      <c r="V307" s="29"/>
      <c r="W307" s="29"/>
      <c r="X307" s="29"/>
      <c r="Y307" s="29"/>
      <c r="Z307" s="29"/>
    </row>
    <row r="308" ht="12.0" customHeight="1">
      <c r="A308" s="28"/>
      <c r="B308" s="28"/>
      <c r="C308" s="28"/>
      <c r="D308" s="28"/>
      <c r="E308" s="28"/>
      <c r="F308" s="28"/>
      <c r="G308" s="28"/>
      <c r="H308" s="28"/>
      <c r="I308" s="28"/>
      <c r="J308" s="29"/>
      <c r="K308" s="29"/>
      <c r="L308" s="29"/>
      <c r="M308" s="29"/>
      <c r="N308" s="29"/>
      <c r="O308" s="29"/>
      <c r="P308" s="29"/>
      <c r="Q308" s="29"/>
      <c r="R308" s="29"/>
      <c r="S308" s="29"/>
      <c r="T308" s="29"/>
      <c r="U308" s="29"/>
      <c r="V308" s="29"/>
      <c r="W308" s="29"/>
      <c r="X308" s="29"/>
      <c r="Y308" s="29"/>
      <c r="Z308" s="29"/>
    </row>
    <row r="309" ht="12.0" customHeight="1">
      <c r="A309" s="28"/>
      <c r="B309" s="28"/>
      <c r="C309" s="28"/>
      <c r="D309" s="28"/>
      <c r="E309" s="28"/>
      <c r="F309" s="28"/>
      <c r="G309" s="28"/>
      <c r="H309" s="28"/>
      <c r="I309" s="28"/>
      <c r="J309" s="29"/>
      <c r="K309" s="29"/>
      <c r="L309" s="29"/>
      <c r="M309" s="29"/>
      <c r="N309" s="29"/>
      <c r="O309" s="29"/>
      <c r="P309" s="29"/>
      <c r="Q309" s="29"/>
      <c r="R309" s="29"/>
      <c r="S309" s="29"/>
      <c r="T309" s="29"/>
      <c r="U309" s="29"/>
      <c r="V309" s="29"/>
      <c r="W309" s="29"/>
      <c r="X309" s="29"/>
      <c r="Y309" s="29"/>
      <c r="Z309" s="29"/>
    </row>
    <row r="310" ht="12.0" customHeight="1">
      <c r="A310" s="28"/>
      <c r="B310" s="28"/>
      <c r="C310" s="28"/>
      <c r="D310" s="28"/>
      <c r="E310" s="28"/>
      <c r="F310" s="28"/>
      <c r="G310" s="28"/>
      <c r="H310" s="28"/>
      <c r="I310" s="28"/>
      <c r="J310" s="29"/>
      <c r="K310" s="29"/>
      <c r="L310" s="29"/>
      <c r="M310" s="29"/>
      <c r="N310" s="29"/>
      <c r="O310" s="29"/>
      <c r="P310" s="29"/>
      <c r="Q310" s="29"/>
      <c r="R310" s="29"/>
      <c r="S310" s="29"/>
      <c r="T310" s="29"/>
      <c r="U310" s="29"/>
      <c r="V310" s="29"/>
      <c r="W310" s="29"/>
      <c r="X310" s="29"/>
      <c r="Y310" s="29"/>
      <c r="Z310" s="29"/>
    </row>
    <row r="311" ht="12.0" customHeight="1">
      <c r="A311" s="28"/>
      <c r="B311" s="28"/>
      <c r="C311" s="28"/>
      <c r="D311" s="28"/>
      <c r="E311" s="28"/>
      <c r="F311" s="28"/>
      <c r="G311" s="28"/>
      <c r="H311" s="28"/>
      <c r="I311" s="28"/>
      <c r="J311" s="29"/>
      <c r="K311" s="29"/>
      <c r="L311" s="29"/>
      <c r="M311" s="29"/>
      <c r="N311" s="29"/>
      <c r="O311" s="29"/>
      <c r="P311" s="29"/>
      <c r="Q311" s="29"/>
      <c r="R311" s="29"/>
      <c r="S311" s="29"/>
      <c r="T311" s="29"/>
      <c r="U311" s="29"/>
      <c r="V311" s="29"/>
      <c r="W311" s="29"/>
      <c r="X311" s="29"/>
      <c r="Y311" s="29"/>
      <c r="Z311" s="29"/>
    </row>
    <row r="312" ht="12.0" customHeight="1">
      <c r="A312" s="28"/>
      <c r="B312" s="28"/>
      <c r="C312" s="28"/>
      <c r="D312" s="28"/>
      <c r="E312" s="28"/>
      <c r="F312" s="28"/>
      <c r="G312" s="28"/>
      <c r="H312" s="28"/>
      <c r="I312" s="28"/>
      <c r="J312" s="29"/>
      <c r="K312" s="29"/>
      <c r="L312" s="29"/>
      <c r="M312" s="29"/>
      <c r="N312" s="29"/>
      <c r="O312" s="29"/>
      <c r="P312" s="29"/>
      <c r="Q312" s="29"/>
      <c r="R312" s="29"/>
      <c r="S312" s="29"/>
      <c r="T312" s="29"/>
      <c r="U312" s="29"/>
      <c r="V312" s="29"/>
      <c r="W312" s="29"/>
      <c r="X312" s="29"/>
      <c r="Y312" s="29"/>
      <c r="Z312" s="29"/>
    </row>
    <row r="313" ht="12.0" customHeight="1">
      <c r="A313" s="28"/>
      <c r="B313" s="28"/>
      <c r="C313" s="28"/>
      <c r="D313" s="28"/>
      <c r="E313" s="28"/>
      <c r="F313" s="28"/>
      <c r="G313" s="28"/>
      <c r="H313" s="28"/>
      <c r="I313" s="28"/>
      <c r="J313" s="29"/>
      <c r="K313" s="29"/>
      <c r="L313" s="29"/>
      <c r="M313" s="29"/>
      <c r="N313" s="29"/>
      <c r="O313" s="29"/>
      <c r="P313" s="29"/>
      <c r="Q313" s="29"/>
      <c r="R313" s="29"/>
      <c r="S313" s="29"/>
      <c r="T313" s="29"/>
      <c r="U313" s="29"/>
      <c r="V313" s="29"/>
      <c r="W313" s="29"/>
      <c r="X313" s="29"/>
      <c r="Y313" s="29"/>
      <c r="Z313" s="29"/>
    </row>
    <row r="314" ht="12.0" customHeight="1">
      <c r="A314" s="28"/>
      <c r="B314" s="28"/>
      <c r="C314" s="28"/>
      <c r="D314" s="28"/>
      <c r="E314" s="28"/>
      <c r="F314" s="28"/>
      <c r="G314" s="28"/>
      <c r="H314" s="28"/>
      <c r="I314" s="28"/>
      <c r="J314" s="29"/>
      <c r="K314" s="29"/>
      <c r="L314" s="29"/>
      <c r="M314" s="29"/>
      <c r="N314" s="29"/>
      <c r="O314" s="29"/>
      <c r="P314" s="29"/>
      <c r="Q314" s="29"/>
      <c r="R314" s="29"/>
      <c r="S314" s="29"/>
      <c r="T314" s="29"/>
      <c r="U314" s="29"/>
      <c r="V314" s="29"/>
      <c r="W314" s="29"/>
      <c r="X314" s="29"/>
      <c r="Y314" s="29"/>
      <c r="Z314" s="29"/>
    </row>
    <row r="315" ht="12.0" customHeight="1">
      <c r="A315" s="28"/>
      <c r="B315" s="28"/>
      <c r="C315" s="28"/>
      <c r="D315" s="28"/>
      <c r="E315" s="28"/>
      <c r="F315" s="28"/>
      <c r="G315" s="28"/>
      <c r="H315" s="28"/>
      <c r="I315" s="28"/>
      <c r="J315" s="29"/>
      <c r="K315" s="29"/>
      <c r="L315" s="29"/>
      <c r="M315" s="29"/>
      <c r="N315" s="29"/>
      <c r="O315" s="29"/>
      <c r="P315" s="29"/>
      <c r="Q315" s="29"/>
      <c r="R315" s="29"/>
      <c r="S315" s="29"/>
      <c r="T315" s="29"/>
      <c r="U315" s="29"/>
      <c r="V315" s="29"/>
      <c r="W315" s="29"/>
      <c r="X315" s="29"/>
      <c r="Y315" s="29"/>
      <c r="Z315" s="29"/>
    </row>
    <row r="316" ht="12.0" customHeight="1">
      <c r="A316" s="28"/>
      <c r="B316" s="28"/>
      <c r="C316" s="28"/>
      <c r="D316" s="28"/>
      <c r="E316" s="28"/>
      <c r="F316" s="28"/>
      <c r="G316" s="28"/>
      <c r="H316" s="28"/>
      <c r="I316" s="28"/>
      <c r="J316" s="29"/>
      <c r="K316" s="29"/>
      <c r="L316" s="29"/>
      <c r="M316" s="29"/>
      <c r="N316" s="29"/>
      <c r="O316" s="29"/>
      <c r="P316" s="29"/>
      <c r="Q316" s="29"/>
      <c r="R316" s="29"/>
      <c r="S316" s="29"/>
      <c r="T316" s="29"/>
      <c r="U316" s="29"/>
      <c r="V316" s="29"/>
      <c r="W316" s="29"/>
      <c r="X316" s="29"/>
      <c r="Y316" s="29"/>
      <c r="Z316" s="29"/>
    </row>
    <row r="317" ht="12.0" customHeight="1">
      <c r="A317" s="28"/>
      <c r="B317" s="28"/>
      <c r="C317" s="28"/>
      <c r="D317" s="28"/>
      <c r="E317" s="28"/>
      <c r="F317" s="28"/>
      <c r="G317" s="28"/>
      <c r="H317" s="28"/>
      <c r="I317" s="28"/>
      <c r="J317" s="29"/>
      <c r="K317" s="29"/>
      <c r="L317" s="29"/>
      <c r="M317" s="29"/>
      <c r="N317" s="29"/>
      <c r="O317" s="29"/>
      <c r="P317" s="29"/>
      <c r="Q317" s="29"/>
      <c r="R317" s="29"/>
      <c r="S317" s="29"/>
      <c r="T317" s="29"/>
      <c r="U317" s="29"/>
      <c r="V317" s="29"/>
      <c r="W317" s="29"/>
      <c r="X317" s="29"/>
      <c r="Y317" s="29"/>
      <c r="Z317" s="29"/>
    </row>
    <row r="318" ht="12.0" customHeight="1">
      <c r="A318" s="28"/>
      <c r="B318" s="28"/>
      <c r="C318" s="28"/>
      <c r="D318" s="28"/>
      <c r="E318" s="28"/>
      <c r="F318" s="28"/>
      <c r="G318" s="28"/>
      <c r="H318" s="28"/>
      <c r="I318" s="28"/>
      <c r="J318" s="29"/>
      <c r="K318" s="29"/>
      <c r="L318" s="29"/>
      <c r="M318" s="29"/>
      <c r="N318" s="29"/>
      <c r="O318" s="29"/>
      <c r="P318" s="29"/>
      <c r="Q318" s="29"/>
      <c r="R318" s="29"/>
      <c r="S318" s="29"/>
      <c r="T318" s="29"/>
      <c r="U318" s="29"/>
      <c r="V318" s="29"/>
      <c r="W318" s="29"/>
      <c r="X318" s="29"/>
      <c r="Y318" s="29"/>
      <c r="Z318" s="29"/>
    </row>
    <row r="319" ht="12.0" customHeight="1">
      <c r="A319" s="28"/>
      <c r="B319" s="28"/>
      <c r="C319" s="28"/>
      <c r="D319" s="28"/>
      <c r="E319" s="28"/>
      <c r="F319" s="28"/>
      <c r="G319" s="28"/>
      <c r="H319" s="28"/>
      <c r="I319" s="28"/>
      <c r="J319" s="29"/>
      <c r="K319" s="29"/>
      <c r="L319" s="29"/>
      <c r="M319" s="29"/>
      <c r="N319" s="29"/>
      <c r="O319" s="29"/>
      <c r="P319" s="29"/>
      <c r="Q319" s="29"/>
      <c r="R319" s="29"/>
      <c r="S319" s="29"/>
      <c r="T319" s="29"/>
      <c r="U319" s="29"/>
      <c r="V319" s="29"/>
      <c r="W319" s="29"/>
      <c r="X319" s="29"/>
      <c r="Y319" s="29"/>
      <c r="Z319" s="29"/>
    </row>
    <row r="320" ht="12.0" customHeight="1">
      <c r="A320" s="28"/>
      <c r="B320" s="28"/>
      <c r="C320" s="28"/>
      <c r="D320" s="28"/>
      <c r="E320" s="28"/>
      <c r="F320" s="28"/>
      <c r="G320" s="28"/>
      <c r="H320" s="28"/>
      <c r="I320" s="28"/>
      <c r="J320" s="29"/>
      <c r="K320" s="29"/>
      <c r="L320" s="29"/>
      <c r="M320" s="29"/>
      <c r="N320" s="29"/>
      <c r="O320" s="29"/>
      <c r="P320" s="29"/>
      <c r="Q320" s="29"/>
      <c r="R320" s="29"/>
      <c r="S320" s="29"/>
      <c r="T320" s="29"/>
      <c r="U320" s="29"/>
      <c r="V320" s="29"/>
      <c r="W320" s="29"/>
      <c r="X320" s="29"/>
      <c r="Y320" s="29"/>
      <c r="Z320" s="29"/>
    </row>
    <row r="321" ht="12.0" customHeight="1">
      <c r="A321" s="28"/>
      <c r="B321" s="28"/>
      <c r="C321" s="28"/>
      <c r="D321" s="28"/>
      <c r="E321" s="28"/>
      <c r="F321" s="28"/>
      <c r="G321" s="28"/>
      <c r="H321" s="28"/>
      <c r="I321" s="28"/>
      <c r="J321" s="29"/>
      <c r="K321" s="29"/>
      <c r="L321" s="29"/>
      <c r="M321" s="29"/>
      <c r="N321" s="29"/>
      <c r="O321" s="29"/>
      <c r="P321" s="29"/>
      <c r="Q321" s="29"/>
      <c r="R321" s="29"/>
      <c r="S321" s="29"/>
      <c r="T321" s="29"/>
      <c r="U321" s="29"/>
      <c r="V321" s="29"/>
      <c r="W321" s="29"/>
      <c r="X321" s="29"/>
      <c r="Y321" s="29"/>
      <c r="Z321" s="29"/>
    </row>
    <row r="322" ht="12.0" customHeight="1">
      <c r="A322" s="28"/>
      <c r="B322" s="28"/>
      <c r="C322" s="28"/>
      <c r="D322" s="28"/>
      <c r="E322" s="28"/>
      <c r="F322" s="28"/>
      <c r="G322" s="28"/>
      <c r="H322" s="28"/>
      <c r="I322" s="28"/>
      <c r="J322" s="29"/>
      <c r="K322" s="29"/>
      <c r="L322" s="29"/>
      <c r="M322" s="29"/>
      <c r="N322" s="29"/>
      <c r="O322" s="29"/>
      <c r="P322" s="29"/>
      <c r="Q322" s="29"/>
      <c r="R322" s="29"/>
      <c r="S322" s="29"/>
      <c r="T322" s="29"/>
      <c r="U322" s="29"/>
      <c r="V322" s="29"/>
      <c r="W322" s="29"/>
      <c r="X322" s="29"/>
      <c r="Y322" s="29"/>
      <c r="Z322" s="29"/>
    </row>
    <row r="323" ht="12.0" customHeight="1">
      <c r="A323" s="28"/>
      <c r="B323" s="28"/>
      <c r="C323" s="28"/>
      <c r="D323" s="28"/>
      <c r="E323" s="28"/>
      <c r="F323" s="28"/>
      <c r="G323" s="28"/>
      <c r="H323" s="28"/>
      <c r="I323" s="28"/>
      <c r="J323" s="29"/>
      <c r="K323" s="29"/>
      <c r="L323" s="29"/>
      <c r="M323" s="29"/>
      <c r="N323" s="29"/>
      <c r="O323" s="29"/>
      <c r="P323" s="29"/>
      <c r="Q323" s="29"/>
      <c r="R323" s="29"/>
      <c r="S323" s="29"/>
      <c r="T323" s="29"/>
      <c r="U323" s="29"/>
      <c r="V323" s="29"/>
      <c r="W323" s="29"/>
      <c r="X323" s="29"/>
      <c r="Y323" s="29"/>
      <c r="Z323" s="29"/>
    </row>
    <row r="324" ht="12.0" customHeight="1">
      <c r="A324" s="28"/>
      <c r="B324" s="28"/>
      <c r="C324" s="28"/>
      <c r="D324" s="28"/>
      <c r="E324" s="28"/>
      <c r="F324" s="28"/>
      <c r="G324" s="28"/>
      <c r="H324" s="28"/>
      <c r="I324" s="28"/>
      <c r="J324" s="29"/>
      <c r="K324" s="29"/>
      <c r="L324" s="29"/>
      <c r="M324" s="29"/>
      <c r="N324" s="29"/>
      <c r="O324" s="29"/>
      <c r="P324" s="29"/>
      <c r="Q324" s="29"/>
      <c r="R324" s="29"/>
      <c r="S324" s="29"/>
      <c r="T324" s="29"/>
      <c r="U324" s="29"/>
      <c r="V324" s="29"/>
      <c r="W324" s="29"/>
      <c r="X324" s="29"/>
      <c r="Y324" s="29"/>
      <c r="Z324" s="29"/>
    </row>
    <row r="325" ht="12.0" customHeight="1">
      <c r="A325" s="28"/>
      <c r="B325" s="28"/>
      <c r="C325" s="28"/>
      <c r="D325" s="28"/>
      <c r="E325" s="28"/>
      <c r="F325" s="28"/>
      <c r="G325" s="28"/>
      <c r="H325" s="28"/>
      <c r="I325" s="28"/>
      <c r="J325" s="29"/>
      <c r="K325" s="29"/>
      <c r="L325" s="29"/>
      <c r="M325" s="29"/>
      <c r="N325" s="29"/>
      <c r="O325" s="29"/>
      <c r="P325" s="29"/>
      <c r="Q325" s="29"/>
      <c r="R325" s="29"/>
      <c r="S325" s="29"/>
      <c r="T325" s="29"/>
      <c r="U325" s="29"/>
      <c r="V325" s="29"/>
      <c r="W325" s="29"/>
      <c r="X325" s="29"/>
      <c r="Y325" s="29"/>
      <c r="Z325" s="29"/>
    </row>
    <row r="326" ht="12.0" customHeight="1">
      <c r="A326" s="28"/>
      <c r="B326" s="28"/>
      <c r="C326" s="28"/>
      <c r="D326" s="28"/>
      <c r="E326" s="28"/>
      <c r="F326" s="28"/>
      <c r="G326" s="28"/>
      <c r="H326" s="28"/>
      <c r="I326" s="28"/>
      <c r="J326" s="29"/>
      <c r="K326" s="29"/>
      <c r="L326" s="29"/>
      <c r="M326" s="29"/>
      <c r="N326" s="29"/>
      <c r="O326" s="29"/>
      <c r="P326" s="29"/>
      <c r="Q326" s="29"/>
      <c r="R326" s="29"/>
      <c r="S326" s="29"/>
      <c r="T326" s="29"/>
      <c r="U326" s="29"/>
      <c r="V326" s="29"/>
      <c r="W326" s="29"/>
      <c r="X326" s="29"/>
      <c r="Y326" s="29"/>
      <c r="Z326" s="29"/>
    </row>
    <row r="327" ht="12.0" customHeight="1">
      <c r="A327" s="28"/>
      <c r="B327" s="28"/>
      <c r="C327" s="28"/>
      <c r="D327" s="28"/>
      <c r="E327" s="28"/>
      <c r="F327" s="28"/>
      <c r="G327" s="28"/>
      <c r="H327" s="28"/>
      <c r="I327" s="28"/>
      <c r="J327" s="29"/>
      <c r="K327" s="29"/>
      <c r="L327" s="29"/>
      <c r="M327" s="29"/>
      <c r="N327" s="29"/>
      <c r="O327" s="29"/>
      <c r="P327" s="29"/>
      <c r="Q327" s="29"/>
      <c r="R327" s="29"/>
      <c r="S327" s="29"/>
      <c r="T327" s="29"/>
      <c r="U327" s="29"/>
      <c r="V327" s="29"/>
      <c r="W327" s="29"/>
      <c r="X327" s="29"/>
      <c r="Y327" s="29"/>
      <c r="Z327" s="29"/>
    </row>
    <row r="328" ht="12.0" customHeight="1">
      <c r="A328" s="28"/>
      <c r="B328" s="28"/>
      <c r="C328" s="28"/>
      <c r="D328" s="28"/>
      <c r="E328" s="28"/>
      <c r="F328" s="28"/>
      <c r="G328" s="28"/>
      <c r="H328" s="28"/>
      <c r="I328" s="28"/>
      <c r="J328" s="29"/>
      <c r="K328" s="29"/>
      <c r="L328" s="29"/>
      <c r="M328" s="29"/>
      <c r="N328" s="29"/>
      <c r="O328" s="29"/>
      <c r="P328" s="29"/>
      <c r="Q328" s="29"/>
      <c r="R328" s="29"/>
      <c r="S328" s="29"/>
      <c r="T328" s="29"/>
      <c r="U328" s="29"/>
      <c r="V328" s="29"/>
      <c r="W328" s="29"/>
      <c r="X328" s="29"/>
      <c r="Y328" s="29"/>
      <c r="Z328" s="29"/>
    </row>
    <row r="329" ht="12.0" customHeight="1">
      <c r="A329" s="28"/>
      <c r="B329" s="28"/>
      <c r="C329" s="28"/>
      <c r="D329" s="28"/>
      <c r="E329" s="28"/>
      <c r="F329" s="28"/>
      <c r="G329" s="28"/>
      <c r="H329" s="28"/>
      <c r="I329" s="28"/>
      <c r="J329" s="29"/>
      <c r="K329" s="29"/>
      <c r="L329" s="29"/>
      <c r="M329" s="29"/>
      <c r="N329" s="29"/>
      <c r="O329" s="29"/>
      <c r="P329" s="29"/>
      <c r="Q329" s="29"/>
      <c r="R329" s="29"/>
      <c r="S329" s="29"/>
      <c r="T329" s="29"/>
      <c r="U329" s="29"/>
      <c r="V329" s="29"/>
      <c r="W329" s="29"/>
      <c r="X329" s="29"/>
      <c r="Y329" s="29"/>
      <c r="Z329" s="29"/>
    </row>
    <row r="330" ht="12.0" customHeight="1">
      <c r="A330" s="28"/>
      <c r="B330" s="28"/>
      <c r="C330" s="28"/>
      <c r="D330" s="28"/>
      <c r="E330" s="28"/>
      <c r="F330" s="28"/>
      <c r="G330" s="28"/>
      <c r="H330" s="28"/>
      <c r="I330" s="28"/>
      <c r="J330" s="29"/>
      <c r="K330" s="29"/>
      <c r="L330" s="29"/>
      <c r="M330" s="29"/>
      <c r="N330" s="29"/>
      <c r="O330" s="29"/>
      <c r="P330" s="29"/>
      <c r="Q330" s="29"/>
      <c r="R330" s="29"/>
      <c r="S330" s="29"/>
      <c r="T330" s="29"/>
      <c r="U330" s="29"/>
      <c r="V330" s="29"/>
      <c r="W330" s="29"/>
      <c r="X330" s="29"/>
      <c r="Y330" s="29"/>
      <c r="Z330" s="29"/>
    </row>
    <row r="331" ht="12.0" customHeight="1">
      <c r="A331" s="28"/>
      <c r="B331" s="28"/>
      <c r="C331" s="28"/>
      <c r="D331" s="28"/>
      <c r="E331" s="28"/>
      <c r="F331" s="28"/>
      <c r="G331" s="28"/>
      <c r="H331" s="28"/>
      <c r="I331" s="28"/>
      <c r="J331" s="29"/>
      <c r="K331" s="29"/>
      <c r="L331" s="29"/>
      <c r="M331" s="29"/>
      <c r="N331" s="29"/>
      <c r="O331" s="29"/>
      <c r="P331" s="29"/>
      <c r="Q331" s="29"/>
      <c r="R331" s="29"/>
      <c r="S331" s="29"/>
      <c r="T331" s="29"/>
      <c r="U331" s="29"/>
      <c r="V331" s="29"/>
      <c r="W331" s="29"/>
      <c r="X331" s="29"/>
      <c r="Y331" s="29"/>
      <c r="Z331" s="29"/>
    </row>
    <row r="332" ht="12.0" customHeight="1">
      <c r="A332" s="28"/>
      <c r="B332" s="28"/>
      <c r="C332" s="28"/>
      <c r="D332" s="28"/>
      <c r="E332" s="28"/>
      <c r="F332" s="28"/>
      <c r="G332" s="28"/>
      <c r="H332" s="28"/>
      <c r="I332" s="28"/>
      <c r="J332" s="29"/>
      <c r="K332" s="29"/>
      <c r="L332" s="29"/>
      <c r="M332" s="29"/>
      <c r="N332" s="29"/>
      <c r="O332" s="29"/>
      <c r="P332" s="29"/>
      <c r="Q332" s="29"/>
      <c r="R332" s="29"/>
      <c r="S332" s="29"/>
      <c r="T332" s="29"/>
      <c r="U332" s="29"/>
      <c r="V332" s="29"/>
      <c r="W332" s="29"/>
      <c r="X332" s="29"/>
      <c r="Y332" s="29"/>
      <c r="Z332" s="29"/>
    </row>
    <row r="333" ht="12.0" customHeight="1">
      <c r="A333" s="28"/>
      <c r="B333" s="28"/>
      <c r="C333" s="28"/>
      <c r="D333" s="28"/>
      <c r="E333" s="28"/>
      <c r="F333" s="28"/>
      <c r="G333" s="28"/>
      <c r="H333" s="28"/>
      <c r="I333" s="28"/>
      <c r="J333" s="29"/>
      <c r="K333" s="29"/>
      <c r="L333" s="29"/>
      <c r="M333" s="29"/>
      <c r="N333" s="29"/>
      <c r="O333" s="29"/>
      <c r="P333" s="29"/>
      <c r="Q333" s="29"/>
      <c r="R333" s="29"/>
      <c r="S333" s="29"/>
      <c r="T333" s="29"/>
      <c r="U333" s="29"/>
      <c r="V333" s="29"/>
      <c r="W333" s="29"/>
      <c r="X333" s="29"/>
      <c r="Y333" s="29"/>
      <c r="Z333" s="29"/>
    </row>
    <row r="334" ht="12.0" customHeight="1">
      <c r="A334" s="28"/>
      <c r="B334" s="28"/>
      <c r="C334" s="28"/>
      <c r="D334" s="28"/>
      <c r="E334" s="28"/>
      <c r="F334" s="28"/>
      <c r="G334" s="28"/>
      <c r="H334" s="28"/>
      <c r="I334" s="28"/>
      <c r="J334" s="29"/>
      <c r="K334" s="29"/>
      <c r="L334" s="29"/>
      <c r="M334" s="29"/>
      <c r="N334" s="29"/>
      <c r="O334" s="29"/>
      <c r="P334" s="29"/>
      <c r="Q334" s="29"/>
      <c r="R334" s="29"/>
      <c r="S334" s="29"/>
      <c r="T334" s="29"/>
      <c r="U334" s="29"/>
      <c r="V334" s="29"/>
      <c r="W334" s="29"/>
      <c r="X334" s="29"/>
      <c r="Y334" s="29"/>
      <c r="Z334" s="29"/>
    </row>
    <row r="335" ht="12.0" customHeight="1">
      <c r="A335" s="28"/>
      <c r="B335" s="28"/>
      <c r="C335" s="28"/>
      <c r="D335" s="28"/>
      <c r="E335" s="28"/>
      <c r="F335" s="28"/>
      <c r="G335" s="28"/>
      <c r="H335" s="28"/>
      <c r="I335" s="28"/>
      <c r="J335" s="29"/>
      <c r="K335" s="29"/>
      <c r="L335" s="29"/>
      <c r="M335" s="29"/>
      <c r="N335" s="29"/>
      <c r="O335" s="29"/>
      <c r="P335" s="29"/>
      <c r="Q335" s="29"/>
      <c r="R335" s="29"/>
      <c r="S335" s="29"/>
      <c r="T335" s="29"/>
      <c r="U335" s="29"/>
      <c r="V335" s="29"/>
      <c r="W335" s="29"/>
      <c r="X335" s="29"/>
      <c r="Y335" s="29"/>
      <c r="Z335" s="29"/>
    </row>
    <row r="336" ht="12.0" customHeight="1">
      <c r="A336" s="28"/>
      <c r="B336" s="28"/>
      <c r="C336" s="28"/>
      <c r="D336" s="28"/>
      <c r="E336" s="28"/>
      <c r="F336" s="28"/>
      <c r="G336" s="28"/>
      <c r="H336" s="28"/>
      <c r="I336" s="28"/>
      <c r="J336" s="29"/>
      <c r="K336" s="29"/>
      <c r="L336" s="29"/>
      <c r="M336" s="29"/>
      <c r="N336" s="29"/>
      <c r="O336" s="29"/>
      <c r="P336" s="29"/>
      <c r="Q336" s="29"/>
      <c r="R336" s="29"/>
      <c r="S336" s="29"/>
      <c r="T336" s="29"/>
      <c r="U336" s="29"/>
      <c r="V336" s="29"/>
      <c r="W336" s="29"/>
      <c r="X336" s="29"/>
      <c r="Y336" s="29"/>
      <c r="Z336" s="29"/>
    </row>
    <row r="337" ht="12.0" customHeight="1">
      <c r="A337" s="28"/>
      <c r="B337" s="28"/>
      <c r="C337" s="28"/>
      <c r="D337" s="28"/>
      <c r="E337" s="28"/>
      <c r="F337" s="28"/>
      <c r="G337" s="28"/>
      <c r="H337" s="28"/>
      <c r="I337" s="28"/>
      <c r="J337" s="29"/>
      <c r="K337" s="29"/>
      <c r="L337" s="29"/>
      <c r="M337" s="29"/>
      <c r="N337" s="29"/>
      <c r="O337" s="29"/>
      <c r="P337" s="29"/>
      <c r="Q337" s="29"/>
      <c r="R337" s="29"/>
      <c r="S337" s="29"/>
      <c r="T337" s="29"/>
      <c r="U337" s="29"/>
      <c r="V337" s="29"/>
      <c r="W337" s="29"/>
      <c r="X337" s="29"/>
      <c r="Y337" s="29"/>
      <c r="Z337" s="29"/>
    </row>
    <row r="338" ht="12.0" customHeight="1">
      <c r="A338" s="28"/>
      <c r="B338" s="28"/>
      <c r="C338" s="28"/>
      <c r="D338" s="28"/>
      <c r="E338" s="28"/>
      <c r="F338" s="28"/>
      <c r="G338" s="28"/>
      <c r="H338" s="28"/>
      <c r="I338" s="28"/>
      <c r="J338" s="29"/>
      <c r="K338" s="29"/>
      <c r="L338" s="29"/>
      <c r="M338" s="29"/>
      <c r="N338" s="29"/>
      <c r="O338" s="29"/>
      <c r="P338" s="29"/>
      <c r="Q338" s="29"/>
      <c r="R338" s="29"/>
      <c r="S338" s="29"/>
      <c r="T338" s="29"/>
      <c r="U338" s="29"/>
      <c r="V338" s="29"/>
      <c r="W338" s="29"/>
      <c r="X338" s="29"/>
      <c r="Y338" s="29"/>
      <c r="Z338" s="29"/>
    </row>
    <row r="339" ht="12.0" customHeight="1">
      <c r="A339" s="28"/>
      <c r="B339" s="28"/>
      <c r="C339" s="28"/>
      <c r="D339" s="28"/>
      <c r="E339" s="28"/>
      <c r="F339" s="28"/>
      <c r="G339" s="28"/>
      <c r="H339" s="28"/>
      <c r="I339" s="28"/>
      <c r="J339" s="29"/>
      <c r="K339" s="29"/>
      <c r="L339" s="29"/>
      <c r="M339" s="29"/>
      <c r="N339" s="29"/>
      <c r="O339" s="29"/>
      <c r="P339" s="29"/>
      <c r="Q339" s="29"/>
      <c r="R339" s="29"/>
      <c r="S339" s="29"/>
      <c r="T339" s="29"/>
      <c r="U339" s="29"/>
      <c r="V339" s="29"/>
      <c r="W339" s="29"/>
      <c r="X339" s="29"/>
      <c r="Y339" s="29"/>
      <c r="Z339" s="29"/>
    </row>
    <row r="340" ht="12.0" customHeight="1">
      <c r="A340" s="28"/>
      <c r="B340" s="28"/>
      <c r="C340" s="28"/>
      <c r="D340" s="28"/>
      <c r="E340" s="28"/>
      <c r="F340" s="28"/>
      <c r="G340" s="28"/>
      <c r="H340" s="28"/>
      <c r="I340" s="28"/>
      <c r="J340" s="29"/>
      <c r="K340" s="29"/>
      <c r="L340" s="29"/>
      <c r="M340" s="29"/>
      <c r="N340" s="29"/>
      <c r="O340" s="29"/>
      <c r="P340" s="29"/>
      <c r="Q340" s="29"/>
      <c r="R340" s="29"/>
      <c r="S340" s="29"/>
      <c r="T340" s="29"/>
      <c r="U340" s="29"/>
      <c r="V340" s="29"/>
      <c r="W340" s="29"/>
      <c r="X340" s="29"/>
      <c r="Y340" s="29"/>
      <c r="Z340" s="29"/>
    </row>
    <row r="341" ht="12.0" customHeight="1">
      <c r="A341" s="28"/>
      <c r="B341" s="28"/>
      <c r="C341" s="28"/>
      <c r="D341" s="28"/>
      <c r="E341" s="28"/>
      <c r="F341" s="28"/>
      <c r="G341" s="28"/>
      <c r="H341" s="28"/>
      <c r="I341" s="28"/>
      <c r="J341" s="29"/>
      <c r="K341" s="29"/>
      <c r="L341" s="29"/>
      <c r="M341" s="29"/>
      <c r="N341" s="29"/>
      <c r="O341" s="29"/>
      <c r="P341" s="29"/>
      <c r="Q341" s="29"/>
      <c r="R341" s="29"/>
      <c r="S341" s="29"/>
      <c r="T341" s="29"/>
      <c r="U341" s="29"/>
      <c r="V341" s="29"/>
      <c r="W341" s="29"/>
      <c r="X341" s="29"/>
      <c r="Y341" s="29"/>
      <c r="Z341" s="29"/>
    </row>
    <row r="342" ht="12.0" customHeight="1">
      <c r="A342" s="28"/>
      <c r="B342" s="28"/>
      <c r="C342" s="28"/>
      <c r="D342" s="28"/>
      <c r="E342" s="28"/>
      <c r="F342" s="28"/>
      <c r="G342" s="28"/>
      <c r="H342" s="28"/>
      <c r="I342" s="28"/>
      <c r="J342" s="29"/>
      <c r="K342" s="29"/>
      <c r="L342" s="29"/>
      <c r="M342" s="29"/>
      <c r="N342" s="29"/>
      <c r="O342" s="29"/>
      <c r="P342" s="29"/>
      <c r="Q342" s="29"/>
      <c r="R342" s="29"/>
      <c r="S342" s="29"/>
      <c r="T342" s="29"/>
      <c r="U342" s="29"/>
      <c r="V342" s="29"/>
      <c r="W342" s="29"/>
      <c r="X342" s="29"/>
      <c r="Y342" s="29"/>
      <c r="Z342" s="29"/>
    </row>
    <row r="343" ht="12.0" customHeight="1">
      <c r="A343" s="28"/>
      <c r="B343" s="28"/>
      <c r="C343" s="28"/>
      <c r="D343" s="28"/>
      <c r="E343" s="28"/>
      <c r="F343" s="28"/>
      <c r="G343" s="28"/>
      <c r="H343" s="28"/>
      <c r="I343" s="28"/>
      <c r="J343" s="29"/>
      <c r="K343" s="29"/>
      <c r="L343" s="29"/>
      <c r="M343" s="29"/>
      <c r="N343" s="29"/>
      <c r="O343" s="29"/>
      <c r="P343" s="29"/>
      <c r="Q343" s="29"/>
      <c r="R343" s="29"/>
      <c r="S343" s="29"/>
      <c r="T343" s="29"/>
      <c r="U343" s="29"/>
      <c r="V343" s="29"/>
      <c r="W343" s="29"/>
      <c r="X343" s="29"/>
      <c r="Y343" s="29"/>
      <c r="Z343" s="29"/>
    </row>
    <row r="344" ht="12.0" customHeight="1">
      <c r="A344" s="28"/>
      <c r="B344" s="28"/>
      <c r="C344" s="28"/>
      <c r="D344" s="28"/>
      <c r="E344" s="28"/>
      <c r="F344" s="28"/>
      <c r="G344" s="28"/>
      <c r="H344" s="28"/>
      <c r="I344" s="28"/>
      <c r="J344" s="29"/>
      <c r="K344" s="29"/>
      <c r="L344" s="29"/>
      <c r="M344" s="29"/>
      <c r="N344" s="29"/>
      <c r="O344" s="29"/>
      <c r="P344" s="29"/>
      <c r="Q344" s="29"/>
      <c r="R344" s="29"/>
      <c r="S344" s="29"/>
      <c r="T344" s="29"/>
      <c r="U344" s="29"/>
      <c r="V344" s="29"/>
      <c r="W344" s="29"/>
      <c r="X344" s="29"/>
      <c r="Y344" s="29"/>
      <c r="Z344" s="29"/>
    </row>
    <row r="345" ht="12.0" customHeight="1">
      <c r="A345" s="28"/>
      <c r="B345" s="28"/>
      <c r="C345" s="28"/>
      <c r="D345" s="28"/>
      <c r="E345" s="28"/>
      <c r="F345" s="28"/>
      <c r="G345" s="28"/>
      <c r="H345" s="28"/>
      <c r="I345" s="28"/>
      <c r="J345" s="29"/>
      <c r="K345" s="29"/>
      <c r="L345" s="29"/>
      <c r="M345" s="29"/>
      <c r="N345" s="29"/>
      <c r="O345" s="29"/>
      <c r="P345" s="29"/>
      <c r="Q345" s="29"/>
      <c r="R345" s="29"/>
      <c r="S345" s="29"/>
      <c r="T345" s="29"/>
      <c r="U345" s="29"/>
      <c r="V345" s="29"/>
      <c r="W345" s="29"/>
      <c r="X345" s="29"/>
      <c r="Y345" s="29"/>
      <c r="Z345" s="29"/>
    </row>
    <row r="346" ht="12.0" customHeight="1">
      <c r="A346" s="28"/>
      <c r="B346" s="28"/>
      <c r="C346" s="28"/>
      <c r="D346" s="28"/>
      <c r="E346" s="28"/>
      <c r="F346" s="28"/>
      <c r="G346" s="28"/>
      <c r="H346" s="28"/>
      <c r="I346" s="28"/>
      <c r="J346" s="29"/>
      <c r="K346" s="29"/>
      <c r="L346" s="29"/>
      <c r="M346" s="29"/>
      <c r="N346" s="29"/>
      <c r="O346" s="29"/>
      <c r="P346" s="29"/>
      <c r="Q346" s="29"/>
      <c r="R346" s="29"/>
      <c r="S346" s="29"/>
      <c r="T346" s="29"/>
      <c r="U346" s="29"/>
      <c r="V346" s="29"/>
      <c r="W346" s="29"/>
      <c r="X346" s="29"/>
      <c r="Y346" s="29"/>
      <c r="Z346" s="29"/>
    </row>
    <row r="347" ht="12.0" customHeight="1">
      <c r="A347" s="28"/>
      <c r="B347" s="28"/>
      <c r="C347" s="28"/>
      <c r="D347" s="28"/>
      <c r="E347" s="28"/>
      <c r="F347" s="28"/>
      <c r="G347" s="28"/>
      <c r="H347" s="28"/>
      <c r="I347" s="28"/>
      <c r="J347" s="29"/>
      <c r="K347" s="29"/>
      <c r="L347" s="29"/>
      <c r="M347" s="29"/>
      <c r="N347" s="29"/>
      <c r="O347" s="29"/>
      <c r="P347" s="29"/>
      <c r="Q347" s="29"/>
      <c r="R347" s="29"/>
      <c r="S347" s="29"/>
      <c r="T347" s="29"/>
      <c r="U347" s="29"/>
      <c r="V347" s="29"/>
      <c r="W347" s="29"/>
      <c r="X347" s="29"/>
      <c r="Y347" s="29"/>
      <c r="Z347" s="29"/>
    </row>
    <row r="348" ht="12.0" customHeight="1">
      <c r="A348" s="28"/>
      <c r="B348" s="28"/>
      <c r="C348" s="28"/>
      <c r="D348" s="28"/>
      <c r="E348" s="28"/>
      <c r="F348" s="28"/>
      <c r="G348" s="28"/>
      <c r="H348" s="28"/>
      <c r="I348" s="28"/>
      <c r="J348" s="29"/>
      <c r="K348" s="29"/>
      <c r="L348" s="29"/>
      <c r="M348" s="29"/>
      <c r="N348" s="29"/>
      <c r="O348" s="29"/>
      <c r="P348" s="29"/>
      <c r="Q348" s="29"/>
      <c r="R348" s="29"/>
      <c r="S348" s="29"/>
      <c r="T348" s="29"/>
      <c r="U348" s="29"/>
      <c r="V348" s="29"/>
      <c r="W348" s="29"/>
      <c r="X348" s="29"/>
      <c r="Y348" s="29"/>
      <c r="Z348" s="29"/>
    </row>
    <row r="349" ht="12.0" customHeight="1">
      <c r="A349" s="28"/>
      <c r="B349" s="28"/>
      <c r="C349" s="28"/>
      <c r="D349" s="28"/>
      <c r="E349" s="28"/>
      <c r="F349" s="28"/>
      <c r="G349" s="28"/>
      <c r="H349" s="28"/>
      <c r="I349" s="28"/>
      <c r="J349" s="29"/>
      <c r="K349" s="29"/>
      <c r="L349" s="29"/>
      <c r="M349" s="29"/>
      <c r="N349" s="29"/>
      <c r="O349" s="29"/>
      <c r="P349" s="29"/>
      <c r="Q349" s="29"/>
      <c r="R349" s="29"/>
      <c r="S349" s="29"/>
      <c r="T349" s="29"/>
      <c r="U349" s="29"/>
      <c r="V349" s="29"/>
      <c r="W349" s="29"/>
      <c r="X349" s="29"/>
      <c r="Y349" s="29"/>
      <c r="Z349" s="29"/>
    </row>
    <row r="350" ht="12.0" customHeight="1">
      <c r="A350" s="28"/>
      <c r="B350" s="28"/>
      <c r="C350" s="28"/>
      <c r="D350" s="28"/>
      <c r="E350" s="28"/>
      <c r="F350" s="28"/>
      <c r="G350" s="28"/>
      <c r="H350" s="28"/>
      <c r="I350" s="28"/>
      <c r="J350" s="29"/>
      <c r="K350" s="29"/>
      <c r="L350" s="29"/>
      <c r="M350" s="29"/>
      <c r="N350" s="29"/>
      <c r="O350" s="29"/>
      <c r="P350" s="29"/>
      <c r="Q350" s="29"/>
      <c r="R350" s="29"/>
      <c r="S350" s="29"/>
      <c r="T350" s="29"/>
      <c r="U350" s="29"/>
      <c r="V350" s="29"/>
      <c r="W350" s="29"/>
      <c r="X350" s="29"/>
      <c r="Y350" s="29"/>
      <c r="Z350" s="29"/>
    </row>
    <row r="351" ht="12.0" customHeight="1">
      <c r="A351" s="28"/>
      <c r="B351" s="28"/>
      <c r="C351" s="28"/>
      <c r="D351" s="28"/>
      <c r="E351" s="28"/>
      <c r="F351" s="28"/>
      <c r="G351" s="28"/>
      <c r="H351" s="28"/>
      <c r="I351" s="28"/>
      <c r="J351" s="29"/>
      <c r="K351" s="29"/>
      <c r="L351" s="29"/>
      <c r="M351" s="29"/>
      <c r="N351" s="29"/>
      <c r="O351" s="29"/>
      <c r="P351" s="29"/>
      <c r="Q351" s="29"/>
      <c r="R351" s="29"/>
      <c r="S351" s="29"/>
      <c r="T351" s="29"/>
      <c r="U351" s="29"/>
      <c r="V351" s="29"/>
      <c r="W351" s="29"/>
      <c r="X351" s="29"/>
      <c r="Y351" s="29"/>
      <c r="Z351" s="29"/>
    </row>
    <row r="352" ht="12.0" customHeight="1">
      <c r="A352" s="28"/>
      <c r="B352" s="28"/>
      <c r="C352" s="28"/>
      <c r="D352" s="28"/>
      <c r="E352" s="28"/>
      <c r="F352" s="28"/>
      <c r="G352" s="28"/>
      <c r="H352" s="28"/>
      <c r="I352" s="28"/>
      <c r="J352" s="29"/>
      <c r="K352" s="29"/>
      <c r="L352" s="29"/>
      <c r="M352" s="29"/>
      <c r="N352" s="29"/>
      <c r="O352" s="29"/>
      <c r="P352" s="29"/>
      <c r="Q352" s="29"/>
      <c r="R352" s="29"/>
      <c r="S352" s="29"/>
      <c r="T352" s="29"/>
      <c r="U352" s="29"/>
      <c r="V352" s="29"/>
      <c r="W352" s="29"/>
      <c r="X352" s="29"/>
      <c r="Y352" s="29"/>
      <c r="Z352" s="29"/>
    </row>
    <row r="353" ht="12.0" customHeight="1">
      <c r="A353" s="28"/>
      <c r="B353" s="28"/>
      <c r="C353" s="28"/>
      <c r="D353" s="28"/>
      <c r="E353" s="28"/>
      <c r="F353" s="28"/>
      <c r="G353" s="28"/>
      <c r="H353" s="28"/>
      <c r="I353" s="28"/>
      <c r="J353" s="29"/>
      <c r="K353" s="29"/>
      <c r="L353" s="29"/>
      <c r="M353" s="29"/>
      <c r="N353" s="29"/>
      <c r="O353" s="29"/>
      <c r="P353" s="29"/>
      <c r="Q353" s="29"/>
      <c r="R353" s="29"/>
      <c r="S353" s="29"/>
      <c r="T353" s="29"/>
      <c r="U353" s="29"/>
      <c r="V353" s="29"/>
      <c r="W353" s="29"/>
      <c r="X353" s="29"/>
      <c r="Y353" s="29"/>
      <c r="Z353" s="29"/>
    </row>
    <row r="354" ht="12.0" customHeight="1">
      <c r="A354" s="28"/>
      <c r="B354" s="28"/>
      <c r="C354" s="28"/>
      <c r="D354" s="28"/>
      <c r="E354" s="28"/>
      <c r="F354" s="28"/>
      <c r="G354" s="28"/>
      <c r="H354" s="28"/>
      <c r="I354" s="28"/>
      <c r="J354" s="29"/>
      <c r="K354" s="29"/>
      <c r="L354" s="29"/>
      <c r="M354" s="29"/>
      <c r="N354" s="29"/>
      <c r="O354" s="29"/>
      <c r="P354" s="29"/>
      <c r="Q354" s="29"/>
      <c r="R354" s="29"/>
      <c r="S354" s="29"/>
      <c r="T354" s="29"/>
      <c r="U354" s="29"/>
      <c r="V354" s="29"/>
      <c r="W354" s="29"/>
      <c r="X354" s="29"/>
      <c r="Y354" s="29"/>
      <c r="Z354" s="29"/>
    </row>
    <row r="355" ht="12.0" customHeight="1">
      <c r="A355" s="28"/>
      <c r="B355" s="28"/>
      <c r="C355" s="28"/>
      <c r="D355" s="28"/>
      <c r="E355" s="28"/>
      <c r="F355" s="28"/>
      <c r="G355" s="28"/>
      <c r="H355" s="28"/>
      <c r="I355" s="28"/>
      <c r="J355" s="29"/>
      <c r="K355" s="29"/>
      <c r="L355" s="29"/>
      <c r="M355" s="29"/>
      <c r="N355" s="29"/>
      <c r="O355" s="29"/>
      <c r="P355" s="29"/>
      <c r="Q355" s="29"/>
      <c r="R355" s="29"/>
      <c r="S355" s="29"/>
      <c r="T355" s="29"/>
      <c r="U355" s="29"/>
      <c r="V355" s="29"/>
      <c r="W355" s="29"/>
      <c r="X355" s="29"/>
      <c r="Y355" s="29"/>
      <c r="Z355" s="29"/>
    </row>
    <row r="356" ht="12.0" customHeight="1">
      <c r="A356" s="28"/>
      <c r="B356" s="28"/>
      <c r="C356" s="28"/>
      <c r="D356" s="28"/>
      <c r="E356" s="28"/>
      <c r="F356" s="28"/>
      <c r="G356" s="28"/>
      <c r="H356" s="28"/>
      <c r="I356" s="28"/>
      <c r="J356" s="29"/>
      <c r="K356" s="29"/>
      <c r="L356" s="29"/>
      <c r="M356" s="29"/>
      <c r="N356" s="29"/>
      <c r="O356" s="29"/>
      <c r="P356" s="29"/>
      <c r="Q356" s="29"/>
      <c r="R356" s="29"/>
      <c r="S356" s="29"/>
      <c r="T356" s="29"/>
      <c r="U356" s="29"/>
      <c r="V356" s="29"/>
      <c r="W356" s="29"/>
      <c r="X356" s="29"/>
      <c r="Y356" s="29"/>
      <c r="Z356" s="29"/>
    </row>
    <row r="357" ht="12.0" customHeight="1">
      <c r="A357" s="28"/>
      <c r="B357" s="28"/>
      <c r="C357" s="28"/>
      <c r="D357" s="28"/>
      <c r="E357" s="28"/>
      <c r="F357" s="28"/>
      <c r="G357" s="28"/>
      <c r="H357" s="28"/>
      <c r="I357" s="28"/>
      <c r="J357" s="29"/>
      <c r="K357" s="29"/>
      <c r="L357" s="29"/>
      <c r="M357" s="29"/>
      <c r="N357" s="29"/>
      <c r="O357" s="29"/>
      <c r="P357" s="29"/>
      <c r="Q357" s="29"/>
      <c r="R357" s="29"/>
      <c r="S357" s="29"/>
      <c r="T357" s="29"/>
      <c r="U357" s="29"/>
      <c r="V357" s="29"/>
      <c r="W357" s="29"/>
      <c r="X357" s="29"/>
      <c r="Y357" s="29"/>
      <c r="Z357" s="29"/>
    </row>
    <row r="358" ht="12.0" customHeight="1">
      <c r="A358" s="28"/>
      <c r="B358" s="28"/>
      <c r="C358" s="28"/>
      <c r="D358" s="28"/>
      <c r="E358" s="28"/>
      <c r="F358" s="28"/>
      <c r="G358" s="28"/>
      <c r="H358" s="28"/>
      <c r="I358" s="28"/>
      <c r="J358" s="29"/>
      <c r="K358" s="29"/>
      <c r="L358" s="29"/>
      <c r="M358" s="29"/>
      <c r="N358" s="29"/>
      <c r="O358" s="29"/>
      <c r="P358" s="29"/>
      <c r="Q358" s="29"/>
      <c r="R358" s="29"/>
      <c r="S358" s="29"/>
      <c r="T358" s="29"/>
      <c r="U358" s="29"/>
      <c r="V358" s="29"/>
      <c r="W358" s="29"/>
      <c r="X358" s="29"/>
      <c r="Y358" s="29"/>
      <c r="Z358" s="29"/>
    </row>
    <row r="359" ht="12.0" customHeight="1">
      <c r="A359" s="28"/>
      <c r="B359" s="28"/>
      <c r="C359" s="28"/>
      <c r="D359" s="28"/>
      <c r="E359" s="28"/>
      <c r="F359" s="28"/>
      <c r="G359" s="28"/>
      <c r="H359" s="28"/>
      <c r="I359" s="28"/>
      <c r="J359" s="29"/>
      <c r="K359" s="29"/>
      <c r="L359" s="29"/>
      <c r="M359" s="29"/>
      <c r="N359" s="29"/>
      <c r="O359" s="29"/>
      <c r="P359" s="29"/>
      <c r="Q359" s="29"/>
      <c r="R359" s="29"/>
      <c r="S359" s="29"/>
      <c r="T359" s="29"/>
      <c r="U359" s="29"/>
      <c r="V359" s="29"/>
      <c r="W359" s="29"/>
      <c r="X359" s="29"/>
      <c r="Y359" s="29"/>
      <c r="Z359" s="29"/>
    </row>
    <row r="360" ht="12.0" customHeight="1">
      <c r="A360" s="28"/>
      <c r="B360" s="28"/>
      <c r="C360" s="28"/>
      <c r="D360" s="28"/>
      <c r="E360" s="28"/>
      <c r="F360" s="28"/>
      <c r="G360" s="28"/>
      <c r="H360" s="28"/>
      <c r="I360" s="28"/>
      <c r="J360" s="29"/>
      <c r="K360" s="29"/>
      <c r="L360" s="29"/>
      <c r="M360" s="29"/>
      <c r="N360" s="29"/>
      <c r="O360" s="29"/>
      <c r="P360" s="29"/>
      <c r="Q360" s="29"/>
      <c r="R360" s="29"/>
      <c r="S360" s="29"/>
      <c r="T360" s="29"/>
      <c r="U360" s="29"/>
      <c r="V360" s="29"/>
      <c r="W360" s="29"/>
      <c r="X360" s="29"/>
      <c r="Y360" s="29"/>
      <c r="Z360" s="29"/>
    </row>
    <row r="361" ht="12.0" customHeight="1">
      <c r="A361" s="28"/>
      <c r="B361" s="28"/>
      <c r="C361" s="28"/>
      <c r="D361" s="28"/>
      <c r="E361" s="28"/>
      <c r="F361" s="28"/>
      <c r="G361" s="28"/>
      <c r="H361" s="28"/>
      <c r="I361" s="28"/>
      <c r="J361" s="29"/>
      <c r="K361" s="29"/>
      <c r="L361" s="29"/>
      <c r="M361" s="29"/>
      <c r="N361" s="29"/>
      <c r="O361" s="29"/>
      <c r="P361" s="29"/>
      <c r="Q361" s="29"/>
      <c r="R361" s="29"/>
      <c r="S361" s="29"/>
      <c r="T361" s="29"/>
      <c r="U361" s="29"/>
      <c r="V361" s="29"/>
      <c r="W361" s="29"/>
      <c r="X361" s="29"/>
      <c r="Y361" s="29"/>
      <c r="Z361" s="29"/>
    </row>
    <row r="362" ht="12.0" customHeight="1">
      <c r="A362" s="28"/>
      <c r="B362" s="28"/>
      <c r="C362" s="28"/>
      <c r="D362" s="28"/>
      <c r="E362" s="28"/>
      <c r="F362" s="28"/>
      <c r="G362" s="28"/>
      <c r="H362" s="28"/>
      <c r="I362" s="28"/>
      <c r="J362" s="29"/>
      <c r="K362" s="29"/>
      <c r="L362" s="29"/>
      <c r="M362" s="29"/>
      <c r="N362" s="29"/>
      <c r="O362" s="29"/>
      <c r="P362" s="29"/>
      <c r="Q362" s="29"/>
      <c r="R362" s="29"/>
      <c r="S362" s="29"/>
      <c r="T362" s="29"/>
      <c r="U362" s="29"/>
      <c r="V362" s="29"/>
      <c r="W362" s="29"/>
      <c r="X362" s="29"/>
      <c r="Y362" s="29"/>
      <c r="Z362" s="29"/>
    </row>
    <row r="363" ht="12.0" customHeight="1">
      <c r="A363" s="28"/>
      <c r="B363" s="28"/>
      <c r="C363" s="28"/>
      <c r="D363" s="28"/>
      <c r="E363" s="28"/>
      <c r="F363" s="28"/>
      <c r="G363" s="28"/>
      <c r="H363" s="28"/>
      <c r="I363" s="28"/>
      <c r="J363" s="29"/>
      <c r="K363" s="29"/>
      <c r="L363" s="29"/>
      <c r="M363" s="29"/>
      <c r="N363" s="29"/>
      <c r="O363" s="29"/>
      <c r="P363" s="29"/>
      <c r="Q363" s="29"/>
      <c r="R363" s="29"/>
      <c r="S363" s="29"/>
      <c r="T363" s="29"/>
      <c r="U363" s="29"/>
      <c r="V363" s="29"/>
      <c r="W363" s="29"/>
      <c r="X363" s="29"/>
      <c r="Y363" s="29"/>
      <c r="Z363" s="29"/>
    </row>
    <row r="364" ht="12.0" customHeight="1">
      <c r="A364" s="28"/>
      <c r="B364" s="28"/>
      <c r="C364" s="28"/>
      <c r="D364" s="28"/>
      <c r="E364" s="28"/>
      <c r="F364" s="28"/>
      <c r="G364" s="28"/>
      <c r="H364" s="28"/>
      <c r="I364" s="28"/>
      <c r="J364" s="29"/>
      <c r="K364" s="29"/>
      <c r="L364" s="29"/>
      <c r="M364" s="29"/>
      <c r="N364" s="29"/>
      <c r="O364" s="29"/>
      <c r="P364" s="29"/>
      <c r="Q364" s="29"/>
      <c r="R364" s="29"/>
      <c r="S364" s="29"/>
      <c r="T364" s="29"/>
      <c r="U364" s="29"/>
      <c r="V364" s="29"/>
      <c r="W364" s="29"/>
      <c r="X364" s="29"/>
      <c r="Y364" s="29"/>
      <c r="Z364" s="29"/>
    </row>
    <row r="365" ht="12.0" customHeight="1">
      <c r="A365" s="28"/>
      <c r="B365" s="28"/>
      <c r="C365" s="28"/>
      <c r="D365" s="28"/>
      <c r="E365" s="28"/>
      <c r="F365" s="28"/>
      <c r="G365" s="28"/>
      <c r="H365" s="28"/>
      <c r="I365" s="28"/>
      <c r="J365" s="29"/>
      <c r="K365" s="29"/>
      <c r="L365" s="29"/>
      <c r="M365" s="29"/>
      <c r="N365" s="29"/>
      <c r="O365" s="29"/>
      <c r="P365" s="29"/>
      <c r="Q365" s="29"/>
      <c r="R365" s="29"/>
      <c r="S365" s="29"/>
      <c r="T365" s="29"/>
      <c r="U365" s="29"/>
      <c r="V365" s="29"/>
      <c r="W365" s="29"/>
      <c r="X365" s="29"/>
      <c r="Y365" s="29"/>
      <c r="Z365" s="29"/>
    </row>
    <row r="366" ht="12.0" customHeight="1">
      <c r="A366" s="28"/>
      <c r="B366" s="28"/>
      <c r="C366" s="28"/>
      <c r="D366" s="28"/>
      <c r="E366" s="28"/>
      <c r="F366" s="28"/>
      <c r="G366" s="28"/>
      <c r="H366" s="28"/>
      <c r="I366" s="28"/>
      <c r="J366" s="29"/>
      <c r="K366" s="29"/>
      <c r="L366" s="29"/>
      <c r="M366" s="29"/>
      <c r="N366" s="29"/>
      <c r="O366" s="29"/>
      <c r="P366" s="29"/>
      <c r="Q366" s="29"/>
      <c r="R366" s="29"/>
      <c r="S366" s="29"/>
      <c r="T366" s="29"/>
      <c r="U366" s="29"/>
      <c r="V366" s="29"/>
      <c r="W366" s="29"/>
      <c r="X366" s="29"/>
      <c r="Y366" s="29"/>
      <c r="Z366" s="29"/>
    </row>
    <row r="367" ht="12.0" customHeight="1">
      <c r="A367" s="28"/>
      <c r="B367" s="28"/>
      <c r="C367" s="28"/>
      <c r="D367" s="28"/>
      <c r="E367" s="28"/>
      <c r="F367" s="28"/>
      <c r="G367" s="28"/>
      <c r="H367" s="28"/>
      <c r="I367" s="28"/>
      <c r="J367" s="29"/>
      <c r="K367" s="29"/>
      <c r="L367" s="29"/>
      <c r="M367" s="29"/>
      <c r="N367" s="29"/>
      <c r="O367" s="29"/>
      <c r="P367" s="29"/>
      <c r="Q367" s="29"/>
      <c r="R367" s="29"/>
      <c r="S367" s="29"/>
      <c r="T367" s="29"/>
      <c r="U367" s="29"/>
      <c r="V367" s="29"/>
      <c r="W367" s="29"/>
      <c r="X367" s="29"/>
      <c r="Y367" s="29"/>
      <c r="Z367" s="29"/>
    </row>
    <row r="368" ht="12.0" customHeight="1">
      <c r="A368" s="28"/>
      <c r="B368" s="28"/>
      <c r="C368" s="28"/>
      <c r="D368" s="28"/>
      <c r="E368" s="28"/>
      <c r="F368" s="28"/>
      <c r="G368" s="28"/>
      <c r="H368" s="28"/>
      <c r="I368" s="28"/>
      <c r="J368" s="29"/>
      <c r="K368" s="29"/>
      <c r="L368" s="29"/>
      <c r="M368" s="29"/>
      <c r="N368" s="29"/>
      <c r="O368" s="29"/>
      <c r="P368" s="29"/>
      <c r="Q368" s="29"/>
      <c r="R368" s="29"/>
      <c r="S368" s="29"/>
      <c r="T368" s="29"/>
      <c r="U368" s="29"/>
      <c r="V368" s="29"/>
      <c r="W368" s="29"/>
      <c r="X368" s="29"/>
      <c r="Y368" s="29"/>
      <c r="Z368" s="29"/>
    </row>
    <row r="369" ht="12.0" customHeight="1">
      <c r="A369" s="28"/>
      <c r="B369" s="28"/>
      <c r="C369" s="28"/>
      <c r="D369" s="28"/>
      <c r="E369" s="28"/>
      <c r="F369" s="28"/>
      <c r="G369" s="28"/>
      <c r="H369" s="28"/>
      <c r="I369" s="28"/>
      <c r="J369" s="29"/>
      <c r="K369" s="29"/>
      <c r="L369" s="29"/>
      <c r="M369" s="29"/>
      <c r="N369" s="29"/>
      <c r="O369" s="29"/>
      <c r="P369" s="29"/>
      <c r="Q369" s="29"/>
      <c r="R369" s="29"/>
      <c r="S369" s="29"/>
      <c r="T369" s="29"/>
      <c r="U369" s="29"/>
      <c r="V369" s="29"/>
      <c r="W369" s="29"/>
      <c r="X369" s="29"/>
      <c r="Y369" s="29"/>
      <c r="Z369" s="29"/>
    </row>
    <row r="370" ht="12.0" customHeight="1">
      <c r="A370" s="28"/>
      <c r="B370" s="28"/>
      <c r="C370" s="28"/>
      <c r="D370" s="28"/>
      <c r="E370" s="28"/>
      <c r="F370" s="28"/>
      <c r="G370" s="28"/>
      <c r="H370" s="28"/>
      <c r="I370" s="28"/>
      <c r="J370" s="29"/>
      <c r="K370" s="29"/>
      <c r="L370" s="29"/>
      <c r="M370" s="29"/>
      <c r="N370" s="29"/>
      <c r="O370" s="29"/>
      <c r="P370" s="29"/>
      <c r="Q370" s="29"/>
      <c r="R370" s="29"/>
      <c r="S370" s="29"/>
      <c r="T370" s="29"/>
      <c r="U370" s="29"/>
      <c r="V370" s="29"/>
      <c r="W370" s="29"/>
      <c r="X370" s="29"/>
      <c r="Y370" s="29"/>
      <c r="Z370" s="29"/>
    </row>
    <row r="371" ht="12.0" customHeight="1">
      <c r="A371" s="28"/>
      <c r="B371" s="28"/>
      <c r="C371" s="28"/>
      <c r="D371" s="28"/>
      <c r="E371" s="28"/>
      <c r="F371" s="28"/>
      <c r="G371" s="28"/>
      <c r="H371" s="28"/>
      <c r="I371" s="28"/>
      <c r="J371" s="29"/>
      <c r="K371" s="29"/>
      <c r="L371" s="29"/>
      <c r="M371" s="29"/>
      <c r="N371" s="29"/>
      <c r="O371" s="29"/>
      <c r="P371" s="29"/>
      <c r="Q371" s="29"/>
      <c r="R371" s="29"/>
      <c r="S371" s="29"/>
      <c r="T371" s="29"/>
      <c r="U371" s="29"/>
      <c r="V371" s="29"/>
      <c r="W371" s="29"/>
      <c r="X371" s="29"/>
      <c r="Y371" s="29"/>
      <c r="Z371" s="29"/>
    </row>
    <row r="372" ht="12.0" customHeight="1">
      <c r="A372" s="28"/>
      <c r="B372" s="28"/>
      <c r="C372" s="28"/>
      <c r="D372" s="28"/>
      <c r="E372" s="28"/>
      <c r="F372" s="28"/>
      <c r="G372" s="28"/>
      <c r="H372" s="28"/>
      <c r="I372" s="28"/>
      <c r="J372" s="29"/>
      <c r="K372" s="29"/>
      <c r="L372" s="29"/>
      <c r="M372" s="29"/>
      <c r="N372" s="29"/>
      <c r="O372" s="29"/>
      <c r="P372" s="29"/>
      <c r="Q372" s="29"/>
      <c r="R372" s="29"/>
      <c r="S372" s="29"/>
      <c r="T372" s="29"/>
      <c r="U372" s="29"/>
      <c r="V372" s="29"/>
      <c r="W372" s="29"/>
      <c r="X372" s="29"/>
      <c r="Y372" s="29"/>
      <c r="Z372" s="29"/>
    </row>
    <row r="373" ht="12.0" customHeight="1">
      <c r="A373" s="28"/>
      <c r="B373" s="28"/>
      <c r="C373" s="28"/>
      <c r="D373" s="28"/>
      <c r="E373" s="28"/>
      <c r="F373" s="28"/>
      <c r="G373" s="28"/>
      <c r="H373" s="28"/>
      <c r="I373" s="28"/>
      <c r="J373" s="29"/>
      <c r="K373" s="29"/>
      <c r="L373" s="29"/>
      <c r="M373" s="29"/>
      <c r="N373" s="29"/>
      <c r="O373" s="29"/>
      <c r="P373" s="29"/>
      <c r="Q373" s="29"/>
      <c r="R373" s="29"/>
      <c r="S373" s="29"/>
      <c r="T373" s="29"/>
      <c r="U373" s="29"/>
      <c r="V373" s="29"/>
      <c r="W373" s="29"/>
      <c r="X373" s="29"/>
      <c r="Y373" s="29"/>
      <c r="Z373" s="29"/>
    </row>
    <row r="374" ht="12.0" customHeight="1">
      <c r="A374" s="28"/>
      <c r="B374" s="28"/>
      <c r="C374" s="28"/>
      <c r="D374" s="28"/>
      <c r="E374" s="28"/>
      <c r="F374" s="28"/>
      <c r="G374" s="28"/>
      <c r="H374" s="28"/>
      <c r="I374" s="28"/>
      <c r="J374" s="29"/>
      <c r="K374" s="29"/>
      <c r="L374" s="29"/>
      <c r="M374" s="29"/>
      <c r="N374" s="29"/>
      <c r="O374" s="29"/>
      <c r="P374" s="29"/>
      <c r="Q374" s="29"/>
      <c r="R374" s="29"/>
      <c r="S374" s="29"/>
      <c r="T374" s="29"/>
      <c r="U374" s="29"/>
      <c r="V374" s="29"/>
      <c r="W374" s="29"/>
      <c r="X374" s="29"/>
      <c r="Y374" s="29"/>
      <c r="Z374" s="29"/>
    </row>
    <row r="375" ht="12.0" customHeight="1">
      <c r="A375" s="28"/>
      <c r="B375" s="28"/>
      <c r="C375" s="28"/>
      <c r="D375" s="28"/>
      <c r="E375" s="28"/>
      <c r="F375" s="28"/>
      <c r="G375" s="28"/>
      <c r="H375" s="28"/>
      <c r="I375" s="28"/>
      <c r="J375" s="29"/>
      <c r="K375" s="29"/>
      <c r="L375" s="29"/>
      <c r="M375" s="29"/>
      <c r="N375" s="29"/>
      <c r="O375" s="29"/>
      <c r="P375" s="29"/>
      <c r="Q375" s="29"/>
      <c r="R375" s="29"/>
      <c r="S375" s="29"/>
      <c r="T375" s="29"/>
      <c r="U375" s="29"/>
      <c r="V375" s="29"/>
      <c r="W375" s="29"/>
      <c r="X375" s="29"/>
      <c r="Y375" s="29"/>
      <c r="Z375" s="29"/>
    </row>
    <row r="376" ht="12.0" customHeight="1">
      <c r="A376" s="28"/>
      <c r="B376" s="28"/>
      <c r="C376" s="28"/>
      <c r="D376" s="28"/>
      <c r="E376" s="28"/>
      <c r="F376" s="28"/>
      <c r="G376" s="28"/>
      <c r="H376" s="28"/>
      <c r="I376" s="28"/>
      <c r="J376" s="29"/>
      <c r="K376" s="29"/>
      <c r="L376" s="29"/>
      <c r="M376" s="29"/>
      <c r="N376" s="29"/>
      <c r="O376" s="29"/>
      <c r="P376" s="29"/>
      <c r="Q376" s="29"/>
      <c r="R376" s="29"/>
      <c r="S376" s="29"/>
      <c r="T376" s="29"/>
      <c r="U376" s="29"/>
      <c r="V376" s="29"/>
      <c r="W376" s="29"/>
      <c r="X376" s="29"/>
      <c r="Y376" s="29"/>
      <c r="Z376" s="29"/>
    </row>
    <row r="377" ht="12.0" customHeight="1">
      <c r="A377" s="28"/>
      <c r="B377" s="28"/>
      <c r="C377" s="28"/>
      <c r="D377" s="28"/>
      <c r="E377" s="28"/>
      <c r="F377" s="28"/>
      <c r="G377" s="28"/>
      <c r="H377" s="28"/>
      <c r="I377" s="28"/>
      <c r="J377" s="29"/>
      <c r="K377" s="29"/>
      <c r="L377" s="29"/>
      <c r="M377" s="29"/>
      <c r="N377" s="29"/>
      <c r="O377" s="29"/>
      <c r="P377" s="29"/>
      <c r="Q377" s="29"/>
      <c r="R377" s="29"/>
      <c r="S377" s="29"/>
      <c r="T377" s="29"/>
      <c r="U377" s="29"/>
      <c r="V377" s="29"/>
      <c r="W377" s="29"/>
      <c r="X377" s="29"/>
      <c r="Y377" s="29"/>
      <c r="Z377" s="29"/>
    </row>
    <row r="378" ht="12.0" customHeight="1">
      <c r="A378" s="28"/>
      <c r="B378" s="28"/>
      <c r="C378" s="28"/>
      <c r="D378" s="28"/>
      <c r="E378" s="28"/>
      <c r="F378" s="28"/>
      <c r="G378" s="28"/>
      <c r="H378" s="28"/>
      <c r="I378" s="28"/>
      <c r="J378" s="29"/>
      <c r="K378" s="29"/>
      <c r="L378" s="29"/>
      <c r="M378" s="29"/>
      <c r="N378" s="29"/>
      <c r="O378" s="29"/>
      <c r="P378" s="29"/>
      <c r="Q378" s="29"/>
      <c r="R378" s="29"/>
      <c r="S378" s="29"/>
      <c r="T378" s="29"/>
      <c r="U378" s="29"/>
      <c r="V378" s="29"/>
      <c r="W378" s="29"/>
      <c r="X378" s="29"/>
      <c r="Y378" s="29"/>
      <c r="Z378" s="29"/>
    </row>
    <row r="379" ht="12.0" customHeight="1">
      <c r="A379" s="28"/>
      <c r="B379" s="28"/>
      <c r="C379" s="28"/>
      <c r="D379" s="28"/>
      <c r="E379" s="28"/>
      <c r="F379" s="28"/>
      <c r="G379" s="28"/>
      <c r="H379" s="28"/>
      <c r="I379" s="28"/>
      <c r="J379" s="29"/>
      <c r="K379" s="29"/>
      <c r="L379" s="29"/>
      <c r="M379" s="29"/>
      <c r="N379" s="29"/>
      <c r="O379" s="29"/>
      <c r="P379" s="29"/>
      <c r="Q379" s="29"/>
      <c r="R379" s="29"/>
      <c r="S379" s="29"/>
      <c r="T379" s="29"/>
      <c r="U379" s="29"/>
      <c r="V379" s="29"/>
      <c r="W379" s="29"/>
      <c r="X379" s="29"/>
      <c r="Y379" s="29"/>
      <c r="Z379" s="29"/>
    </row>
    <row r="380" ht="12.0" customHeight="1">
      <c r="A380" s="28"/>
      <c r="B380" s="28"/>
      <c r="C380" s="28"/>
      <c r="D380" s="28"/>
      <c r="E380" s="28"/>
      <c r="F380" s="28"/>
      <c r="G380" s="28"/>
      <c r="H380" s="28"/>
      <c r="I380" s="28"/>
      <c r="J380" s="29"/>
      <c r="K380" s="29"/>
      <c r="L380" s="29"/>
      <c r="M380" s="29"/>
      <c r="N380" s="29"/>
      <c r="O380" s="29"/>
      <c r="P380" s="29"/>
      <c r="Q380" s="29"/>
      <c r="R380" s="29"/>
      <c r="S380" s="29"/>
      <c r="T380" s="29"/>
      <c r="U380" s="29"/>
      <c r="V380" s="29"/>
      <c r="W380" s="29"/>
      <c r="X380" s="29"/>
      <c r="Y380" s="29"/>
      <c r="Z380" s="29"/>
    </row>
    <row r="381" ht="12.0" customHeight="1">
      <c r="A381" s="28"/>
      <c r="B381" s="28"/>
      <c r="C381" s="28"/>
      <c r="D381" s="28"/>
      <c r="E381" s="28"/>
      <c r="F381" s="28"/>
      <c r="G381" s="28"/>
      <c r="H381" s="28"/>
      <c r="I381" s="28"/>
      <c r="J381" s="29"/>
      <c r="K381" s="29"/>
      <c r="L381" s="29"/>
      <c r="M381" s="29"/>
      <c r="N381" s="29"/>
      <c r="O381" s="29"/>
      <c r="P381" s="29"/>
      <c r="Q381" s="29"/>
      <c r="R381" s="29"/>
      <c r="S381" s="29"/>
      <c r="T381" s="29"/>
      <c r="U381" s="29"/>
      <c r="V381" s="29"/>
      <c r="W381" s="29"/>
      <c r="X381" s="29"/>
      <c r="Y381" s="29"/>
      <c r="Z381" s="29"/>
    </row>
    <row r="382" ht="12.0" customHeight="1">
      <c r="A382" s="28"/>
      <c r="B382" s="28"/>
      <c r="C382" s="28"/>
      <c r="D382" s="28"/>
      <c r="E382" s="28"/>
      <c r="F382" s="28"/>
      <c r="G382" s="28"/>
      <c r="H382" s="28"/>
      <c r="I382" s="28"/>
      <c r="J382" s="29"/>
      <c r="K382" s="29"/>
      <c r="L382" s="29"/>
      <c r="M382" s="29"/>
      <c r="N382" s="29"/>
      <c r="O382" s="29"/>
      <c r="P382" s="29"/>
      <c r="Q382" s="29"/>
      <c r="R382" s="29"/>
      <c r="S382" s="29"/>
      <c r="T382" s="29"/>
      <c r="U382" s="29"/>
      <c r="V382" s="29"/>
      <c r="W382" s="29"/>
      <c r="X382" s="29"/>
      <c r="Y382" s="29"/>
      <c r="Z382" s="29"/>
    </row>
    <row r="383" ht="12.0" customHeight="1">
      <c r="A383" s="28"/>
      <c r="B383" s="28"/>
      <c r="C383" s="28"/>
      <c r="D383" s="28"/>
      <c r="E383" s="28"/>
      <c r="F383" s="28"/>
      <c r="G383" s="28"/>
      <c r="H383" s="28"/>
      <c r="I383" s="28"/>
      <c r="J383" s="29"/>
      <c r="K383" s="29"/>
      <c r="L383" s="29"/>
      <c r="M383" s="29"/>
      <c r="N383" s="29"/>
      <c r="O383" s="29"/>
      <c r="P383" s="29"/>
      <c r="Q383" s="29"/>
      <c r="R383" s="29"/>
      <c r="S383" s="29"/>
      <c r="T383" s="29"/>
      <c r="U383" s="29"/>
      <c r="V383" s="29"/>
      <c r="W383" s="29"/>
      <c r="X383" s="29"/>
      <c r="Y383" s="29"/>
      <c r="Z383" s="29"/>
    </row>
    <row r="384" ht="12.0" customHeight="1">
      <c r="A384" s="28"/>
      <c r="B384" s="28"/>
      <c r="C384" s="28"/>
      <c r="D384" s="28"/>
      <c r="E384" s="28"/>
      <c r="F384" s="28"/>
      <c r="G384" s="28"/>
      <c r="H384" s="28"/>
      <c r="I384" s="28"/>
      <c r="J384" s="29"/>
      <c r="K384" s="29"/>
      <c r="L384" s="29"/>
      <c r="M384" s="29"/>
      <c r="N384" s="29"/>
      <c r="O384" s="29"/>
      <c r="P384" s="29"/>
      <c r="Q384" s="29"/>
      <c r="R384" s="29"/>
      <c r="S384" s="29"/>
      <c r="T384" s="29"/>
      <c r="U384" s="29"/>
      <c r="V384" s="29"/>
      <c r="W384" s="29"/>
      <c r="X384" s="29"/>
      <c r="Y384" s="29"/>
      <c r="Z384" s="29"/>
    </row>
    <row r="385" ht="12.0" customHeight="1">
      <c r="A385" s="28"/>
      <c r="B385" s="28"/>
      <c r="C385" s="28"/>
      <c r="D385" s="28"/>
      <c r="E385" s="28"/>
      <c r="F385" s="28"/>
      <c r="G385" s="28"/>
      <c r="H385" s="28"/>
      <c r="I385" s="28"/>
      <c r="J385" s="29"/>
      <c r="K385" s="29"/>
      <c r="L385" s="29"/>
      <c r="M385" s="29"/>
      <c r="N385" s="29"/>
      <c r="O385" s="29"/>
      <c r="P385" s="29"/>
      <c r="Q385" s="29"/>
      <c r="R385" s="29"/>
      <c r="S385" s="29"/>
      <c r="T385" s="29"/>
      <c r="U385" s="29"/>
      <c r="V385" s="29"/>
      <c r="W385" s="29"/>
      <c r="X385" s="29"/>
      <c r="Y385" s="29"/>
      <c r="Z385" s="29"/>
    </row>
    <row r="386" ht="12.0" customHeight="1">
      <c r="A386" s="28"/>
      <c r="B386" s="28"/>
      <c r="C386" s="28"/>
      <c r="D386" s="28"/>
      <c r="E386" s="28"/>
      <c r="F386" s="28"/>
      <c r="G386" s="28"/>
      <c r="H386" s="28"/>
      <c r="I386" s="28"/>
      <c r="J386" s="29"/>
      <c r="K386" s="29"/>
      <c r="L386" s="29"/>
      <c r="M386" s="29"/>
      <c r="N386" s="29"/>
      <c r="O386" s="29"/>
      <c r="P386" s="29"/>
      <c r="Q386" s="29"/>
      <c r="R386" s="29"/>
      <c r="S386" s="29"/>
      <c r="T386" s="29"/>
      <c r="U386" s="29"/>
      <c r="V386" s="29"/>
      <c r="W386" s="29"/>
      <c r="X386" s="29"/>
      <c r="Y386" s="29"/>
      <c r="Z386" s="29"/>
    </row>
    <row r="387" ht="12.0" customHeight="1">
      <c r="A387" s="28"/>
      <c r="B387" s="28"/>
      <c r="C387" s="28"/>
      <c r="D387" s="28"/>
      <c r="E387" s="28"/>
      <c r="F387" s="28"/>
      <c r="G387" s="28"/>
      <c r="H387" s="28"/>
      <c r="I387" s="28"/>
      <c r="J387" s="29"/>
      <c r="K387" s="29"/>
      <c r="L387" s="29"/>
      <c r="M387" s="29"/>
      <c r="N387" s="29"/>
      <c r="O387" s="29"/>
      <c r="P387" s="29"/>
      <c r="Q387" s="29"/>
      <c r="R387" s="29"/>
      <c r="S387" s="29"/>
      <c r="T387" s="29"/>
      <c r="U387" s="29"/>
      <c r="V387" s="29"/>
      <c r="W387" s="29"/>
      <c r="X387" s="29"/>
      <c r="Y387" s="29"/>
      <c r="Z387" s="29"/>
    </row>
    <row r="388" ht="12.0" customHeight="1">
      <c r="A388" s="28"/>
      <c r="B388" s="28"/>
      <c r="C388" s="28"/>
      <c r="D388" s="28"/>
      <c r="E388" s="28"/>
      <c r="F388" s="28"/>
      <c r="G388" s="28"/>
      <c r="H388" s="28"/>
      <c r="I388" s="28"/>
      <c r="J388" s="29"/>
      <c r="K388" s="29"/>
      <c r="L388" s="29"/>
      <c r="M388" s="29"/>
      <c r="N388" s="29"/>
      <c r="O388" s="29"/>
      <c r="P388" s="29"/>
      <c r="Q388" s="29"/>
      <c r="R388" s="29"/>
      <c r="S388" s="29"/>
      <c r="T388" s="29"/>
      <c r="U388" s="29"/>
      <c r="V388" s="29"/>
      <c r="W388" s="29"/>
      <c r="X388" s="29"/>
      <c r="Y388" s="29"/>
      <c r="Z388" s="29"/>
    </row>
    <row r="389" ht="12.0" customHeight="1">
      <c r="A389" s="28"/>
      <c r="B389" s="28"/>
      <c r="C389" s="28"/>
      <c r="D389" s="28"/>
      <c r="E389" s="28"/>
      <c r="F389" s="28"/>
      <c r="G389" s="28"/>
      <c r="H389" s="28"/>
      <c r="I389" s="28"/>
      <c r="J389" s="29"/>
      <c r="K389" s="29"/>
      <c r="L389" s="29"/>
      <c r="M389" s="29"/>
      <c r="N389" s="29"/>
      <c r="O389" s="29"/>
      <c r="P389" s="29"/>
      <c r="Q389" s="29"/>
      <c r="R389" s="29"/>
      <c r="S389" s="29"/>
      <c r="T389" s="29"/>
      <c r="U389" s="29"/>
      <c r="V389" s="29"/>
      <c r="W389" s="29"/>
      <c r="X389" s="29"/>
      <c r="Y389" s="29"/>
      <c r="Z389" s="29"/>
    </row>
    <row r="390" ht="12.0" customHeight="1">
      <c r="A390" s="28"/>
      <c r="B390" s="28"/>
      <c r="C390" s="28"/>
      <c r="D390" s="28"/>
      <c r="E390" s="28"/>
      <c r="F390" s="28"/>
      <c r="G390" s="28"/>
      <c r="H390" s="28"/>
      <c r="I390" s="28"/>
      <c r="J390" s="29"/>
      <c r="K390" s="29"/>
      <c r="L390" s="29"/>
      <c r="M390" s="29"/>
      <c r="N390" s="29"/>
      <c r="O390" s="29"/>
      <c r="P390" s="29"/>
      <c r="Q390" s="29"/>
      <c r="R390" s="29"/>
      <c r="S390" s="29"/>
      <c r="T390" s="29"/>
      <c r="U390" s="29"/>
      <c r="V390" s="29"/>
      <c r="W390" s="29"/>
      <c r="X390" s="29"/>
      <c r="Y390" s="29"/>
      <c r="Z390" s="29"/>
    </row>
    <row r="391" ht="12.0" customHeight="1">
      <c r="A391" s="28"/>
      <c r="B391" s="28"/>
      <c r="C391" s="28"/>
      <c r="D391" s="28"/>
      <c r="E391" s="28"/>
      <c r="F391" s="28"/>
      <c r="G391" s="28"/>
      <c r="H391" s="28"/>
      <c r="I391" s="28"/>
      <c r="J391" s="29"/>
      <c r="K391" s="29"/>
      <c r="L391" s="29"/>
      <c r="M391" s="29"/>
      <c r="N391" s="29"/>
      <c r="O391" s="29"/>
      <c r="P391" s="29"/>
      <c r="Q391" s="29"/>
      <c r="R391" s="29"/>
      <c r="S391" s="29"/>
      <c r="T391" s="29"/>
      <c r="U391" s="29"/>
      <c r="V391" s="29"/>
      <c r="W391" s="29"/>
      <c r="X391" s="29"/>
      <c r="Y391" s="29"/>
      <c r="Z391" s="29"/>
    </row>
    <row r="392" ht="12.0" customHeight="1">
      <c r="A392" s="28"/>
      <c r="B392" s="28"/>
      <c r="C392" s="28"/>
      <c r="D392" s="28"/>
      <c r="E392" s="28"/>
      <c r="F392" s="28"/>
      <c r="G392" s="28"/>
      <c r="H392" s="28"/>
      <c r="I392" s="28"/>
      <c r="J392" s="29"/>
      <c r="K392" s="29"/>
      <c r="L392" s="29"/>
      <c r="M392" s="29"/>
      <c r="N392" s="29"/>
      <c r="O392" s="29"/>
      <c r="P392" s="29"/>
      <c r="Q392" s="29"/>
      <c r="R392" s="29"/>
      <c r="S392" s="29"/>
      <c r="T392" s="29"/>
      <c r="U392" s="29"/>
      <c r="V392" s="29"/>
      <c r="W392" s="29"/>
      <c r="X392" s="29"/>
      <c r="Y392" s="29"/>
      <c r="Z392" s="29"/>
    </row>
    <row r="393" ht="12.0" customHeight="1">
      <c r="A393" s="28"/>
      <c r="B393" s="28"/>
      <c r="C393" s="28"/>
      <c r="D393" s="28"/>
      <c r="E393" s="28"/>
      <c r="F393" s="28"/>
      <c r="G393" s="28"/>
      <c r="H393" s="28"/>
      <c r="I393" s="28"/>
      <c r="J393" s="29"/>
      <c r="K393" s="29"/>
      <c r="L393" s="29"/>
      <c r="M393" s="29"/>
      <c r="N393" s="29"/>
      <c r="O393" s="29"/>
      <c r="P393" s="29"/>
      <c r="Q393" s="29"/>
      <c r="R393" s="29"/>
      <c r="S393" s="29"/>
      <c r="T393" s="29"/>
      <c r="U393" s="29"/>
      <c r="V393" s="29"/>
      <c r="W393" s="29"/>
      <c r="X393" s="29"/>
      <c r="Y393" s="29"/>
      <c r="Z393" s="29"/>
    </row>
    <row r="394" ht="12.0" customHeight="1">
      <c r="A394" s="28"/>
      <c r="B394" s="28"/>
      <c r="C394" s="28"/>
      <c r="D394" s="28"/>
      <c r="E394" s="28"/>
      <c r="F394" s="28"/>
      <c r="G394" s="28"/>
      <c r="H394" s="28"/>
      <c r="I394" s="28"/>
      <c r="J394" s="29"/>
      <c r="K394" s="29"/>
      <c r="L394" s="29"/>
      <c r="M394" s="29"/>
      <c r="N394" s="29"/>
      <c r="O394" s="29"/>
      <c r="P394" s="29"/>
      <c r="Q394" s="29"/>
      <c r="R394" s="29"/>
      <c r="S394" s="29"/>
      <c r="T394" s="29"/>
      <c r="U394" s="29"/>
      <c r="V394" s="29"/>
      <c r="W394" s="29"/>
      <c r="X394" s="29"/>
      <c r="Y394" s="29"/>
      <c r="Z394" s="29"/>
    </row>
    <row r="395" ht="12.0" customHeight="1">
      <c r="A395" s="28"/>
      <c r="B395" s="28"/>
      <c r="C395" s="28"/>
      <c r="D395" s="28"/>
      <c r="E395" s="28"/>
      <c r="F395" s="28"/>
      <c r="G395" s="28"/>
      <c r="H395" s="28"/>
      <c r="I395" s="28"/>
      <c r="J395" s="29"/>
      <c r="K395" s="29"/>
      <c r="L395" s="29"/>
      <c r="M395" s="29"/>
      <c r="N395" s="29"/>
      <c r="O395" s="29"/>
      <c r="P395" s="29"/>
      <c r="Q395" s="29"/>
      <c r="R395" s="29"/>
      <c r="S395" s="29"/>
      <c r="T395" s="29"/>
      <c r="U395" s="29"/>
      <c r="V395" s="29"/>
      <c r="W395" s="29"/>
      <c r="X395" s="29"/>
      <c r="Y395" s="29"/>
      <c r="Z395" s="29"/>
    </row>
    <row r="396" ht="12.0" customHeight="1">
      <c r="A396" s="28"/>
      <c r="B396" s="28"/>
      <c r="C396" s="28"/>
      <c r="D396" s="28"/>
      <c r="E396" s="28"/>
      <c r="F396" s="28"/>
      <c r="G396" s="28"/>
      <c r="H396" s="28"/>
      <c r="I396" s="28"/>
      <c r="J396" s="29"/>
      <c r="K396" s="29"/>
      <c r="L396" s="29"/>
      <c r="M396" s="29"/>
      <c r="N396" s="29"/>
      <c r="O396" s="29"/>
      <c r="P396" s="29"/>
      <c r="Q396" s="29"/>
      <c r="R396" s="29"/>
      <c r="S396" s="29"/>
      <c r="T396" s="29"/>
      <c r="U396" s="29"/>
      <c r="V396" s="29"/>
      <c r="W396" s="29"/>
      <c r="X396" s="29"/>
      <c r="Y396" s="29"/>
      <c r="Z396" s="29"/>
    </row>
    <row r="397" ht="12.0" customHeight="1">
      <c r="A397" s="28"/>
      <c r="B397" s="28"/>
      <c r="C397" s="28"/>
      <c r="D397" s="28"/>
      <c r="E397" s="28"/>
      <c r="F397" s="28"/>
      <c r="G397" s="28"/>
      <c r="H397" s="28"/>
      <c r="I397" s="28"/>
      <c r="J397" s="29"/>
      <c r="K397" s="29"/>
      <c r="L397" s="29"/>
      <c r="M397" s="29"/>
      <c r="N397" s="29"/>
      <c r="O397" s="29"/>
      <c r="P397" s="29"/>
      <c r="Q397" s="29"/>
      <c r="R397" s="29"/>
      <c r="S397" s="29"/>
      <c r="T397" s="29"/>
      <c r="U397" s="29"/>
      <c r="V397" s="29"/>
      <c r="W397" s="29"/>
      <c r="X397" s="29"/>
      <c r="Y397" s="29"/>
      <c r="Z397" s="29"/>
    </row>
    <row r="398" ht="12.0" customHeight="1">
      <c r="A398" s="28"/>
      <c r="B398" s="28"/>
      <c r="C398" s="28"/>
      <c r="D398" s="28"/>
      <c r="E398" s="28"/>
      <c r="F398" s="28"/>
      <c r="G398" s="28"/>
      <c r="H398" s="28"/>
      <c r="I398" s="28"/>
      <c r="J398" s="29"/>
      <c r="K398" s="29"/>
      <c r="L398" s="29"/>
      <c r="M398" s="29"/>
      <c r="N398" s="29"/>
      <c r="O398" s="29"/>
      <c r="P398" s="29"/>
      <c r="Q398" s="29"/>
      <c r="R398" s="29"/>
      <c r="S398" s="29"/>
      <c r="T398" s="29"/>
      <c r="U398" s="29"/>
      <c r="V398" s="29"/>
      <c r="W398" s="29"/>
      <c r="X398" s="29"/>
      <c r="Y398" s="29"/>
      <c r="Z398" s="29"/>
    </row>
    <row r="399" ht="12.0" customHeight="1">
      <c r="A399" s="28"/>
      <c r="B399" s="28"/>
      <c r="C399" s="28"/>
      <c r="D399" s="28"/>
      <c r="E399" s="28"/>
      <c r="F399" s="28"/>
      <c r="G399" s="28"/>
      <c r="H399" s="28"/>
      <c r="I399" s="28"/>
      <c r="J399" s="29"/>
      <c r="K399" s="29"/>
      <c r="L399" s="29"/>
      <c r="M399" s="29"/>
      <c r="N399" s="29"/>
      <c r="O399" s="29"/>
      <c r="P399" s="29"/>
      <c r="Q399" s="29"/>
      <c r="R399" s="29"/>
      <c r="S399" s="29"/>
      <c r="T399" s="29"/>
      <c r="U399" s="29"/>
      <c r="V399" s="29"/>
      <c r="W399" s="29"/>
      <c r="X399" s="29"/>
      <c r="Y399" s="29"/>
      <c r="Z399" s="29"/>
    </row>
    <row r="400" ht="12.0" customHeight="1">
      <c r="A400" s="28"/>
      <c r="B400" s="28"/>
      <c r="C400" s="28"/>
      <c r="D400" s="28"/>
      <c r="E400" s="28"/>
      <c r="F400" s="28"/>
      <c r="G400" s="28"/>
      <c r="H400" s="28"/>
      <c r="I400" s="28"/>
      <c r="J400" s="29"/>
      <c r="K400" s="29"/>
      <c r="L400" s="29"/>
      <c r="M400" s="29"/>
      <c r="N400" s="29"/>
      <c r="O400" s="29"/>
      <c r="P400" s="29"/>
      <c r="Q400" s="29"/>
      <c r="R400" s="29"/>
      <c r="S400" s="29"/>
      <c r="T400" s="29"/>
      <c r="U400" s="29"/>
      <c r="V400" s="29"/>
      <c r="W400" s="29"/>
      <c r="X400" s="29"/>
      <c r="Y400" s="29"/>
      <c r="Z400" s="29"/>
    </row>
    <row r="401" ht="12.0" customHeight="1">
      <c r="A401" s="28"/>
      <c r="B401" s="28"/>
      <c r="C401" s="28"/>
      <c r="D401" s="28"/>
      <c r="E401" s="28"/>
      <c r="F401" s="28"/>
      <c r="G401" s="28"/>
      <c r="H401" s="28"/>
      <c r="I401" s="28"/>
      <c r="J401" s="29"/>
      <c r="K401" s="29"/>
      <c r="L401" s="29"/>
      <c r="M401" s="29"/>
      <c r="N401" s="29"/>
      <c r="O401" s="29"/>
      <c r="P401" s="29"/>
      <c r="Q401" s="29"/>
      <c r="R401" s="29"/>
      <c r="S401" s="29"/>
      <c r="T401" s="29"/>
      <c r="U401" s="29"/>
      <c r="V401" s="29"/>
      <c r="W401" s="29"/>
      <c r="X401" s="29"/>
      <c r="Y401" s="29"/>
      <c r="Z401" s="29"/>
    </row>
    <row r="402" ht="12.0" customHeight="1">
      <c r="A402" s="28"/>
      <c r="B402" s="28"/>
      <c r="C402" s="28"/>
      <c r="D402" s="28"/>
      <c r="E402" s="28"/>
      <c r="F402" s="28"/>
      <c r="G402" s="28"/>
      <c r="H402" s="28"/>
      <c r="I402" s="28"/>
      <c r="J402" s="29"/>
      <c r="K402" s="29"/>
      <c r="L402" s="29"/>
      <c r="M402" s="29"/>
      <c r="N402" s="29"/>
      <c r="O402" s="29"/>
      <c r="P402" s="29"/>
      <c r="Q402" s="29"/>
      <c r="R402" s="29"/>
      <c r="S402" s="29"/>
      <c r="T402" s="29"/>
      <c r="U402" s="29"/>
      <c r="V402" s="29"/>
      <c r="W402" s="29"/>
      <c r="X402" s="29"/>
      <c r="Y402" s="29"/>
      <c r="Z402" s="29"/>
    </row>
    <row r="403" ht="12.0" customHeight="1">
      <c r="A403" s="28"/>
      <c r="B403" s="28"/>
      <c r="C403" s="28"/>
      <c r="D403" s="28"/>
      <c r="E403" s="28"/>
      <c r="F403" s="28"/>
      <c r="G403" s="28"/>
      <c r="H403" s="28"/>
      <c r="I403" s="28"/>
      <c r="J403" s="29"/>
      <c r="K403" s="29"/>
      <c r="L403" s="29"/>
      <c r="M403" s="29"/>
      <c r="N403" s="29"/>
      <c r="O403" s="29"/>
      <c r="P403" s="29"/>
      <c r="Q403" s="29"/>
      <c r="R403" s="29"/>
      <c r="S403" s="29"/>
      <c r="T403" s="29"/>
      <c r="U403" s="29"/>
      <c r="V403" s="29"/>
      <c r="W403" s="29"/>
      <c r="X403" s="29"/>
      <c r="Y403" s="29"/>
      <c r="Z403" s="29"/>
    </row>
    <row r="404" ht="12.0" customHeight="1">
      <c r="A404" s="28"/>
      <c r="B404" s="28"/>
      <c r="C404" s="28"/>
      <c r="D404" s="28"/>
      <c r="E404" s="28"/>
      <c r="F404" s="28"/>
      <c r="G404" s="28"/>
      <c r="H404" s="28"/>
      <c r="I404" s="28"/>
      <c r="J404" s="29"/>
      <c r="K404" s="29"/>
      <c r="L404" s="29"/>
      <c r="M404" s="29"/>
      <c r="N404" s="29"/>
      <c r="O404" s="29"/>
      <c r="P404" s="29"/>
      <c r="Q404" s="29"/>
      <c r="R404" s="29"/>
      <c r="S404" s="29"/>
      <c r="T404" s="29"/>
      <c r="U404" s="29"/>
      <c r="V404" s="29"/>
      <c r="W404" s="29"/>
      <c r="X404" s="29"/>
      <c r="Y404" s="29"/>
      <c r="Z404" s="29"/>
    </row>
    <row r="405" ht="12.0" customHeight="1">
      <c r="A405" s="28"/>
      <c r="B405" s="28"/>
      <c r="C405" s="28"/>
      <c r="D405" s="28"/>
      <c r="E405" s="28"/>
      <c r="F405" s="28"/>
      <c r="G405" s="28"/>
      <c r="H405" s="28"/>
      <c r="I405" s="28"/>
      <c r="J405" s="29"/>
      <c r="K405" s="29"/>
      <c r="L405" s="29"/>
      <c r="M405" s="29"/>
      <c r="N405" s="29"/>
      <c r="O405" s="29"/>
      <c r="P405" s="29"/>
      <c r="Q405" s="29"/>
      <c r="R405" s="29"/>
      <c r="S405" s="29"/>
      <c r="T405" s="29"/>
      <c r="U405" s="29"/>
      <c r="V405" s="29"/>
      <c r="W405" s="29"/>
      <c r="X405" s="29"/>
      <c r="Y405" s="29"/>
      <c r="Z405" s="29"/>
    </row>
    <row r="406" ht="12.0" customHeight="1">
      <c r="A406" s="28"/>
      <c r="B406" s="28"/>
      <c r="C406" s="28"/>
      <c r="D406" s="28"/>
      <c r="E406" s="28"/>
      <c r="F406" s="28"/>
      <c r="G406" s="28"/>
      <c r="H406" s="28"/>
      <c r="I406" s="28"/>
      <c r="J406" s="29"/>
      <c r="K406" s="29"/>
      <c r="L406" s="29"/>
      <c r="M406" s="29"/>
      <c r="N406" s="29"/>
      <c r="O406" s="29"/>
      <c r="P406" s="29"/>
      <c r="Q406" s="29"/>
      <c r="R406" s="29"/>
      <c r="S406" s="29"/>
      <c r="T406" s="29"/>
      <c r="U406" s="29"/>
      <c r="V406" s="29"/>
      <c r="W406" s="29"/>
      <c r="X406" s="29"/>
      <c r="Y406" s="29"/>
      <c r="Z406" s="29"/>
    </row>
    <row r="407" ht="12.0" customHeight="1">
      <c r="A407" s="28"/>
      <c r="B407" s="28"/>
      <c r="C407" s="28"/>
      <c r="D407" s="28"/>
      <c r="E407" s="28"/>
      <c r="F407" s="28"/>
      <c r="G407" s="28"/>
      <c r="H407" s="28"/>
      <c r="I407" s="28"/>
      <c r="J407" s="29"/>
      <c r="K407" s="29"/>
      <c r="L407" s="29"/>
      <c r="M407" s="29"/>
      <c r="N407" s="29"/>
      <c r="O407" s="29"/>
      <c r="P407" s="29"/>
      <c r="Q407" s="29"/>
      <c r="R407" s="29"/>
      <c r="S407" s="29"/>
      <c r="T407" s="29"/>
      <c r="U407" s="29"/>
      <c r="V407" s="29"/>
      <c r="W407" s="29"/>
      <c r="X407" s="29"/>
      <c r="Y407" s="29"/>
      <c r="Z407" s="29"/>
    </row>
    <row r="408" ht="12.0" customHeight="1">
      <c r="A408" s="28"/>
      <c r="B408" s="28"/>
      <c r="C408" s="28"/>
      <c r="D408" s="28"/>
      <c r="E408" s="28"/>
      <c r="F408" s="28"/>
      <c r="G408" s="28"/>
      <c r="H408" s="28"/>
      <c r="I408" s="28"/>
      <c r="J408" s="29"/>
      <c r="K408" s="29"/>
      <c r="L408" s="29"/>
      <c r="M408" s="29"/>
      <c r="N408" s="29"/>
      <c r="O408" s="29"/>
      <c r="P408" s="29"/>
      <c r="Q408" s="29"/>
      <c r="R408" s="29"/>
      <c r="S408" s="29"/>
      <c r="T408" s="29"/>
      <c r="U408" s="29"/>
      <c r="V408" s="29"/>
      <c r="W408" s="29"/>
      <c r="X408" s="29"/>
      <c r="Y408" s="29"/>
      <c r="Z408" s="29"/>
    </row>
    <row r="409" ht="12.0" customHeight="1">
      <c r="A409" s="28"/>
      <c r="B409" s="28"/>
      <c r="C409" s="28"/>
      <c r="D409" s="28"/>
      <c r="E409" s="28"/>
      <c r="F409" s="28"/>
      <c r="G409" s="28"/>
      <c r="H409" s="28"/>
      <c r="I409" s="28"/>
      <c r="J409" s="29"/>
      <c r="K409" s="29"/>
      <c r="L409" s="29"/>
      <c r="M409" s="29"/>
      <c r="N409" s="29"/>
      <c r="O409" s="29"/>
      <c r="P409" s="29"/>
      <c r="Q409" s="29"/>
      <c r="R409" s="29"/>
      <c r="S409" s="29"/>
      <c r="T409" s="29"/>
      <c r="U409" s="29"/>
      <c r="V409" s="29"/>
      <c r="W409" s="29"/>
      <c r="X409" s="29"/>
      <c r="Y409" s="29"/>
      <c r="Z409" s="29"/>
    </row>
    <row r="410" ht="12.0" customHeight="1">
      <c r="A410" s="28"/>
      <c r="B410" s="28"/>
      <c r="C410" s="28"/>
      <c r="D410" s="28"/>
      <c r="E410" s="28"/>
      <c r="F410" s="28"/>
      <c r="G410" s="28"/>
      <c r="H410" s="28"/>
      <c r="I410" s="28"/>
      <c r="J410" s="29"/>
      <c r="K410" s="29"/>
      <c r="L410" s="29"/>
      <c r="M410" s="29"/>
      <c r="N410" s="29"/>
      <c r="O410" s="29"/>
      <c r="P410" s="29"/>
      <c r="Q410" s="29"/>
      <c r="R410" s="29"/>
      <c r="S410" s="29"/>
      <c r="T410" s="29"/>
      <c r="U410" s="29"/>
      <c r="V410" s="29"/>
      <c r="W410" s="29"/>
      <c r="X410" s="29"/>
      <c r="Y410" s="29"/>
      <c r="Z410" s="29"/>
    </row>
    <row r="411" ht="12.0" customHeight="1">
      <c r="A411" s="28"/>
      <c r="B411" s="28"/>
      <c r="C411" s="28"/>
      <c r="D411" s="28"/>
      <c r="E411" s="28"/>
      <c r="F411" s="28"/>
      <c r="G411" s="28"/>
      <c r="H411" s="28"/>
      <c r="I411" s="28"/>
      <c r="J411" s="29"/>
      <c r="K411" s="29"/>
      <c r="L411" s="29"/>
      <c r="M411" s="29"/>
      <c r="N411" s="29"/>
      <c r="O411" s="29"/>
      <c r="P411" s="29"/>
      <c r="Q411" s="29"/>
      <c r="R411" s="29"/>
      <c r="S411" s="29"/>
      <c r="T411" s="29"/>
      <c r="U411" s="29"/>
      <c r="V411" s="29"/>
      <c r="W411" s="29"/>
      <c r="X411" s="29"/>
      <c r="Y411" s="29"/>
      <c r="Z411" s="29"/>
    </row>
    <row r="412" ht="12.0" customHeight="1">
      <c r="A412" s="28"/>
      <c r="B412" s="28"/>
      <c r="C412" s="28"/>
      <c r="D412" s="28"/>
      <c r="E412" s="28"/>
      <c r="F412" s="28"/>
      <c r="G412" s="28"/>
      <c r="H412" s="28"/>
      <c r="I412" s="28"/>
      <c r="J412" s="29"/>
      <c r="K412" s="29"/>
      <c r="L412" s="29"/>
      <c r="M412" s="29"/>
      <c r="N412" s="29"/>
      <c r="O412" s="29"/>
      <c r="P412" s="29"/>
      <c r="Q412" s="29"/>
      <c r="R412" s="29"/>
      <c r="S412" s="29"/>
      <c r="T412" s="29"/>
      <c r="U412" s="29"/>
      <c r="V412" s="29"/>
      <c r="W412" s="29"/>
      <c r="X412" s="29"/>
      <c r="Y412" s="29"/>
      <c r="Z412" s="29"/>
    </row>
    <row r="413" ht="12.0" customHeight="1">
      <c r="A413" s="28"/>
      <c r="B413" s="28"/>
      <c r="C413" s="28"/>
      <c r="D413" s="28"/>
      <c r="E413" s="28"/>
      <c r="F413" s="28"/>
      <c r="G413" s="28"/>
      <c r="H413" s="28"/>
      <c r="I413" s="28"/>
      <c r="J413" s="29"/>
      <c r="K413" s="29"/>
      <c r="L413" s="29"/>
      <c r="M413" s="29"/>
      <c r="N413" s="29"/>
      <c r="O413" s="29"/>
      <c r="P413" s="29"/>
      <c r="Q413" s="29"/>
      <c r="R413" s="29"/>
      <c r="S413" s="29"/>
      <c r="T413" s="29"/>
      <c r="U413" s="29"/>
      <c r="V413" s="29"/>
      <c r="W413" s="29"/>
      <c r="X413" s="29"/>
      <c r="Y413" s="29"/>
      <c r="Z413" s="29"/>
    </row>
    <row r="414" ht="12.0" customHeight="1">
      <c r="A414" s="28"/>
      <c r="B414" s="28"/>
      <c r="C414" s="28"/>
      <c r="D414" s="28"/>
      <c r="E414" s="28"/>
      <c r="F414" s="28"/>
      <c r="G414" s="28"/>
      <c r="H414" s="28"/>
      <c r="I414" s="28"/>
      <c r="J414" s="29"/>
      <c r="K414" s="29"/>
      <c r="L414" s="29"/>
      <c r="M414" s="29"/>
      <c r="N414" s="29"/>
      <c r="O414" s="29"/>
      <c r="P414" s="29"/>
      <c r="Q414" s="29"/>
      <c r="R414" s="29"/>
      <c r="S414" s="29"/>
      <c r="T414" s="29"/>
      <c r="U414" s="29"/>
      <c r="V414" s="29"/>
      <c r="W414" s="29"/>
      <c r="X414" s="29"/>
      <c r="Y414" s="29"/>
      <c r="Z414" s="29"/>
    </row>
    <row r="415" ht="12.0" customHeight="1">
      <c r="A415" s="28"/>
      <c r="B415" s="28"/>
      <c r="C415" s="28"/>
      <c r="D415" s="28"/>
      <c r="E415" s="28"/>
      <c r="F415" s="28"/>
      <c r="G415" s="28"/>
      <c r="H415" s="28"/>
      <c r="I415" s="28"/>
      <c r="J415" s="29"/>
      <c r="K415" s="29"/>
      <c r="L415" s="29"/>
      <c r="M415" s="29"/>
      <c r="N415" s="29"/>
      <c r="O415" s="29"/>
      <c r="P415" s="29"/>
      <c r="Q415" s="29"/>
      <c r="R415" s="29"/>
      <c r="S415" s="29"/>
      <c r="T415" s="29"/>
      <c r="U415" s="29"/>
      <c r="V415" s="29"/>
      <c r="W415" s="29"/>
      <c r="X415" s="29"/>
      <c r="Y415" s="29"/>
      <c r="Z415" s="29"/>
    </row>
    <row r="416" ht="12.0" customHeight="1">
      <c r="A416" s="28"/>
      <c r="B416" s="28"/>
      <c r="C416" s="28"/>
      <c r="D416" s="28"/>
      <c r="E416" s="28"/>
      <c r="F416" s="28"/>
      <c r="G416" s="28"/>
      <c r="H416" s="28"/>
      <c r="I416" s="28"/>
      <c r="J416" s="29"/>
      <c r="K416" s="29"/>
      <c r="L416" s="29"/>
      <c r="M416" s="29"/>
      <c r="N416" s="29"/>
      <c r="O416" s="29"/>
      <c r="P416" s="29"/>
      <c r="Q416" s="29"/>
      <c r="R416" s="29"/>
      <c r="S416" s="29"/>
      <c r="T416" s="29"/>
      <c r="U416" s="29"/>
      <c r="V416" s="29"/>
      <c r="W416" s="29"/>
      <c r="X416" s="29"/>
      <c r="Y416" s="29"/>
      <c r="Z416" s="29"/>
    </row>
    <row r="417" ht="12.0" customHeight="1">
      <c r="A417" s="28"/>
      <c r="B417" s="28"/>
      <c r="C417" s="28"/>
      <c r="D417" s="28"/>
      <c r="E417" s="28"/>
      <c r="F417" s="28"/>
      <c r="G417" s="28"/>
      <c r="H417" s="28"/>
      <c r="I417" s="28"/>
      <c r="J417" s="29"/>
      <c r="K417" s="29"/>
      <c r="L417" s="29"/>
      <c r="M417" s="29"/>
      <c r="N417" s="29"/>
      <c r="O417" s="29"/>
      <c r="P417" s="29"/>
      <c r="Q417" s="29"/>
      <c r="R417" s="29"/>
      <c r="S417" s="29"/>
      <c r="T417" s="29"/>
      <c r="U417" s="29"/>
      <c r="V417" s="29"/>
      <c r="W417" s="29"/>
      <c r="X417" s="29"/>
      <c r="Y417" s="29"/>
      <c r="Z417" s="29"/>
    </row>
    <row r="418" ht="12.0" customHeight="1">
      <c r="A418" s="28"/>
      <c r="B418" s="28"/>
      <c r="C418" s="28"/>
      <c r="D418" s="28"/>
      <c r="E418" s="28"/>
      <c r="F418" s="28"/>
      <c r="G418" s="28"/>
      <c r="H418" s="28"/>
      <c r="I418" s="28"/>
      <c r="J418" s="29"/>
      <c r="K418" s="29"/>
      <c r="L418" s="29"/>
      <c r="M418" s="29"/>
      <c r="N418" s="29"/>
      <c r="O418" s="29"/>
      <c r="P418" s="29"/>
      <c r="Q418" s="29"/>
      <c r="R418" s="29"/>
      <c r="S418" s="29"/>
      <c r="T418" s="29"/>
      <c r="U418" s="29"/>
      <c r="V418" s="29"/>
      <c r="W418" s="29"/>
      <c r="X418" s="29"/>
      <c r="Y418" s="29"/>
      <c r="Z418" s="29"/>
    </row>
    <row r="419" ht="12.0" customHeight="1">
      <c r="A419" s="28"/>
      <c r="B419" s="28"/>
      <c r="C419" s="28"/>
      <c r="D419" s="28"/>
      <c r="E419" s="28"/>
      <c r="F419" s="28"/>
      <c r="G419" s="28"/>
      <c r="H419" s="28"/>
      <c r="I419" s="28"/>
      <c r="J419" s="29"/>
      <c r="K419" s="29"/>
      <c r="L419" s="29"/>
      <c r="M419" s="29"/>
      <c r="N419" s="29"/>
      <c r="O419" s="29"/>
      <c r="P419" s="29"/>
      <c r="Q419" s="29"/>
      <c r="R419" s="29"/>
      <c r="S419" s="29"/>
      <c r="T419" s="29"/>
      <c r="U419" s="29"/>
      <c r="V419" s="29"/>
      <c r="W419" s="29"/>
      <c r="X419" s="29"/>
      <c r="Y419" s="29"/>
      <c r="Z419" s="29"/>
    </row>
    <row r="420" ht="12.0" customHeight="1">
      <c r="A420" s="28"/>
      <c r="B420" s="28"/>
      <c r="C420" s="28"/>
      <c r="D420" s="28"/>
      <c r="E420" s="28"/>
      <c r="F420" s="28"/>
      <c r="G420" s="28"/>
      <c r="H420" s="28"/>
      <c r="I420" s="28"/>
      <c r="J420" s="29"/>
      <c r="K420" s="29"/>
      <c r="L420" s="29"/>
      <c r="M420" s="29"/>
      <c r="N420" s="29"/>
      <c r="O420" s="29"/>
      <c r="P420" s="29"/>
      <c r="Q420" s="29"/>
      <c r="R420" s="29"/>
      <c r="S420" s="29"/>
      <c r="T420" s="29"/>
      <c r="U420" s="29"/>
      <c r="V420" s="29"/>
      <c r="W420" s="29"/>
      <c r="X420" s="29"/>
      <c r="Y420" s="29"/>
      <c r="Z420" s="29"/>
    </row>
    <row r="421" ht="12.0" customHeight="1">
      <c r="A421" s="28"/>
      <c r="B421" s="28"/>
      <c r="C421" s="28"/>
      <c r="D421" s="28"/>
      <c r="E421" s="28"/>
      <c r="F421" s="28"/>
      <c r="G421" s="28"/>
      <c r="H421" s="28"/>
      <c r="I421" s="28"/>
      <c r="J421" s="29"/>
      <c r="K421" s="29"/>
      <c r="L421" s="29"/>
      <c r="M421" s="29"/>
      <c r="N421" s="29"/>
      <c r="O421" s="29"/>
      <c r="P421" s="29"/>
      <c r="Q421" s="29"/>
      <c r="R421" s="29"/>
      <c r="S421" s="29"/>
      <c r="T421" s="29"/>
      <c r="U421" s="29"/>
      <c r="V421" s="29"/>
      <c r="W421" s="29"/>
      <c r="X421" s="29"/>
      <c r="Y421" s="29"/>
      <c r="Z421" s="29"/>
    </row>
    <row r="422" ht="12.0" customHeight="1">
      <c r="A422" s="28"/>
      <c r="B422" s="28"/>
      <c r="C422" s="28"/>
      <c r="D422" s="28"/>
      <c r="E422" s="28"/>
      <c r="F422" s="28"/>
      <c r="G422" s="28"/>
      <c r="H422" s="28"/>
      <c r="I422" s="28"/>
      <c r="J422" s="29"/>
      <c r="K422" s="29"/>
      <c r="L422" s="29"/>
      <c r="M422" s="29"/>
      <c r="N422" s="29"/>
      <c r="O422" s="29"/>
      <c r="P422" s="29"/>
      <c r="Q422" s="29"/>
      <c r="R422" s="29"/>
      <c r="S422" s="29"/>
      <c r="T422" s="29"/>
      <c r="U422" s="29"/>
      <c r="V422" s="29"/>
      <c r="W422" s="29"/>
      <c r="X422" s="29"/>
      <c r="Y422" s="29"/>
      <c r="Z422" s="29"/>
    </row>
    <row r="423" ht="12.0" customHeight="1">
      <c r="A423" s="28"/>
      <c r="B423" s="28"/>
      <c r="C423" s="28"/>
      <c r="D423" s="28"/>
      <c r="E423" s="28"/>
      <c r="F423" s="28"/>
      <c r="G423" s="28"/>
      <c r="H423" s="28"/>
      <c r="I423" s="28"/>
      <c r="J423" s="29"/>
      <c r="K423" s="29"/>
      <c r="L423" s="29"/>
      <c r="M423" s="29"/>
      <c r="N423" s="29"/>
      <c r="O423" s="29"/>
      <c r="P423" s="29"/>
      <c r="Q423" s="29"/>
      <c r="R423" s="29"/>
      <c r="S423" s="29"/>
      <c r="T423" s="29"/>
      <c r="U423" s="29"/>
      <c r="V423" s="29"/>
      <c r="W423" s="29"/>
      <c r="X423" s="29"/>
      <c r="Y423" s="29"/>
      <c r="Z423" s="29"/>
    </row>
    <row r="424" ht="12.0" customHeight="1">
      <c r="A424" s="28"/>
      <c r="B424" s="28"/>
      <c r="C424" s="28"/>
      <c r="D424" s="28"/>
      <c r="E424" s="28"/>
      <c r="F424" s="28"/>
      <c r="G424" s="28"/>
      <c r="H424" s="28"/>
      <c r="I424" s="28"/>
      <c r="J424" s="29"/>
      <c r="K424" s="29"/>
      <c r="L424" s="29"/>
      <c r="M424" s="29"/>
      <c r="N424" s="29"/>
      <c r="O424" s="29"/>
      <c r="P424" s="29"/>
      <c r="Q424" s="29"/>
      <c r="R424" s="29"/>
      <c r="S424" s="29"/>
      <c r="T424" s="29"/>
      <c r="U424" s="29"/>
      <c r="V424" s="29"/>
      <c r="W424" s="29"/>
      <c r="X424" s="29"/>
      <c r="Y424" s="29"/>
      <c r="Z424" s="29"/>
    </row>
    <row r="425" ht="12.0" customHeight="1">
      <c r="A425" s="28"/>
      <c r="B425" s="28"/>
      <c r="C425" s="28"/>
      <c r="D425" s="28"/>
      <c r="E425" s="28"/>
      <c r="F425" s="28"/>
      <c r="G425" s="28"/>
      <c r="H425" s="28"/>
      <c r="I425" s="28"/>
      <c r="J425" s="29"/>
      <c r="K425" s="29"/>
      <c r="L425" s="29"/>
      <c r="M425" s="29"/>
      <c r="N425" s="29"/>
      <c r="O425" s="29"/>
      <c r="P425" s="29"/>
      <c r="Q425" s="29"/>
      <c r="R425" s="29"/>
      <c r="S425" s="29"/>
      <c r="T425" s="29"/>
      <c r="U425" s="29"/>
      <c r="V425" s="29"/>
      <c r="W425" s="29"/>
      <c r="X425" s="29"/>
      <c r="Y425" s="29"/>
      <c r="Z425" s="29"/>
    </row>
    <row r="426" ht="12.0" customHeight="1">
      <c r="A426" s="28"/>
      <c r="B426" s="28"/>
      <c r="C426" s="28"/>
      <c r="D426" s="28"/>
      <c r="E426" s="28"/>
      <c r="F426" s="28"/>
      <c r="G426" s="28"/>
      <c r="H426" s="28"/>
      <c r="I426" s="28"/>
      <c r="J426" s="29"/>
      <c r="K426" s="29"/>
      <c r="L426" s="29"/>
      <c r="M426" s="29"/>
      <c r="N426" s="29"/>
      <c r="O426" s="29"/>
      <c r="P426" s="29"/>
      <c r="Q426" s="29"/>
      <c r="R426" s="29"/>
      <c r="S426" s="29"/>
      <c r="T426" s="29"/>
      <c r="U426" s="29"/>
      <c r="V426" s="29"/>
      <c r="W426" s="29"/>
      <c r="X426" s="29"/>
      <c r="Y426" s="29"/>
      <c r="Z426" s="29"/>
    </row>
    <row r="427" ht="12.0" customHeight="1">
      <c r="A427" s="28"/>
      <c r="B427" s="28"/>
      <c r="C427" s="28"/>
      <c r="D427" s="28"/>
      <c r="E427" s="28"/>
      <c r="F427" s="28"/>
      <c r="G427" s="28"/>
      <c r="H427" s="28"/>
      <c r="I427" s="28"/>
      <c r="J427" s="29"/>
      <c r="K427" s="29"/>
      <c r="L427" s="29"/>
      <c r="M427" s="29"/>
      <c r="N427" s="29"/>
      <c r="O427" s="29"/>
      <c r="P427" s="29"/>
      <c r="Q427" s="29"/>
      <c r="R427" s="29"/>
      <c r="S427" s="29"/>
      <c r="T427" s="29"/>
      <c r="U427" s="29"/>
      <c r="V427" s="29"/>
      <c r="W427" s="29"/>
      <c r="X427" s="29"/>
      <c r="Y427" s="29"/>
      <c r="Z427" s="29"/>
    </row>
    <row r="428" ht="12.0" customHeight="1">
      <c r="A428" s="28"/>
      <c r="B428" s="28"/>
      <c r="C428" s="28"/>
      <c r="D428" s="28"/>
      <c r="E428" s="28"/>
      <c r="F428" s="28"/>
      <c r="G428" s="28"/>
      <c r="H428" s="28"/>
      <c r="I428" s="28"/>
      <c r="J428" s="29"/>
      <c r="K428" s="29"/>
      <c r="L428" s="29"/>
      <c r="M428" s="29"/>
      <c r="N428" s="29"/>
      <c r="O428" s="29"/>
      <c r="P428" s="29"/>
      <c r="Q428" s="29"/>
      <c r="R428" s="29"/>
      <c r="S428" s="29"/>
      <c r="T428" s="29"/>
      <c r="U428" s="29"/>
      <c r="V428" s="29"/>
      <c r="W428" s="29"/>
      <c r="X428" s="29"/>
      <c r="Y428" s="29"/>
      <c r="Z428" s="29"/>
    </row>
    <row r="429" ht="12.0" customHeight="1">
      <c r="A429" s="28"/>
      <c r="B429" s="28"/>
      <c r="C429" s="28"/>
      <c r="D429" s="28"/>
      <c r="E429" s="28"/>
      <c r="F429" s="28"/>
      <c r="G429" s="28"/>
      <c r="H429" s="28"/>
      <c r="I429" s="28"/>
      <c r="J429" s="29"/>
      <c r="K429" s="29"/>
      <c r="L429" s="29"/>
      <c r="M429" s="29"/>
      <c r="N429" s="29"/>
      <c r="O429" s="29"/>
      <c r="P429" s="29"/>
      <c r="Q429" s="29"/>
      <c r="R429" s="29"/>
      <c r="S429" s="29"/>
      <c r="T429" s="29"/>
      <c r="U429" s="29"/>
      <c r="V429" s="29"/>
      <c r="W429" s="29"/>
      <c r="X429" s="29"/>
      <c r="Y429" s="29"/>
      <c r="Z429" s="29"/>
    </row>
    <row r="430" ht="12.0" customHeight="1">
      <c r="A430" s="28"/>
      <c r="B430" s="28"/>
      <c r="C430" s="28"/>
      <c r="D430" s="28"/>
      <c r="E430" s="28"/>
      <c r="F430" s="28"/>
      <c r="G430" s="28"/>
      <c r="H430" s="28"/>
      <c r="I430" s="28"/>
      <c r="J430" s="29"/>
      <c r="K430" s="29"/>
      <c r="L430" s="29"/>
      <c r="M430" s="29"/>
      <c r="N430" s="29"/>
      <c r="O430" s="29"/>
      <c r="P430" s="29"/>
      <c r="Q430" s="29"/>
      <c r="R430" s="29"/>
      <c r="S430" s="29"/>
      <c r="T430" s="29"/>
      <c r="U430" s="29"/>
      <c r="V430" s="29"/>
      <c r="W430" s="29"/>
      <c r="X430" s="29"/>
      <c r="Y430" s="29"/>
      <c r="Z430" s="29"/>
    </row>
    <row r="431" ht="12.0" customHeight="1">
      <c r="A431" s="28"/>
      <c r="B431" s="28"/>
      <c r="C431" s="28"/>
      <c r="D431" s="28"/>
      <c r="E431" s="28"/>
      <c r="F431" s="28"/>
      <c r="G431" s="28"/>
      <c r="H431" s="28"/>
      <c r="I431" s="28"/>
      <c r="J431" s="29"/>
      <c r="K431" s="29"/>
      <c r="L431" s="29"/>
      <c r="M431" s="29"/>
      <c r="N431" s="29"/>
      <c r="O431" s="29"/>
      <c r="P431" s="29"/>
      <c r="Q431" s="29"/>
      <c r="R431" s="29"/>
      <c r="S431" s="29"/>
      <c r="T431" s="29"/>
      <c r="U431" s="29"/>
      <c r="V431" s="29"/>
      <c r="W431" s="29"/>
      <c r="X431" s="29"/>
      <c r="Y431" s="29"/>
      <c r="Z431" s="29"/>
    </row>
    <row r="432" ht="12.0" customHeight="1">
      <c r="A432" s="28"/>
      <c r="B432" s="28"/>
      <c r="C432" s="28"/>
      <c r="D432" s="28"/>
      <c r="E432" s="28"/>
      <c r="F432" s="28"/>
      <c r="G432" s="28"/>
      <c r="H432" s="28"/>
      <c r="I432" s="28"/>
      <c r="J432" s="29"/>
      <c r="K432" s="29"/>
      <c r="L432" s="29"/>
      <c r="M432" s="29"/>
      <c r="N432" s="29"/>
      <c r="O432" s="29"/>
      <c r="P432" s="29"/>
      <c r="Q432" s="29"/>
      <c r="R432" s="29"/>
      <c r="S432" s="29"/>
      <c r="T432" s="29"/>
      <c r="U432" s="29"/>
      <c r="V432" s="29"/>
      <c r="W432" s="29"/>
      <c r="X432" s="29"/>
      <c r="Y432" s="29"/>
      <c r="Z432" s="29"/>
    </row>
    <row r="433" ht="12.0" customHeight="1">
      <c r="A433" s="28"/>
      <c r="B433" s="28"/>
      <c r="C433" s="28"/>
      <c r="D433" s="28"/>
      <c r="E433" s="28"/>
      <c r="F433" s="28"/>
      <c r="G433" s="28"/>
      <c r="H433" s="28"/>
      <c r="I433" s="28"/>
      <c r="J433" s="29"/>
      <c r="K433" s="29"/>
      <c r="L433" s="29"/>
      <c r="M433" s="29"/>
      <c r="N433" s="29"/>
      <c r="O433" s="29"/>
      <c r="P433" s="29"/>
      <c r="Q433" s="29"/>
      <c r="R433" s="29"/>
      <c r="S433" s="29"/>
      <c r="T433" s="29"/>
      <c r="U433" s="29"/>
      <c r="V433" s="29"/>
      <c r="W433" s="29"/>
      <c r="X433" s="29"/>
      <c r="Y433" s="29"/>
      <c r="Z433" s="29"/>
    </row>
    <row r="434" ht="12.0" customHeight="1">
      <c r="A434" s="28"/>
      <c r="B434" s="28"/>
      <c r="C434" s="28"/>
      <c r="D434" s="28"/>
      <c r="E434" s="28"/>
      <c r="F434" s="28"/>
      <c r="G434" s="28"/>
      <c r="H434" s="28"/>
      <c r="I434" s="28"/>
      <c r="J434" s="29"/>
      <c r="K434" s="29"/>
      <c r="L434" s="29"/>
      <c r="M434" s="29"/>
      <c r="N434" s="29"/>
      <c r="O434" s="29"/>
      <c r="P434" s="29"/>
      <c r="Q434" s="29"/>
      <c r="R434" s="29"/>
      <c r="S434" s="29"/>
      <c r="T434" s="29"/>
      <c r="U434" s="29"/>
      <c r="V434" s="29"/>
      <c r="W434" s="29"/>
      <c r="X434" s="29"/>
      <c r="Y434" s="29"/>
      <c r="Z434" s="29"/>
    </row>
    <row r="435" ht="12.0" customHeight="1">
      <c r="A435" s="28"/>
      <c r="B435" s="28"/>
      <c r="C435" s="28"/>
      <c r="D435" s="28"/>
      <c r="E435" s="28"/>
      <c r="F435" s="28"/>
      <c r="G435" s="28"/>
      <c r="H435" s="28"/>
      <c r="I435" s="28"/>
      <c r="J435" s="29"/>
      <c r="K435" s="29"/>
      <c r="L435" s="29"/>
      <c r="M435" s="29"/>
      <c r="N435" s="29"/>
      <c r="O435" s="29"/>
      <c r="P435" s="29"/>
      <c r="Q435" s="29"/>
      <c r="R435" s="29"/>
      <c r="S435" s="29"/>
      <c r="T435" s="29"/>
      <c r="U435" s="29"/>
      <c r="V435" s="29"/>
      <c r="W435" s="29"/>
      <c r="X435" s="29"/>
      <c r="Y435" s="29"/>
      <c r="Z435" s="29"/>
    </row>
    <row r="436" ht="12.0" customHeight="1">
      <c r="A436" s="28"/>
      <c r="B436" s="28"/>
      <c r="C436" s="28"/>
      <c r="D436" s="28"/>
      <c r="E436" s="28"/>
      <c r="F436" s="28"/>
      <c r="G436" s="28"/>
      <c r="H436" s="28"/>
      <c r="I436" s="28"/>
      <c r="J436" s="29"/>
      <c r="K436" s="29"/>
      <c r="L436" s="29"/>
      <c r="M436" s="29"/>
      <c r="N436" s="29"/>
      <c r="O436" s="29"/>
      <c r="P436" s="29"/>
      <c r="Q436" s="29"/>
      <c r="R436" s="29"/>
      <c r="S436" s="29"/>
      <c r="T436" s="29"/>
      <c r="U436" s="29"/>
      <c r="V436" s="29"/>
      <c r="W436" s="29"/>
      <c r="X436" s="29"/>
      <c r="Y436" s="29"/>
      <c r="Z436" s="29"/>
    </row>
    <row r="437" ht="12.0" customHeight="1">
      <c r="A437" s="28"/>
      <c r="B437" s="28"/>
      <c r="C437" s="28"/>
      <c r="D437" s="28"/>
      <c r="E437" s="28"/>
      <c r="F437" s="28"/>
      <c r="G437" s="28"/>
      <c r="H437" s="28"/>
      <c r="I437" s="28"/>
      <c r="J437" s="29"/>
      <c r="K437" s="29"/>
      <c r="L437" s="29"/>
      <c r="M437" s="29"/>
      <c r="N437" s="29"/>
      <c r="O437" s="29"/>
      <c r="P437" s="29"/>
      <c r="Q437" s="29"/>
      <c r="R437" s="29"/>
      <c r="S437" s="29"/>
      <c r="T437" s="29"/>
      <c r="U437" s="29"/>
      <c r="V437" s="29"/>
      <c r="W437" s="29"/>
      <c r="X437" s="29"/>
      <c r="Y437" s="29"/>
      <c r="Z437" s="29"/>
    </row>
    <row r="438" ht="12.0" customHeight="1">
      <c r="A438" s="28"/>
      <c r="B438" s="28"/>
      <c r="C438" s="28"/>
      <c r="D438" s="28"/>
      <c r="E438" s="28"/>
      <c r="F438" s="28"/>
      <c r="G438" s="28"/>
      <c r="H438" s="28"/>
      <c r="I438" s="28"/>
      <c r="J438" s="29"/>
      <c r="K438" s="29"/>
      <c r="L438" s="29"/>
      <c r="M438" s="29"/>
      <c r="N438" s="29"/>
      <c r="O438" s="29"/>
      <c r="P438" s="29"/>
      <c r="Q438" s="29"/>
      <c r="R438" s="29"/>
      <c r="S438" s="29"/>
      <c r="T438" s="29"/>
      <c r="U438" s="29"/>
      <c r="V438" s="29"/>
      <c r="W438" s="29"/>
      <c r="X438" s="29"/>
      <c r="Y438" s="29"/>
      <c r="Z438" s="29"/>
    </row>
    <row r="439" ht="12.0" customHeight="1">
      <c r="A439" s="28"/>
      <c r="B439" s="28"/>
      <c r="C439" s="28"/>
      <c r="D439" s="28"/>
      <c r="E439" s="28"/>
      <c r="F439" s="28"/>
      <c r="G439" s="28"/>
      <c r="H439" s="28"/>
      <c r="I439" s="28"/>
      <c r="J439" s="29"/>
      <c r="K439" s="29"/>
      <c r="L439" s="29"/>
      <c r="M439" s="29"/>
      <c r="N439" s="29"/>
      <c r="O439" s="29"/>
      <c r="P439" s="29"/>
      <c r="Q439" s="29"/>
      <c r="R439" s="29"/>
      <c r="S439" s="29"/>
      <c r="T439" s="29"/>
      <c r="U439" s="29"/>
      <c r="V439" s="29"/>
      <c r="W439" s="29"/>
      <c r="X439" s="29"/>
      <c r="Y439" s="29"/>
      <c r="Z439" s="29"/>
    </row>
    <row r="440" ht="12.0" customHeight="1">
      <c r="A440" s="28"/>
      <c r="B440" s="28"/>
      <c r="C440" s="28"/>
      <c r="D440" s="28"/>
      <c r="E440" s="28"/>
      <c r="F440" s="28"/>
      <c r="G440" s="28"/>
      <c r="H440" s="28"/>
      <c r="I440" s="28"/>
      <c r="J440" s="29"/>
      <c r="K440" s="29"/>
      <c r="L440" s="29"/>
      <c r="M440" s="29"/>
      <c r="N440" s="29"/>
      <c r="O440" s="29"/>
      <c r="P440" s="29"/>
      <c r="Q440" s="29"/>
      <c r="R440" s="29"/>
      <c r="S440" s="29"/>
      <c r="T440" s="29"/>
      <c r="U440" s="29"/>
      <c r="V440" s="29"/>
      <c r="W440" s="29"/>
      <c r="X440" s="29"/>
      <c r="Y440" s="29"/>
      <c r="Z440" s="29"/>
    </row>
    <row r="441" ht="12.0" customHeight="1">
      <c r="A441" s="28"/>
      <c r="B441" s="28"/>
      <c r="C441" s="28"/>
      <c r="D441" s="28"/>
      <c r="E441" s="28"/>
      <c r="F441" s="28"/>
      <c r="G441" s="28"/>
      <c r="H441" s="28"/>
      <c r="I441" s="28"/>
      <c r="J441" s="29"/>
      <c r="K441" s="29"/>
      <c r="L441" s="29"/>
      <c r="M441" s="29"/>
      <c r="N441" s="29"/>
      <c r="O441" s="29"/>
      <c r="P441" s="29"/>
      <c r="Q441" s="29"/>
      <c r="R441" s="29"/>
      <c r="S441" s="29"/>
      <c r="T441" s="29"/>
      <c r="U441" s="29"/>
      <c r="V441" s="29"/>
      <c r="W441" s="29"/>
      <c r="X441" s="29"/>
      <c r="Y441" s="29"/>
      <c r="Z441" s="29"/>
    </row>
    <row r="442" ht="12.0" customHeight="1">
      <c r="A442" s="28"/>
      <c r="B442" s="28"/>
      <c r="C442" s="28"/>
      <c r="D442" s="28"/>
      <c r="E442" s="28"/>
      <c r="F442" s="28"/>
      <c r="G442" s="28"/>
      <c r="H442" s="28"/>
      <c r="I442" s="28"/>
      <c r="J442" s="29"/>
      <c r="K442" s="29"/>
      <c r="L442" s="29"/>
      <c r="M442" s="29"/>
      <c r="N442" s="29"/>
      <c r="O442" s="29"/>
      <c r="P442" s="29"/>
      <c r="Q442" s="29"/>
      <c r="R442" s="29"/>
      <c r="S442" s="29"/>
      <c r="T442" s="29"/>
      <c r="U442" s="29"/>
      <c r="V442" s="29"/>
      <c r="W442" s="29"/>
      <c r="X442" s="29"/>
      <c r="Y442" s="29"/>
      <c r="Z442" s="29"/>
    </row>
    <row r="443" ht="12.0" customHeight="1">
      <c r="A443" s="28"/>
      <c r="B443" s="28"/>
      <c r="C443" s="28"/>
      <c r="D443" s="28"/>
      <c r="E443" s="28"/>
      <c r="F443" s="28"/>
      <c r="G443" s="28"/>
      <c r="H443" s="28"/>
      <c r="I443" s="28"/>
      <c r="J443" s="29"/>
      <c r="K443" s="29"/>
      <c r="L443" s="29"/>
      <c r="M443" s="29"/>
      <c r="N443" s="29"/>
      <c r="O443" s="29"/>
      <c r="P443" s="29"/>
      <c r="Q443" s="29"/>
      <c r="R443" s="29"/>
      <c r="S443" s="29"/>
      <c r="T443" s="29"/>
      <c r="U443" s="29"/>
      <c r="V443" s="29"/>
      <c r="W443" s="29"/>
      <c r="X443" s="29"/>
      <c r="Y443" s="29"/>
      <c r="Z443" s="29"/>
    </row>
    <row r="444" ht="12.0" customHeight="1">
      <c r="A444" s="28"/>
      <c r="B444" s="28"/>
      <c r="C444" s="28"/>
      <c r="D444" s="28"/>
      <c r="E444" s="28"/>
      <c r="F444" s="28"/>
      <c r="G444" s="28"/>
      <c r="H444" s="28"/>
      <c r="I444" s="28"/>
      <c r="J444" s="29"/>
      <c r="K444" s="29"/>
      <c r="L444" s="29"/>
      <c r="M444" s="29"/>
      <c r="N444" s="29"/>
      <c r="O444" s="29"/>
      <c r="P444" s="29"/>
      <c r="Q444" s="29"/>
      <c r="R444" s="29"/>
      <c r="S444" s="29"/>
      <c r="T444" s="29"/>
      <c r="U444" s="29"/>
      <c r="V444" s="29"/>
      <c r="W444" s="29"/>
      <c r="X444" s="29"/>
      <c r="Y444" s="29"/>
      <c r="Z444" s="29"/>
    </row>
    <row r="445" ht="12.0" customHeight="1">
      <c r="A445" s="28"/>
      <c r="B445" s="28"/>
      <c r="C445" s="28"/>
      <c r="D445" s="28"/>
      <c r="E445" s="28"/>
      <c r="F445" s="28"/>
      <c r="G445" s="28"/>
      <c r="H445" s="28"/>
      <c r="I445" s="28"/>
      <c r="J445" s="29"/>
      <c r="K445" s="29"/>
      <c r="L445" s="29"/>
      <c r="M445" s="29"/>
      <c r="N445" s="29"/>
      <c r="O445" s="29"/>
      <c r="P445" s="29"/>
      <c r="Q445" s="29"/>
      <c r="R445" s="29"/>
      <c r="S445" s="29"/>
      <c r="T445" s="29"/>
      <c r="U445" s="29"/>
      <c r="V445" s="29"/>
      <c r="W445" s="29"/>
      <c r="X445" s="29"/>
      <c r="Y445" s="29"/>
      <c r="Z445" s="29"/>
    </row>
    <row r="446" ht="12.0" customHeight="1">
      <c r="A446" s="28"/>
      <c r="B446" s="28"/>
      <c r="C446" s="28"/>
      <c r="D446" s="28"/>
      <c r="E446" s="28"/>
      <c r="F446" s="28"/>
      <c r="G446" s="28"/>
      <c r="H446" s="28"/>
      <c r="I446" s="28"/>
      <c r="J446" s="29"/>
      <c r="K446" s="29"/>
      <c r="L446" s="29"/>
      <c r="M446" s="29"/>
      <c r="N446" s="29"/>
      <c r="O446" s="29"/>
      <c r="P446" s="29"/>
      <c r="Q446" s="29"/>
      <c r="R446" s="29"/>
      <c r="S446" s="29"/>
      <c r="T446" s="29"/>
      <c r="U446" s="29"/>
      <c r="V446" s="29"/>
      <c r="W446" s="29"/>
      <c r="X446" s="29"/>
      <c r="Y446" s="29"/>
      <c r="Z446" s="29"/>
    </row>
    <row r="447" ht="12.0" customHeight="1">
      <c r="A447" s="28"/>
      <c r="B447" s="28"/>
      <c r="C447" s="28"/>
      <c r="D447" s="28"/>
      <c r="E447" s="28"/>
      <c r="F447" s="28"/>
      <c r="G447" s="28"/>
      <c r="H447" s="28"/>
      <c r="I447" s="28"/>
      <c r="J447" s="29"/>
      <c r="K447" s="29"/>
      <c r="L447" s="29"/>
      <c r="M447" s="29"/>
      <c r="N447" s="29"/>
      <c r="O447" s="29"/>
      <c r="P447" s="29"/>
      <c r="Q447" s="29"/>
      <c r="R447" s="29"/>
      <c r="S447" s="29"/>
      <c r="T447" s="29"/>
      <c r="U447" s="29"/>
      <c r="V447" s="29"/>
      <c r="W447" s="29"/>
      <c r="X447" s="29"/>
      <c r="Y447" s="29"/>
      <c r="Z447" s="29"/>
    </row>
    <row r="448" ht="12.0" customHeight="1">
      <c r="A448" s="28"/>
      <c r="B448" s="28"/>
      <c r="C448" s="28"/>
      <c r="D448" s="28"/>
      <c r="E448" s="28"/>
      <c r="F448" s="28"/>
      <c r="G448" s="28"/>
      <c r="H448" s="28"/>
      <c r="I448" s="28"/>
      <c r="J448" s="29"/>
      <c r="K448" s="29"/>
      <c r="L448" s="29"/>
      <c r="M448" s="29"/>
      <c r="N448" s="29"/>
      <c r="O448" s="29"/>
      <c r="P448" s="29"/>
      <c r="Q448" s="29"/>
      <c r="R448" s="29"/>
      <c r="S448" s="29"/>
      <c r="T448" s="29"/>
      <c r="U448" s="29"/>
      <c r="V448" s="29"/>
      <c r="W448" s="29"/>
      <c r="X448" s="29"/>
      <c r="Y448" s="29"/>
      <c r="Z448" s="29"/>
    </row>
    <row r="449" ht="12.0" customHeight="1">
      <c r="A449" s="28"/>
      <c r="B449" s="28"/>
      <c r="C449" s="28"/>
      <c r="D449" s="28"/>
      <c r="E449" s="28"/>
      <c r="F449" s="28"/>
      <c r="G449" s="28"/>
      <c r="H449" s="28"/>
      <c r="I449" s="28"/>
      <c r="J449" s="29"/>
      <c r="K449" s="29"/>
      <c r="L449" s="29"/>
      <c r="M449" s="29"/>
      <c r="N449" s="29"/>
      <c r="O449" s="29"/>
      <c r="P449" s="29"/>
      <c r="Q449" s="29"/>
      <c r="R449" s="29"/>
      <c r="S449" s="29"/>
      <c r="T449" s="29"/>
      <c r="U449" s="29"/>
      <c r="V449" s="29"/>
      <c r="W449" s="29"/>
      <c r="X449" s="29"/>
      <c r="Y449" s="29"/>
      <c r="Z449" s="29"/>
    </row>
    <row r="450" ht="12.0" customHeight="1">
      <c r="A450" s="28"/>
      <c r="B450" s="28"/>
      <c r="C450" s="28"/>
      <c r="D450" s="28"/>
      <c r="E450" s="28"/>
      <c r="F450" s="28"/>
      <c r="G450" s="28"/>
      <c r="H450" s="28"/>
      <c r="I450" s="28"/>
      <c r="J450" s="29"/>
      <c r="K450" s="29"/>
      <c r="L450" s="29"/>
      <c r="M450" s="29"/>
      <c r="N450" s="29"/>
      <c r="O450" s="29"/>
      <c r="P450" s="29"/>
      <c r="Q450" s="29"/>
      <c r="R450" s="29"/>
      <c r="S450" s="29"/>
      <c r="T450" s="29"/>
      <c r="U450" s="29"/>
      <c r="V450" s="29"/>
      <c r="W450" s="29"/>
      <c r="X450" s="29"/>
      <c r="Y450" s="29"/>
      <c r="Z450" s="29"/>
    </row>
    <row r="451" ht="12.0" customHeight="1">
      <c r="A451" s="28"/>
      <c r="B451" s="28"/>
      <c r="C451" s="28"/>
      <c r="D451" s="28"/>
      <c r="E451" s="28"/>
      <c r="F451" s="28"/>
      <c r="G451" s="28"/>
      <c r="H451" s="28"/>
      <c r="I451" s="28"/>
      <c r="J451" s="29"/>
      <c r="K451" s="29"/>
      <c r="L451" s="29"/>
      <c r="M451" s="29"/>
      <c r="N451" s="29"/>
      <c r="O451" s="29"/>
      <c r="P451" s="29"/>
      <c r="Q451" s="29"/>
      <c r="R451" s="29"/>
      <c r="S451" s="29"/>
      <c r="T451" s="29"/>
      <c r="U451" s="29"/>
      <c r="V451" s="29"/>
      <c r="W451" s="29"/>
      <c r="X451" s="29"/>
      <c r="Y451" s="29"/>
      <c r="Z451" s="29"/>
    </row>
    <row r="452" ht="12.0" customHeight="1">
      <c r="A452" s="28"/>
      <c r="B452" s="28"/>
      <c r="C452" s="28"/>
      <c r="D452" s="28"/>
      <c r="E452" s="28"/>
      <c r="F452" s="28"/>
      <c r="G452" s="28"/>
      <c r="H452" s="28"/>
      <c r="I452" s="28"/>
      <c r="J452" s="29"/>
      <c r="K452" s="29"/>
      <c r="L452" s="29"/>
      <c r="M452" s="29"/>
      <c r="N452" s="29"/>
      <c r="O452" s="29"/>
      <c r="P452" s="29"/>
      <c r="Q452" s="29"/>
      <c r="R452" s="29"/>
      <c r="S452" s="29"/>
      <c r="T452" s="29"/>
      <c r="U452" s="29"/>
      <c r="V452" s="29"/>
      <c r="W452" s="29"/>
      <c r="X452" s="29"/>
      <c r="Y452" s="29"/>
      <c r="Z452" s="29"/>
    </row>
    <row r="453" ht="12.0" customHeight="1">
      <c r="A453" s="28"/>
      <c r="B453" s="28"/>
      <c r="C453" s="28"/>
      <c r="D453" s="28"/>
      <c r="E453" s="28"/>
      <c r="F453" s="28"/>
      <c r="G453" s="28"/>
      <c r="H453" s="28"/>
      <c r="I453" s="28"/>
      <c r="J453" s="29"/>
      <c r="K453" s="29"/>
      <c r="L453" s="29"/>
      <c r="M453" s="29"/>
      <c r="N453" s="29"/>
      <c r="O453" s="29"/>
      <c r="P453" s="29"/>
      <c r="Q453" s="29"/>
      <c r="R453" s="29"/>
      <c r="S453" s="29"/>
      <c r="T453" s="29"/>
      <c r="U453" s="29"/>
      <c r="V453" s="29"/>
      <c r="W453" s="29"/>
      <c r="X453" s="29"/>
      <c r="Y453" s="29"/>
      <c r="Z453" s="29"/>
    </row>
    <row r="454" ht="12.0" customHeight="1">
      <c r="A454" s="28"/>
      <c r="B454" s="28"/>
      <c r="C454" s="28"/>
      <c r="D454" s="28"/>
      <c r="E454" s="28"/>
      <c r="F454" s="28"/>
      <c r="G454" s="28"/>
      <c r="H454" s="28"/>
      <c r="I454" s="28"/>
      <c r="J454" s="29"/>
      <c r="K454" s="29"/>
      <c r="L454" s="29"/>
      <c r="M454" s="29"/>
      <c r="N454" s="29"/>
      <c r="O454" s="29"/>
      <c r="P454" s="29"/>
      <c r="Q454" s="29"/>
      <c r="R454" s="29"/>
      <c r="S454" s="29"/>
      <c r="T454" s="29"/>
      <c r="U454" s="29"/>
      <c r="V454" s="29"/>
      <c r="W454" s="29"/>
      <c r="X454" s="29"/>
      <c r="Y454" s="29"/>
      <c r="Z454" s="29"/>
    </row>
    <row r="455" ht="12.0" customHeight="1">
      <c r="A455" s="28"/>
      <c r="B455" s="28"/>
      <c r="C455" s="28"/>
      <c r="D455" s="28"/>
      <c r="E455" s="28"/>
      <c r="F455" s="28"/>
      <c r="G455" s="28"/>
      <c r="H455" s="28"/>
      <c r="I455" s="28"/>
      <c r="J455" s="29"/>
      <c r="K455" s="29"/>
      <c r="L455" s="29"/>
      <c r="M455" s="29"/>
      <c r="N455" s="29"/>
      <c r="O455" s="29"/>
      <c r="P455" s="29"/>
      <c r="Q455" s="29"/>
      <c r="R455" s="29"/>
      <c r="S455" s="29"/>
      <c r="T455" s="29"/>
      <c r="U455" s="29"/>
      <c r="V455" s="29"/>
      <c r="W455" s="29"/>
      <c r="X455" s="29"/>
      <c r="Y455" s="29"/>
      <c r="Z455" s="29"/>
    </row>
    <row r="456" ht="12.0" customHeight="1">
      <c r="A456" s="28"/>
      <c r="B456" s="28"/>
      <c r="C456" s="28"/>
      <c r="D456" s="28"/>
      <c r="E456" s="28"/>
      <c r="F456" s="28"/>
      <c r="G456" s="28"/>
      <c r="H456" s="28"/>
      <c r="I456" s="28"/>
      <c r="J456" s="29"/>
      <c r="K456" s="29"/>
      <c r="L456" s="29"/>
      <c r="M456" s="29"/>
      <c r="N456" s="29"/>
      <c r="O456" s="29"/>
      <c r="P456" s="29"/>
      <c r="Q456" s="29"/>
      <c r="R456" s="29"/>
      <c r="S456" s="29"/>
      <c r="T456" s="29"/>
      <c r="U456" s="29"/>
      <c r="V456" s="29"/>
      <c r="W456" s="29"/>
      <c r="X456" s="29"/>
      <c r="Y456" s="29"/>
      <c r="Z456" s="29"/>
    </row>
    <row r="457" ht="12.0" customHeight="1">
      <c r="A457" s="28"/>
      <c r="B457" s="28"/>
      <c r="C457" s="28"/>
      <c r="D457" s="28"/>
      <c r="E457" s="28"/>
      <c r="F457" s="28"/>
      <c r="G457" s="28"/>
      <c r="H457" s="28"/>
      <c r="I457" s="28"/>
      <c r="J457" s="29"/>
      <c r="K457" s="29"/>
      <c r="L457" s="29"/>
      <c r="M457" s="29"/>
      <c r="N457" s="29"/>
      <c r="O457" s="29"/>
      <c r="P457" s="29"/>
      <c r="Q457" s="29"/>
      <c r="R457" s="29"/>
      <c r="S457" s="29"/>
      <c r="T457" s="29"/>
      <c r="U457" s="29"/>
      <c r="V457" s="29"/>
      <c r="W457" s="29"/>
      <c r="X457" s="29"/>
      <c r="Y457" s="29"/>
      <c r="Z457" s="29"/>
    </row>
    <row r="458" ht="12.0" customHeight="1">
      <c r="A458" s="28"/>
      <c r="B458" s="28"/>
      <c r="C458" s="28"/>
      <c r="D458" s="28"/>
      <c r="E458" s="28"/>
      <c r="F458" s="28"/>
      <c r="G458" s="28"/>
      <c r="H458" s="28"/>
      <c r="I458" s="28"/>
      <c r="J458" s="29"/>
      <c r="K458" s="29"/>
      <c r="L458" s="29"/>
      <c r="M458" s="29"/>
      <c r="N458" s="29"/>
      <c r="O458" s="29"/>
      <c r="P458" s="29"/>
      <c r="Q458" s="29"/>
      <c r="R458" s="29"/>
      <c r="S458" s="29"/>
      <c r="T458" s="29"/>
      <c r="U458" s="29"/>
      <c r="V458" s="29"/>
      <c r="W458" s="29"/>
      <c r="X458" s="29"/>
      <c r="Y458" s="29"/>
      <c r="Z458" s="29"/>
    </row>
    <row r="459" ht="12.0" customHeight="1">
      <c r="A459" s="28"/>
      <c r="B459" s="28"/>
      <c r="C459" s="28"/>
      <c r="D459" s="28"/>
      <c r="E459" s="28"/>
      <c r="F459" s="28"/>
      <c r="G459" s="28"/>
      <c r="H459" s="28"/>
      <c r="I459" s="28"/>
      <c r="J459" s="29"/>
      <c r="K459" s="29"/>
      <c r="L459" s="29"/>
      <c r="M459" s="29"/>
      <c r="N459" s="29"/>
      <c r="O459" s="29"/>
      <c r="P459" s="29"/>
      <c r="Q459" s="29"/>
      <c r="R459" s="29"/>
      <c r="S459" s="29"/>
      <c r="T459" s="29"/>
      <c r="U459" s="29"/>
      <c r="V459" s="29"/>
      <c r="W459" s="29"/>
      <c r="X459" s="29"/>
      <c r="Y459" s="29"/>
      <c r="Z459" s="29"/>
    </row>
    <row r="460" ht="12.0" customHeight="1">
      <c r="A460" s="28"/>
      <c r="B460" s="28"/>
      <c r="C460" s="28"/>
      <c r="D460" s="28"/>
      <c r="E460" s="28"/>
      <c r="F460" s="28"/>
      <c r="G460" s="28"/>
      <c r="H460" s="28"/>
      <c r="I460" s="28"/>
      <c r="J460" s="29"/>
      <c r="K460" s="29"/>
      <c r="L460" s="29"/>
      <c r="M460" s="29"/>
      <c r="N460" s="29"/>
      <c r="O460" s="29"/>
      <c r="P460" s="29"/>
      <c r="Q460" s="29"/>
      <c r="R460" s="29"/>
      <c r="S460" s="29"/>
      <c r="T460" s="29"/>
      <c r="U460" s="29"/>
      <c r="V460" s="29"/>
      <c r="W460" s="29"/>
      <c r="X460" s="29"/>
      <c r="Y460" s="29"/>
      <c r="Z460" s="29"/>
    </row>
    <row r="461" ht="12.0" customHeight="1">
      <c r="A461" s="28"/>
      <c r="B461" s="28"/>
      <c r="C461" s="28"/>
      <c r="D461" s="28"/>
      <c r="E461" s="28"/>
      <c r="F461" s="28"/>
      <c r="G461" s="28"/>
      <c r="H461" s="28"/>
      <c r="I461" s="28"/>
      <c r="J461" s="29"/>
      <c r="K461" s="29"/>
      <c r="L461" s="29"/>
      <c r="M461" s="29"/>
      <c r="N461" s="29"/>
      <c r="O461" s="29"/>
      <c r="P461" s="29"/>
      <c r="Q461" s="29"/>
      <c r="R461" s="29"/>
      <c r="S461" s="29"/>
      <c r="T461" s="29"/>
      <c r="U461" s="29"/>
      <c r="V461" s="29"/>
      <c r="W461" s="29"/>
      <c r="X461" s="29"/>
      <c r="Y461" s="29"/>
      <c r="Z461" s="29"/>
    </row>
    <row r="462" ht="12.0" customHeight="1">
      <c r="A462" s="28"/>
      <c r="B462" s="28"/>
      <c r="C462" s="28"/>
      <c r="D462" s="28"/>
      <c r="E462" s="28"/>
      <c r="F462" s="28"/>
      <c r="G462" s="28"/>
      <c r="H462" s="28"/>
      <c r="I462" s="28"/>
      <c r="J462" s="29"/>
      <c r="K462" s="29"/>
      <c r="L462" s="29"/>
      <c r="M462" s="29"/>
      <c r="N462" s="29"/>
      <c r="O462" s="29"/>
      <c r="P462" s="29"/>
      <c r="Q462" s="29"/>
      <c r="R462" s="29"/>
      <c r="S462" s="29"/>
      <c r="T462" s="29"/>
      <c r="U462" s="29"/>
      <c r="V462" s="29"/>
      <c r="W462" s="29"/>
      <c r="X462" s="29"/>
      <c r="Y462" s="29"/>
      <c r="Z462" s="29"/>
    </row>
    <row r="463" ht="12.0" customHeight="1">
      <c r="A463" s="28"/>
      <c r="B463" s="28"/>
      <c r="C463" s="28"/>
      <c r="D463" s="28"/>
      <c r="E463" s="28"/>
      <c r="F463" s="28"/>
      <c r="G463" s="28"/>
      <c r="H463" s="28"/>
      <c r="I463" s="28"/>
      <c r="J463" s="29"/>
      <c r="K463" s="29"/>
      <c r="L463" s="29"/>
      <c r="M463" s="29"/>
      <c r="N463" s="29"/>
      <c r="O463" s="29"/>
      <c r="P463" s="29"/>
      <c r="Q463" s="29"/>
      <c r="R463" s="29"/>
      <c r="S463" s="29"/>
      <c r="T463" s="29"/>
      <c r="U463" s="29"/>
      <c r="V463" s="29"/>
      <c r="W463" s="29"/>
      <c r="X463" s="29"/>
      <c r="Y463" s="29"/>
      <c r="Z463" s="29"/>
    </row>
    <row r="464" ht="12.0" customHeight="1">
      <c r="A464" s="28"/>
      <c r="B464" s="28"/>
      <c r="C464" s="28"/>
      <c r="D464" s="28"/>
      <c r="E464" s="28"/>
      <c r="F464" s="28"/>
      <c r="G464" s="28"/>
      <c r="H464" s="28"/>
      <c r="I464" s="28"/>
      <c r="J464" s="29"/>
      <c r="K464" s="29"/>
      <c r="L464" s="29"/>
      <c r="M464" s="29"/>
      <c r="N464" s="29"/>
      <c r="O464" s="29"/>
      <c r="P464" s="29"/>
      <c r="Q464" s="29"/>
      <c r="R464" s="29"/>
      <c r="S464" s="29"/>
      <c r="T464" s="29"/>
      <c r="U464" s="29"/>
      <c r="V464" s="29"/>
      <c r="W464" s="29"/>
      <c r="X464" s="29"/>
      <c r="Y464" s="29"/>
      <c r="Z464" s="29"/>
    </row>
    <row r="465" ht="12.0" customHeight="1">
      <c r="A465" s="28"/>
      <c r="B465" s="28"/>
      <c r="C465" s="28"/>
      <c r="D465" s="28"/>
      <c r="E465" s="28"/>
      <c r="F465" s="28"/>
      <c r="G465" s="28"/>
      <c r="H465" s="28"/>
      <c r="I465" s="28"/>
      <c r="J465" s="29"/>
      <c r="K465" s="29"/>
      <c r="L465" s="29"/>
      <c r="M465" s="29"/>
      <c r="N465" s="29"/>
      <c r="O465" s="29"/>
      <c r="P465" s="29"/>
      <c r="Q465" s="29"/>
      <c r="R465" s="29"/>
      <c r="S465" s="29"/>
      <c r="T465" s="29"/>
      <c r="U465" s="29"/>
      <c r="V465" s="29"/>
      <c r="W465" s="29"/>
      <c r="X465" s="29"/>
      <c r="Y465" s="29"/>
      <c r="Z465" s="29"/>
    </row>
    <row r="466" ht="12.0" customHeight="1">
      <c r="A466" s="28"/>
      <c r="B466" s="28"/>
      <c r="C466" s="28"/>
      <c r="D466" s="28"/>
      <c r="E466" s="28"/>
      <c r="F466" s="28"/>
      <c r="G466" s="28"/>
      <c r="H466" s="28"/>
      <c r="I466" s="28"/>
      <c r="J466" s="29"/>
      <c r="K466" s="29"/>
      <c r="L466" s="29"/>
      <c r="M466" s="29"/>
      <c r="N466" s="29"/>
      <c r="O466" s="29"/>
      <c r="P466" s="29"/>
      <c r="Q466" s="29"/>
      <c r="R466" s="29"/>
      <c r="S466" s="29"/>
      <c r="T466" s="29"/>
      <c r="U466" s="29"/>
      <c r="V466" s="29"/>
      <c r="W466" s="29"/>
      <c r="X466" s="29"/>
      <c r="Y466" s="29"/>
      <c r="Z466" s="29"/>
    </row>
    <row r="467" ht="12.0" customHeight="1">
      <c r="A467" s="28"/>
      <c r="B467" s="28"/>
      <c r="C467" s="28"/>
      <c r="D467" s="28"/>
      <c r="E467" s="28"/>
      <c r="F467" s="28"/>
      <c r="G467" s="28"/>
      <c r="H467" s="28"/>
      <c r="I467" s="28"/>
      <c r="J467" s="29"/>
      <c r="K467" s="29"/>
      <c r="L467" s="29"/>
      <c r="M467" s="29"/>
      <c r="N467" s="29"/>
      <c r="O467" s="29"/>
      <c r="P467" s="29"/>
      <c r="Q467" s="29"/>
      <c r="R467" s="29"/>
      <c r="S467" s="29"/>
      <c r="T467" s="29"/>
      <c r="U467" s="29"/>
      <c r="V467" s="29"/>
      <c r="W467" s="29"/>
      <c r="X467" s="29"/>
      <c r="Y467" s="29"/>
      <c r="Z467" s="29"/>
    </row>
    <row r="468" ht="12.0" customHeight="1">
      <c r="A468" s="28"/>
      <c r="B468" s="28"/>
      <c r="C468" s="28"/>
      <c r="D468" s="28"/>
      <c r="E468" s="28"/>
      <c r="F468" s="28"/>
      <c r="G468" s="28"/>
      <c r="H468" s="28"/>
      <c r="I468" s="28"/>
      <c r="J468" s="29"/>
      <c r="K468" s="29"/>
      <c r="L468" s="29"/>
      <c r="M468" s="29"/>
      <c r="N468" s="29"/>
      <c r="O468" s="29"/>
      <c r="P468" s="29"/>
      <c r="Q468" s="29"/>
      <c r="R468" s="29"/>
      <c r="S468" s="29"/>
      <c r="T468" s="29"/>
      <c r="U468" s="29"/>
      <c r="V468" s="29"/>
      <c r="W468" s="29"/>
      <c r="X468" s="29"/>
      <c r="Y468" s="29"/>
      <c r="Z468" s="29"/>
    </row>
    <row r="469" ht="12.0" customHeight="1">
      <c r="A469" s="28"/>
      <c r="B469" s="28"/>
      <c r="C469" s="28"/>
      <c r="D469" s="28"/>
      <c r="E469" s="28"/>
      <c r="F469" s="28"/>
      <c r="G469" s="28"/>
      <c r="H469" s="28"/>
      <c r="I469" s="28"/>
      <c r="J469" s="29"/>
      <c r="K469" s="29"/>
      <c r="L469" s="29"/>
      <c r="M469" s="29"/>
      <c r="N469" s="29"/>
      <c r="O469" s="29"/>
      <c r="P469" s="29"/>
      <c r="Q469" s="29"/>
      <c r="R469" s="29"/>
      <c r="S469" s="29"/>
      <c r="T469" s="29"/>
      <c r="U469" s="29"/>
      <c r="V469" s="29"/>
      <c r="W469" s="29"/>
      <c r="X469" s="29"/>
      <c r="Y469" s="29"/>
      <c r="Z469" s="29"/>
    </row>
    <row r="470" ht="12.0" customHeight="1">
      <c r="A470" s="28"/>
      <c r="B470" s="28"/>
      <c r="C470" s="28"/>
      <c r="D470" s="28"/>
      <c r="E470" s="28"/>
      <c r="F470" s="28"/>
      <c r="G470" s="28"/>
      <c r="H470" s="28"/>
      <c r="I470" s="28"/>
      <c r="J470" s="29"/>
      <c r="K470" s="29"/>
      <c r="L470" s="29"/>
      <c r="M470" s="29"/>
      <c r="N470" s="29"/>
      <c r="O470" s="29"/>
      <c r="P470" s="29"/>
      <c r="Q470" s="29"/>
      <c r="R470" s="29"/>
      <c r="S470" s="29"/>
      <c r="T470" s="29"/>
      <c r="U470" s="29"/>
      <c r="V470" s="29"/>
      <c r="W470" s="29"/>
      <c r="X470" s="29"/>
      <c r="Y470" s="29"/>
      <c r="Z470" s="29"/>
    </row>
    <row r="471" ht="12.0" customHeight="1">
      <c r="A471" s="28"/>
      <c r="B471" s="28"/>
      <c r="C471" s="28"/>
      <c r="D471" s="28"/>
      <c r="E471" s="28"/>
      <c r="F471" s="28"/>
      <c r="G471" s="28"/>
      <c r="H471" s="28"/>
      <c r="I471" s="28"/>
      <c r="J471" s="29"/>
      <c r="K471" s="29"/>
      <c r="L471" s="29"/>
      <c r="M471" s="29"/>
      <c r="N471" s="29"/>
      <c r="O471" s="29"/>
      <c r="P471" s="29"/>
      <c r="Q471" s="29"/>
      <c r="R471" s="29"/>
      <c r="S471" s="29"/>
      <c r="T471" s="29"/>
      <c r="U471" s="29"/>
      <c r="V471" s="29"/>
      <c r="W471" s="29"/>
      <c r="X471" s="29"/>
      <c r="Y471" s="29"/>
      <c r="Z471" s="29"/>
    </row>
    <row r="472" ht="12.0" customHeight="1">
      <c r="A472" s="28"/>
      <c r="B472" s="28"/>
      <c r="C472" s="28"/>
      <c r="D472" s="28"/>
      <c r="E472" s="28"/>
      <c r="F472" s="28"/>
      <c r="G472" s="28"/>
      <c r="H472" s="28"/>
      <c r="I472" s="28"/>
      <c r="J472" s="29"/>
      <c r="K472" s="29"/>
      <c r="L472" s="29"/>
      <c r="M472" s="29"/>
      <c r="N472" s="29"/>
      <c r="O472" s="29"/>
      <c r="P472" s="29"/>
      <c r="Q472" s="29"/>
      <c r="R472" s="29"/>
      <c r="S472" s="29"/>
      <c r="T472" s="29"/>
      <c r="U472" s="29"/>
      <c r="V472" s="29"/>
      <c r="W472" s="29"/>
      <c r="X472" s="29"/>
      <c r="Y472" s="29"/>
      <c r="Z472" s="29"/>
    </row>
    <row r="473" ht="12.0" customHeight="1">
      <c r="A473" s="28"/>
      <c r="B473" s="28"/>
      <c r="C473" s="28"/>
      <c r="D473" s="28"/>
      <c r="E473" s="28"/>
      <c r="F473" s="28"/>
      <c r="G473" s="28"/>
      <c r="H473" s="28"/>
      <c r="I473" s="28"/>
      <c r="J473" s="29"/>
      <c r="K473" s="29"/>
      <c r="L473" s="29"/>
      <c r="M473" s="29"/>
      <c r="N473" s="29"/>
      <c r="O473" s="29"/>
      <c r="P473" s="29"/>
      <c r="Q473" s="29"/>
      <c r="R473" s="29"/>
      <c r="S473" s="29"/>
      <c r="T473" s="29"/>
      <c r="U473" s="29"/>
      <c r="V473" s="29"/>
      <c r="W473" s="29"/>
      <c r="X473" s="29"/>
      <c r="Y473" s="29"/>
      <c r="Z473" s="29"/>
    </row>
    <row r="474" ht="12.0" customHeight="1">
      <c r="A474" s="28"/>
      <c r="B474" s="28"/>
      <c r="C474" s="28"/>
      <c r="D474" s="28"/>
      <c r="E474" s="28"/>
      <c r="F474" s="28"/>
      <c r="G474" s="28"/>
      <c r="H474" s="28"/>
      <c r="I474" s="28"/>
      <c r="J474" s="29"/>
      <c r="K474" s="29"/>
      <c r="L474" s="29"/>
      <c r="M474" s="29"/>
      <c r="N474" s="29"/>
      <c r="O474" s="29"/>
      <c r="P474" s="29"/>
      <c r="Q474" s="29"/>
      <c r="R474" s="29"/>
      <c r="S474" s="29"/>
      <c r="T474" s="29"/>
      <c r="U474" s="29"/>
      <c r="V474" s="29"/>
      <c r="W474" s="29"/>
      <c r="X474" s="29"/>
      <c r="Y474" s="29"/>
      <c r="Z474" s="29"/>
    </row>
    <row r="475" ht="12.0" customHeight="1">
      <c r="A475" s="28"/>
      <c r="B475" s="28"/>
      <c r="C475" s="28"/>
      <c r="D475" s="28"/>
      <c r="E475" s="28"/>
      <c r="F475" s="28"/>
      <c r="G475" s="28"/>
      <c r="H475" s="28"/>
      <c r="I475" s="28"/>
      <c r="J475" s="29"/>
      <c r="K475" s="29"/>
      <c r="L475" s="29"/>
      <c r="M475" s="29"/>
      <c r="N475" s="29"/>
      <c r="O475" s="29"/>
      <c r="P475" s="29"/>
      <c r="Q475" s="29"/>
      <c r="R475" s="29"/>
      <c r="S475" s="29"/>
      <c r="T475" s="29"/>
      <c r="U475" s="29"/>
      <c r="V475" s="29"/>
      <c r="W475" s="29"/>
      <c r="X475" s="29"/>
      <c r="Y475" s="29"/>
      <c r="Z475" s="29"/>
    </row>
    <row r="476" ht="12.0" customHeight="1">
      <c r="A476" s="28"/>
      <c r="B476" s="28"/>
      <c r="C476" s="28"/>
      <c r="D476" s="28"/>
      <c r="E476" s="28"/>
      <c r="F476" s="28"/>
      <c r="G476" s="28"/>
      <c r="H476" s="28"/>
      <c r="I476" s="28"/>
      <c r="J476" s="29"/>
      <c r="K476" s="29"/>
      <c r="L476" s="29"/>
      <c r="M476" s="29"/>
      <c r="N476" s="29"/>
      <c r="O476" s="29"/>
      <c r="P476" s="29"/>
      <c r="Q476" s="29"/>
      <c r="R476" s="29"/>
      <c r="S476" s="29"/>
      <c r="T476" s="29"/>
      <c r="U476" s="29"/>
      <c r="V476" s="29"/>
      <c r="W476" s="29"/>
      <c r="X476" s="29"/>
      <c r="Y476" s="29"/>
      <c r="Z476" s="29"/>
    </row>
    <row r="477" ht="12.0" customHeight="1">
      <c r="A477" s="28"/>
      <c r="B477" s="28"/>
      <c r="C477" s="28"/>
      <c r="D477" s="28"/>
      <c r="E477" s="28"/>
      <c r="F477" s="28"/>
      <c r="G477" s="28"/>
      <c r="H477" s="28"/>
      <c r="I477" s="28"/>
      <c r="J477" s="29"/>
      <c r="K477" s="29"/>
      <c r="L477" s="29"/>
      <c r="M477" s="29"/>
      <c r="N477" s="29"/>
      <c r="O477" s="29"/>
      <c r="P477" s="29"/>
      <c r="Q477" s="29"/>
      <c r="R477" s="29"/>
      <c r="S477" s="29"/>
      <c r="T477" s="29"/>
      <c r="U477" s="29"/>
      <c r="V477" s="29"/>
      <c r="W477" s="29"/>
      <c r="X477" s="29"/>
      <c r="Y477" s="29"/>
      <c r="Z477" s="29"/>
    </row>
    <row r="478" ht="12.0" customHeight="1">
      <c r="A478" s="28"/>
      <c r="B478" s="28"/>
      <c r="C478" s="28"/>
      <c r="D478" s="28"/>
      <c r="E478" s="28"/>
      <c r="F478" s="28"/>
      <c r="G478" s="28"/>
      <c r="H478" s="28"/>
      <c r="I478" s="28"/>
      <c r="J478" s="29"/>
      <c r="K478" s="29"/>
      <c r="L478" s="29"/>
      <c r="M478" s="29"/>
      <c r="N478" s="29"/>
      <c r="O478" s="29"/>
      <c r="P478" s="29"/>
      <c r="Q478" s="29"/>
      <c r="R478" s="29"/>
      <c r="S478" s="29"/>
      <c r="T478" s="29"/>
      <c r="U478" s="29"/>
      <c r="V478" s="29"/>
      <c r="W478" s="29"/>
      <c r="X478" s="29"/>
      <c r="Y478" s="29"/>
      <c r="Z478" s="29"/>
    </row>
    <row r="479" ht="12.0" customHeight="1">
      <c r="A479" s="28"/>
      <c r="B479" s="28"/>
      <c r="C479" s="28"/>
      <c r="D479" s="28"/>
      <c r="E479" s="28"/>
      <c r="F479" s="28"/>
      <c r="G479" s="28"/>
      <c r="H479" s="28"/>
      <c r="I479" s="28"/>
      <c r="J479" s="29"/>
      <c r="K479" s="29"/>
      <c r="L479" s="29"/>
      <c r="M479" s="29"/>
      <c r="N479" s="29"/>
      <c r="O479" s="29"/>
      <c r="P479" s="29"/>
      <c r="Q479" s="29"/>
      <c r="R479" s="29"/>
      <c r="S479" s="29"/>
      <c r="T479" s="29"/>
      <c r="U479" s="29"/>
      <c r="V479" s="29"/>
      <c r="W479" s="29"/>
      <c r="X479" s="29"/>
      <c r="Y479" s="29"/>
      <c r="Z479" s="29"/>
    </row>
    <row r="480" ht="12.0" customHeight="1">
      <c r="A480" s="28"/>
      <c r="B480" s="28"/>
      <c r="C480" s="28"/>
      <c r="D480" s="28"/>
      <c r="E480" s="28"/>
      <c r="F480" s="28"/>
      <c r="G480" s="28"/>
      <c r="H480" s="28"/>
      <c r="I480" s="28"/>
      <c r="J480" s="29"/>
      <c r="K480" s="29"/>
      <c r="L480" s="29"/>
      <c r="M480" s="29"/>
      <c r="N480" s="29"/>
      <c r="O480" s="29"/>
      <c r="P480" s="29"/>
      <c r="Q480" s="29"/>
      <c r="R480" s="29"/>
      <c r="S480" s="29"/>
      <c r="T480" s="29"/>
      <c r="U480" s="29"/>
      <c r="V480" s="29"/>
      <c r="W480" s="29"/>
      <c r="X480" s="29"/>
      <c r="Y480" s="29"/>
      <c r="Z480" s="29"/>
    </row>
    <row r="481" ht="12.0" customHeight="1">
      <c r="A481" s="28"/>
      <c r="B481" s="28"/>
      <c r="C481" s="28"/>
      <c r="D481" s="28"/>
      <c r="E481" s="28"/>
      <c r="F481" s="28"/>
      <c r="G481" s="28"/>
      <c r="H481" s="28"/>
      <c r="I481" s="28"/>
      <c r="J481" s="29"/>
      <c r="K481" s="29"/>
      <c r="L481" s="29"/>
      <c r="M481" s="29"/>
      <c r="N481" s="29"/>
      <c r="O481" s="29"/>
      <c r="P481" s="29"/>
      <c r="Q481" s="29"/>
      <c r="R481" s="29"/>
      <c r="S481" s="29"/>
      <c r="T481" s="29"/>
      <c r="U481" s="29"/>
      <c r="V481" s="29"/>
      <c r="W481" s="29"/>
      <c r="X481" s="29"/>
      <c r="Y481" s="29"/>
      <c r="Z481" s="29"/>
    </row>
    <row r="482" ht="12.0" customHeight="1">
      <c r="A482" s="28"/>
      <c r="B482" s="28"/>
      <c r="C482" s="28"/>
      <c r="D482" s="28"/>
      <c r="E482" s="28"/>
      <c r="F482" s="28"/>
      <c r="G482" s="28"/>
      <c r="H482" s="28"/>
      <c r="I482" s="28"/>
      <c r="J482" s="29"/>
      <c r="K482" s="29"/>
      <c r="L482" s="29"/>
      <c r="M482" s="29"/>
      <c r="N482" s="29"/>
      <c r="O482" s="29"/>
      <c r="P482" s="29"/>
      <c r="Q482" s="29"/>
      <c r="R482" s="29"/>
      <c r="S482" s="29"/>
      <c r="T482" s="29"/>
      <c r="U482" s="29"/>
      <c r="V482" s="29"/>
      <c r="W482" s="29"/>
      <c r="X482" s="29"/>
      <c r="Y482" s="29"/>
      <c r="Z482" s="29"/>
    </row>
    <row r="483" ht="12.0" customHeight="1">
      <c r="A483" s="28"/>
      <c r="B483" s="28"/>
      <c r="C483" s="28"/>
      <c r="D483" s="28"/>
      <c r="E483" s="28"/>
      <c r="F483" s="28"/>
      <c r="G483" s="28"/>
      <c r="H483" s="28"/>
      <c r="I483" s="28"/>
      <c r="J483" s="29"/>
      <c r="K483" s="29"/>
      <c r="L483" s="29"/>
      <c r="M483" s="29"/>
      <c r="N483" s="29"/>
      <c r="O483" s="29"/>
      <c r="P483" s="29"/>
      <c r="Q483" s="29"/>
      <c r="R483" s="29"/>
      <c r="S483" s="29"/>
      <c r="T483" s="29"/>
      <c r="U483" s="29"/>
      <c r="V483" s="29"/>
      <c r="W483" s="29"/>
      <c r="X483" s="29"/>
      <c r="Y483" s="29"/>
      <c r="Z483" s="29"/>
    </row>
    <row r="484" ht="12.0" customHeight="1">
      <c r="A484" s="28"/>
      <c r="B484" s="28"/>
      <c r="C484" s="28"/>
      <c r="D484" s="28"/>
      <c r="E484" s="28"/>
      <c r="F484" s="28"/>
      <c r="G484" s="28"/>
      <c r="H484" s="28"/>
      <c r="I484" s="28"/>
      <c r="J484" s="29"/>
      <c r="K484" s="29"/>
      <c r="L484" s="29"/>
      <c r="M484" s="29"/>
      <c r="N484" s="29"/>
      <c r="O484" s="29"/>
      <c r="P484" s="29"/>
      <c r="Q484" s="29"/>
      <c r="R484" s="29"/>
      <c r="S484" s="29"/>
      <c r="T484" s="29"/>
      <c r="U484" s="29"/>
      <c r="V484" s="29"/>
      <c r="W484" s="29"/>
      <c r="X484" s="29"/>
      <c r="Y484" s="29"/>
      <c r="Z484" s="29"/>
    </row>
    <row r="485" ht="12.0" customHeight="1">
      <c r="A485" s="28"/>
      <c r="B485" s="28"/>
      <c r="C485" s="28"/>
      <c r="D485" s="28"/>
      <c r="E485" s="28"/>
      <c r="F485" s="28"/>
      <c r="G485" s="28"/>
      <c r="H485" s="28"/>
      <c r="I485" s="28"/>
      <c r="J485" s="29"/>
      <c r="K485" s="29"/>
      <c r="L485" s="29"/>
      <c r="M485" s="29"/>
      <c r="N485" s="29"/>
      <c r="O485" s="29"/>
      <c r="P485" s="29"/>
      <c r="Q485" s="29"/>
      <c r="R485" s="29"/>
      <c r="S485" s="29"/>
      <c r="T485" s="29"/>
      <c r="U485" s="29"/>
      <c r="V485" s="29"/>
      <c r="W485" s="29"/>
      <c r="X485" s="29"/>
      <c r="Y485" s="29"/>
      <c r="Z485" s="29"/>
    </row>
    <row r="486" ht="12.0" customHeight="1">
      <c r="A486" s="28"/>
      <c r="B486" s="28"/>
      <c r="C486" s="28"/>
      <c r="D486" s="28"/>
      <c r="E486" s="28"/>
      <c r="F486" s="28"/>
      <c r="G486" s="28"/>
      <c r="H486" s="28"/>
      <c r="I486" s="28"/>
      <c r="J486" s="29"/>
      <c r="K486" s="29"/>
      <c r="L486" s="29"/>
      <c r="M486" s="29"/>
      <c r="N486" s="29"/>
      <c r="O486" s="29"/>
      <c r="P486" s="29"/>
      <c r="Q486" s="29"/>
      <c r="R486" s="29"/>
      <c r="S486" s="29"/>
      <c r="T486" s="29"/>
      <c r="U486" s="29"/>
      <c r="V486" s="29"/>
      <c r="W486" s="29"/>
      <c r="X486" s="29"/>
      <c r="Y486" s="29"/>
      <c r="Z486" s="29"/>
    </row>
    <row r="487" ht="12.0" customHeight="1">
      <c r="A487" s="28"/>
      <c r="B487" s="28"/>
      <c r="C487" s="28"/>
      <c r="D487" s="28"/>
      <c r="E487" s="28"/>
      <c r="F487" s="28"/>
      <c r="G487" s="28"/>
      <c r="H487" s="28"/>
      <c r="I487" s="28"/>
      <c r="J487" s="29"/>
      <c r="K487" s="29"/>
      <c r="L487" s="29"/>
      <c r="M487" s="29"/>
      <c r="N487" s="29"/>
      <c r="O487" s="29"/>
      <c r="P487" s="29"/>
      <c r="Q487" s="29"/>
      <c r="R487" s="29"/>
      <c r="S487" s="29"/>
      <c r="T487" s="29"/>
      <c r="U487" s="29"/>
      <c r="V487" s="29"/>
      <c r="W487" s="29"/>
      <c r="X487" s="29"/>
      <c r="Y487" s="29"/>
      <c r="Z487" s="29"/>
    </row>
    <row r="488" ht="12.0" customHeight="1">
      <c r="A488" s="28"/>
      <c r="B488" s="28"/>
      <c r="C488" s="28"/>
      <c r="D488" s="28"/>
      <c r="E488" s="28"/>
      <c r="F488" s="28"/>
      <c r="G488" s="28"/>
      <c r="H488" s="28"/>
      <c r="I488" s="28"/>
      <c r="J488" s="29"/>
      <c r="K488" s="29"/>
      <c r="L488" s="29"/>
      <c r="M488" s="29"/>
      <c r="N488" s="29"/>
      <c r="O488" s="29"/>
      <c r="P488" s="29"/>
      <c r="Q488" s="29"/>
      <c r="R488" s="29"/>
      <c r="S488" s="29"/>
      <c r="T488" s="29"/>
      <c r="U488" s="29"/>
      <c r="V488" s="29"/>
      <c r="W488" s="29"/>
      <c r="X488" s="29"/>
      <c r="Y488" s="29"/>
      <c r="Z488" s="29"/>
    </row>
    <row r="489" ht="12.0" customHeight="1">
      <c r="A489" s="28"/>
      <c r="B489" s="28"/>
      <c r="C489" s="28"/>
      <c r="D489" s="28"/>
      <c r="E489" s="28"/>
      <c r="F489" s="28"/>
      <c r="G489" s="28"/>
      <c r="H489" s="28"/>
      <c r="I489" s="28"/>
      <c r="J489" s="29"/>
      <c r="K489" s="29"/>
      <c r="L489" s="29"/>
      <c r="M489" s="29"/>
      <c r="N489" s="29"/>
      <c r="O489" s="29"/>
      <c r="P489" s="29"/>
      <c r="Q489" s="29"/>
      <c r="R489" s="29"/>
      <c r="S489" s="29"/>
      <c r="T489" s="29"/>
      <c r="U489" s="29"/>
      <c r="V489" s="29"/>
      <c r="W489" s="29"/>
      <c r="X489" s="29"/>
      <c r="Y489" s="29"/>
      <c r="Z489" s="29"/>
    </row>
    <row r="490" ht="12.0" customHeight="1">
      <c r="A490" s="28"/>
      <c r="B490" s="28"/>
      <c r="C490" s="28"/>
      <c r="D490" s="28"/>
      <c r="E490" s="28"/>
      <c r="F490" s="28"/>
      <c r="G490" s="28"/>
      <c r="H490" s="28"/>
      <c r="I490" s="28"/>
      <c r="J490" s="29"/>
      <c r="K490" s="29"/>
      <c r="L490" s="29"/>
      <c r="M490" s="29"/>
      <c r="N490" s="29"/>
      <c r="O490" s="29"/>
      <c r="P490" s="29"/>
      <c r="Q490" s="29"/>
      <c r="R490" s="29"/>
      <c r="S490" s="29"/>
      <c r="T490" s="29"/>
      <c r="U490" s="29"/>
      <c r="V490" s="29"/>
      <c r="W490" s="29"/>
      <c r="X490" s="29"/>
      <c r="Y490" s="29"/>
      <c r="Z490" s="29"/>
    </row>
    <row r="491" ht="12.0" customHeight="1">
      <c r="A491" s="28"/>
      <c r="B491" s="28"/>
      <c r="C491" s="28"/>
      <c r="D491" s="28"/>
      <c r="E491" s="28"/>
      <c r="F491" s="28"/>
      <c r="G491" s="28"/>
      <c r="H491" s="28"/>
      <c r="I491" s="28"/>
      <c r="J491" s="29"/>
      <c r="K491" s="29"/>
      <c r="L491" s="29"/>
      <c r="M491" s="29"/>
      <c r="N491" s="29"/>
      <c r="O491" s="29"/>
      <c r="P491" s="29"/>
      <c r="Q491" s="29"/>
      <c r="R491" s="29"/>
      <c r="S491" s="29"/>
      <c r="T491" s="29"/>
      <c r="U491" s="29"/>
      <c r="V491" s="29"/>
      <c r="W491" s="29"/>
      <c r="X491" s="29"/>
      <c r="Y491" s="29"/>
      <c r="Z491" s="29"/>
    </row>
    <row r="492" ht="12.0" customHeight="1">
      <c r="A492" s="28"/>
      <c r="B492" s="28"/>
      <c r="C492" s="28"/>
      <c r="D492" s="28"/>
      <c r="E492" s="28"/>
      <c r="F492" s="28"/>
      <c r="G492" s="28"/>
      <c r="H492" s="28"/>
      <c r="I492" s="28"/>
      <c r="J492" s="29"/>
      <c r="K492" s="29"/>
      <c r="L492" s="29"/>
      <c r="M492" s="29"/>
      <c r="N492" s="29"/>
      <c r="O492" s="29"/>
      <c r="P492" s="29"/>
      <c r="Q492" s="29"/>
      <c r="R492" s="29"/>
      <c r="S492" s="29"/>
      <c r="T492" s="29"/>
      <c r="U492" s="29"/>
      <c r="V492" s="29"/>
      <c r="W492" s="29"/>
      <c r="X492" s="29"/>
      <c r="Y492" s="29"/>
      <c r="Z492" s="29"/>
    </row>
    <row r="493" ht="12.0" customHeight="1">
      <c r="A493" s="28"/>
      <c r="B493" s="28"/>
      <c r="C493" s="28"/>
      <c r="D493" s="28"/>
      <c r="E493" s="28"/>
      <c r="F493" s="28"/>
      <c r="G493" s="28"/>
      <c r="H493" s="28"/>
      <c r="I493" s="28"/>
      <c r="J493" s="29"/>
      <c r="K493" s="29"/>
      <c r="L493" s="29"/>
      <c r="M493" s="29"/>
      <c r="N493" s="29"/>
      <c r="O493" s="29"/>
      <c r="P493" s="29"/>
      <c r="Q493" s="29"/>
      <c r="R493" s="29"/>
      <c r="S493" s="29"/>
      <c r="T493" s="29"/>
      <c r="U493" s="29"/>
      <c r="V493" s="29"/>
      <c r="W493" s="29"/>
      <c r="X493" s="29"/>
      <c r="Y493" s="29"/>
      <c r="Z493" s="29"/>
    </row>
    <row r="494" ht="12.0" customHeight="1">
      <c r="A494" s="28"/>
      <c r="B494" s="28"/>
      <c r="C494" s="28"/>
      <c r="D494" s="28"/>
      <c r="E494" s="28"/>
      <c r="F494" s="28"/>
      <c r="G494" s="28"/>
      <c r="H494" s="28"/>
      <c r="I494" s="28"/>
      <c r="J494" s="29"/>
      <c r="K494" s="29"/>
      <c r="L494" s="29"/>
      <c r="M494" s="29"/>
      <c r="N494" s="29"/>
      <c r="O494" s="29"/>
      <c r="P494" s="29"/>
      <c r="Q494" s="29"/>
      <c r="R494" s="29"/>
      <c r="S494" s="29"/>
      <c r="T494" s="29"/>
      <c r="U494" s="29"/>
      <c r="V494" s="29"/>
      <c r="W494" s="29"/>
      <c r="X494" s="29"/>
      <c r="Y494" s="29"/>
      <c r="Z494" s="29"/>
    </row>
    <row r="495" ht="12.0" customHeight="1">
      <c r="A495" s="28"/>
      <c r="B495" s="28"/>
      <c r="C495" s="28"/>
      <c r="D495" s="28"/>
      <c r="E495" s="28"/>
      <c r="F495" s="28"/>
      <c r="G495" s="28"/>
      <c r="H495" s="28"/>
      <c r="I495" s="28"/>
      <c r="J495" s="29"/>
      <c r="K495" s="29"/>
      <c r="L495" s="29"/>
      <c r="M495" s="29"/>
      <c r="N495" s="29"/>
      <c r="O495" s="29"/>
      <c r="P495" s="29"/>
      <c r="Q495" s="29"/>
      <c r="R495" s="29"/>
      <c r="S495" s="29"/>
      <c r="T495" s="29"/>
      <c r="U495" s="29"/>
      <c r="V495" s="29"/>
      <c r="W495" s="29"/>
      <c r="X495" s="29"/>
      <c r="Y495" s="29"/>
      <c r="Z495" s="29"/>
    </row>
    <row r="496" ht="12.0" customHeight="1">
      <c r="A496" s="28"/>
      <c r="B496" s="28"/>
      <c r="C496" s="28"/>
      <c r="D496" s="28"/>
      <c r="E496" s="28"/>
      <c r="F496" s="28"/>
      <c r="G496" s="28"/>
      <c r="H496" s="28"/>
      <c r="I496" s="28"/>
      <c r="J496" s="29"/>
      <c r="K496" s="29"/>
      <c r="L496" s="29"/>
      <c r="M496" s="29"/>
      <c r="N496" s="29"/>
      <c r="O496" s="29"/>
      <c r="P496" s="29"/>
      <c r="Q496" s="29"/>
      <c r="R496" s="29"/>
      <c r="S496" s="29"/>
      <c r="T496" s="29"/>
      <c r="U496" s="29"/>
      <c r="V496" s="29"/>
      <c r="W496" s="29"/>
      <c r="X496" s="29"/>
      <c r="Y496" s="29"/>
      <c r="Z496" s="29"/>
    </row>
    <row r="497" ht="12.0" customHeight="1">
      <c r="A497" s="28"/>
      <c r="B497" s="28"/>
      <c r="C497" s="28"/>
      <c r="D497" s="28"/>
      <c r="E497" s="28"/>
      <c r="F497" s="28"/>
      <c r="G497" s="28"/>
      <c r="H497" s="28"/>
      <c r="I497" s="28"/>
      <c r="J497" s="29"/>
      <c r="K497" s="29"/>
      <c r="L497" s="29"/>
      <c r="M497" s="29"/>
      <c r="N497" s="29"/>
      <c r="O497" s="29"/>
      <c r="P497" s="29"/>
      <c r="Q497" s="29"/>
      <c r="R497" s="29"/>
      <c r="S497" s="29"/>
      <c r="T497" s="29"/>
      <c r="U497" s="29"/>
      <c r="V497" s="29"/>
      <c r="W497" s="29"/>
      <c r="X497" s="29"/>
      <c r="Y497" s="29"/>
      <c r="Z497" s="29"/>
    </row>
    <row r="498" ht="12.0" customHeight="1">
      <c r="A498" s="28"/>
      <c r="B498" s="28"/>
      <c r="C498" s="28"/>
      <c r="D498" s="28"/>
      <c r="E498" s="28"/>
      <c r="F498" s="28"/>
      <c r="G498" s="28"/>
      <c r="H498" s="28"/>
      <c r="I498" s="28"/>
      <c r="J498" s="29"/>
      <c r="K498" s="29"/>
      <c r="L498" s="29"/>
      <c r="M498" s="29"/>
      <c r="N498" s="29"/>
      <c r="O498" s="29"/>
      <c r="P498" s="29"/>
      <c r="Q498" s="29"/>
      <c r="R498" s="29"/>
      <c r="S498" s="29"/>
      <c r="T498" s="29"/>
      <c r="U498" s="29"/>
      <c r="V498" s="29"/>
      <c r="W498" s="29"/>
      <c r="X498" s="29"/>
      <c r="Y498" s="29"/>
      <c r="Z498" s="29"/>
    </row>
    <row r="499" ht="12.0" customHeight="1">
      <c r="A499" s="28"/>
      <c r="B499" s="28"/>
      <c r="C499" s="28"/>
      <c r="D499" s="28"/>
      <c r="E499" s="28"/>
      <c r="F499" s="28"/>
      <c r="G499" s="28"/>
      <c r="H499" s="28"/>
      <c r="I499" s="28"/>
      <c r="J499" s="29"/>
      <c r="K499" s="29"/>
      <c r="L499" s="29"/>
      <c r="M499" s="29"/>
      <c r="N499" s="29"/>
      <c r="O499" s="29"/>
      <c r="P499" s="29"/>
      <c r="Q499" s="29"/>
      <c r="R499" s="29"/>
      <c r="S499" s="29"/>
      <c r="T499" s="29"/>
      <c r="U499" s="29"/>
      <c r="V499" s="29"/>
      <c r="W499" s="29"/>
      <c r="X499" s="29"/>
      <c r="Y499" s="29"/>
      <c r="Z499" s="29"/>
    </row>
    <row r="500" ht="12.0" customHeight="1">
      <c r="A500" s="28"/>
      <c r="B500" s="28"/>
      <c r="C500" s="28"/>
      <c r="D500" s="28"/>
      <c r="E500" s="28"/>
      <c r="F500" s="28"/>
      <c r="G500" s="28"/>
      <c r="H500" s="28"/>
      <c r="I500" s="28"/>
      <c r="J500" s="29"/>
      <c r="K500" s="29"/>
      <c r="L500" s="29"/>
      <c r="M500" s="29"/>
      <c r="N500" s="29"/>
      <c r="O500" s="29"/>
      <c r="P500" s="29"/>
      <c r="Q500" s="29"/>
      <c r="R500" s="29"/>
      <c r="S500" s="29"/>
      <c r="T500" s="29"/>
      <c r="U500" s="29"/>
      <c r="V500" s="29"/>
      <c r="W500" s="29"/>
      <c r="X500" s="29"/>
      <c r="Y500" s="29"/>
      <c r="Z500" s="29"/>
    </row>
    <row r="501" ht="12.0" customHeight="1">
      <c r="A501" s="28"/>
      <c r="B501" s="28"/>
      <c r="C501" s="28"/>
      <c r="D501" s="28"/>
      <c r="E501" s="28"/>
      <c r="F501" s="28"/>
      <c r="G501" s="28"/>
      <c r="H501" s="28"/>
      <c r="I501" s="28"/>
      <c r="J501" s="29"/>
      <c r="K501" s="29"/>
      <c r="L501" s="29"/>
      <c r="M501" s="29"/>
      <c r="N501" s="29"/>
      <c r="O501" s="29"/>
      <c r="P501" s="29"/>
      <c r="Q501" s="29"/>
      <c r="R501" s="29"/>
      <c r="S501" s="29"/>
      <c r="T501" s="29"/>
      <c r="U501" s="29"/>
      <c r="V501" s="29"/>
      <c r="W501" s="29"/>
      <c r="X501" s="29"/>
      <c r="Y501" s="29"/>
      <c r="Z501" s="29"/>
    </row>
    <row r="502" ht="12.0" customHeight="1">
      <c r="A502" s="28"/>
      <c r="B502" s="28"/>
      <c r="C502" s="28"/>
      <c r="D502" s="28"/>
      <c r="E502" s="28"/>
      <c r="F502" s="28"/>
      <c r="G502" s="28"/>
      <c r="H502" s="28"/>
      <c r="I502" s="28"/>
      <c r="J502" s="29"/>
      <c r="K502" s="29"/>
      <c r="L502" s="29"/>
      <c r="M502" s="29"/>
      <c r="N502" s="29"/>
      <c r="O502" s="29"/>
      <c r="P502" s="29"/>
      <c r="Q502" s="29"/>
      <c r="R502" s="29"/>
      <c r="S502" s="29"/>
      <c r="T502" s="29"/>
      <c r="U502" s="29"/>
      <c r="V502" s="29"/>
      <c r="W502" s="29"/>
      <c r="X502" s="29"/>
      <c r="Y502" s="29"/>
      <c r="Z502" s="29"/>
    </row>
    <row r="503" ht="12.0" customHeight="1">
      <c r="A503" s="28"/>
      <c r="B503" s="28"/>
      <c r="C503" s="28"/>
      <c r="D503" s="28"/>
      <c r="E503" s="28"/>
      <c r="F503" s="28"/>
      <c r="G503" s="28"/>
      <c r="H503" s="28"/>
      <c r="I503" s="28"/>
      <c r="J503" s="29"/>
      <c r="K503" s="29"/>
      <c r="L503" s="29"/>
      <c r="M503" s="29"/>
      <c r="N503" s="29"/>
      <c r="O503" s="29"/>
      <c r="P503" s="29"/>
      <c r="Q503" s="29"/>
      <c r="R503" s="29"/>
      <c r="S503" s="29"/>
      <c r="T503" s="29"/>
      <c r="U503" s="29"/>
      <c r="V503" s="29"/>
      <c r="W503" s="29"/>
      <c r="X503" s="29"/>
      <c r="Y503" s="29"/>
      <c r="Z503" s="29"/>
    </row>
    <row r="504" ht="12.0" customHeight="1">
      <c r="A504" s="28"/>
      <c r="B504" s="28"/>
      <c r="C504" s="28"/>
      <c r="D504" s="28"/>
      <c r="E504" s="28"/>
      <c r="F504" s="28"/>
      <c r="G504" s="28"/>
      <c r="H504" s="28"/>
      <c r="I504" s="28"/>
      <c r="J504" s="29"/>
      <c r="K504" s="29"/>
      <c r="L504" s="29"/>
      <c r="M504" s="29"/>
      <c r="N504" s="29"/>
      <c r="O504" s="29"/>
      <c r="P504" s="29"/>
      <c r="Q504" s="29"/>
      <c r="R504" s="29"/>
      <c r="S504" s="29"/>
      <c r="T504" s="29"/>
      <c r="U504" s="29"/>
      <c r="V504" s="29"/>
      <c r="W504" s="29"/>
      <c r="X504" s="29"/>
      <c r="Y504" s="29"/>
      <c r="Z504" s="29"/>
    </row>
    <row r="505" ht="12.0" customHeight="1">
      <c r="A505" s="28"/>
      <c r="B505" s="28"/>
      <c r="C505" s="28"/>
      <c r="D505" s="28"/>
      <c r="E505" s="28"/>
      <c r="F505" s="28"/>
      <c r="G505" s="28"/>
      <c r="H505" s="28"/>
      <c r="I505" s="28"/>
      <c r="J505" s="29"/>
      <c r="K505" s="29"/>
      <c r="L505" s="29"/>
      <c r="M505" s="29"/>
      <c r="N505" s="29"/>
      <c r="O505" s="29"/>
      <c r="P505" s="29"/>
      <c r="Q505" s="29"/>
      <c r="R505" s="29"/>
      <c r="S505" s="29"/>
      <c r="T505" s="29"/>
      <c r="U505" s="29"/>
      <c r="V505" s="29"/>
      <c r="W505" s="29"/>
      <c r="X505" s="29"/>
      <c r="Y505" s="29"/>
      <c r="Z505" s="29"/>
    </row>
    <row r="506" ht="12.0" customHeight="1">
      <c r="A506" s="28"/>
      <c r="B506" s="28"/>
      <c r="C506" s="28"/>
      <c r="D506" s="28"/>
      <c r="E506" s="28"/>
      <c r="F506" s="28"/>
      <c r="G506" s="28"/>
      <c r="H506" s="28"/>
      <c r="I506" s="28"/>
      <c r="J506" s="29"/>
      <c r="K506" s="29"/>
      <c r="L506" s="29"/>
      <c r="M506" s="29"/>
      <c r="N506" s="29"/>
      <c r="O506" s="29"/>
      <c r="P506" s="29"/>
      <c r="Q506" s="29"/>
      <c r="R506" s="29"/>
      <c r="S506" s="29"/>
      <c r="T506" s="29"/>
      <c r="U506" s="29"/>
      <c r="V506" s="29"/>
      <c r="W506" s="29"/>
      <c r="X506" s="29"/>
      <c r="Y506" s="29"/>
      <c r="Z506" s="29"/>
    </row>
    <row r="507" ht="12.0" customHeight="1">
      <c r="A507" s="28"/>
      <c r="B507" s="28"/>
      <c r="C507" s="28"/>
      <c r="D507" s="28"/>
      <c r="E507" s="28"/>
      <c r="F507" s="28"/>
      <c r="G507" s="28"/>
      <c r="H507" s="28"/>
      <c r="I507" s="28"/>
      <c r="J507" s="29"/>
      <c r="K507" s="29"/>
      <c r="L507" s="29"/>
      <c r="M507" s="29"/>
      <c r="N507" s="29"/>
      <c r="O507" s="29"/>
      <c r="P507" s="29"/>
      <c r="Q507" s="29"/>
      <c r="R507" s="29"/>
      <c r="S507" s="29"/>
      <c r="T507" s="29"/>
      <c r="U507" s="29"/>
      <c r="V507" s="29"/>
      <c r="W507" s="29"/>
      <c r="X507" s="29"/>
      <c r="Y507" s="29"/>
      <c r="Z507" s="29"/>
    </row>
    <row r="508" ht="12.0" customHeight="1">
      <c r="A508" s="28"/>
      <c r="B508" s="28"/>
      <c r="C508" s="28"/>
      <c r="D508" s="28"/>
      <c r="E508" s="28"/>
      <c r="F508" s="28"/>
      <c r="G508" s="28"/>
      <c r="H508" s="28"/>
      <c r="I508" s="28"/>
      <c r="J508" s="29"/>
      <c r="K508" s="29"/>
      <c r="L508" s="29"/>
      <c r="M508" s="29"/>
      <c r="N508" s="29"/>
      <c r="O508" s="29"/>
      <c r="P508" s="29"/>
      <c r="Q508" s="29"/>
      <c r="R508" s="29"/>
      <c r="S508" s="29"/>
      <c r="T508" s="29"/>
      <c r="U508" s="29"/>
      <c r="V508" s="29"/>
      <c r="W508" s="29"/>
      <c r="X508" s="29"/>
      <c r="Y508" s="29"/>
      <c r="Z508" s="29"/>
    </row>
    <row r="509" ht="12.0" customHeight="1">
      <c r="A509" s="28"/>
      <c r="B509" s="28"/>
      <c r="C509" s="28"/>
      <c r="D509" s="28"/>
      <c r="E509" s="28"/>
      <c r="F509" s="28"/>
      <c r="G509" s="28"/>
      <c r="H509" s="28"/>
      <c r="I509" s="28"/>
      <c r="J509" s="29"/>
      <c r="K509" s="29"/>
      <c r="L509" s="29"/>
      <c r="M509" s="29"/>
      <c r="N509" s="29"/>
      <c r="O509" s="29"/>
      <c r="P509" s="29"/>
      <c r="Q509" s="29"/>
      <c r="R509" s="29"/>
      <c r="S509" s="29"/>
      <c r="T509" s="29"/>
      <c r="U509" s="29"/>
      <c r="V509" s="29"/>
      <c r="W509" s="29"/>
      <c r="X509" s="29"/>
      <c r="Y509" s="29"/>
      <c r="Z509" s="29"/>
    </row>
    <row r="510" ht="12.0" customHeight="1">
      <c r="A510" s="28"/>
      <c r="B510" s="28"/>
      <c r="C510" s="28"/>
      <c r="D510" s="28"/>
      <c r="E510" s="28"/>
      <c r="F510" s="28"/>
      <c r="G510" s="28"/>
      <c r="H510" s="28"/>
      <c r="I510" s="28"/>
      <c r="J510" s="29"/>
      <c r="K510" s="29"/>
      <c r="L510" s="29"/>
      <c r="M510" s="29"/>
      <c r="N510" s="29"/>
      <c r="O510" s="29"/>
      <c r="P510" s="29"/>
      <c r="Q510" s="29"/>
      <c r="R510" s="29"/>
      <c r="S510" s="29"/>
      <c r="T510" s="29"/>
      <c r="U510" s="29"/>
      <c r="V510" s="29"/>
      <c r="W510" s="29"/>
      <c r="X510" s="29"/>
      <c r="Y510" s="29"/>
      <c r="Z510" s="29"/>
    </row>
    <row r="511" ht="12.0" customHeight="1">
      <c r="A511" s="28"/>
      <c r="B511" s="28"/>
      <c r="C511" s="28"/>
      <c r="D511" s="28"/>
      <c r="E511" s="28"/>
      <c r="F511" s="28"/>
      <c r="G511" s="28"/>
      <c r="H511" s="28"/>
      <c r="I511" s="28"/>
      <c r="J511" s="29"/>
      <c r="K511" s="29"/>
      <c r="L511" s="29"/>
      <c r="M511" s="29"/>
      <c r="N511" s="29"/>
      <c r="O511" s="29"/>
      <c r="P511" s="29"/>
      <c r="Q511" s="29"/>
      <c r="R511" s="29"/>
      <c r="S511" s="29"/>
      <c r="T511" s="29"/>
      <c r="U511" s="29"/>
      <c r="V511" s="29"/>
      <c r="W511" s="29"/>
      <c r="X511" s="29"/>
      <c r="Y511" s="29"/>
      <c r="Z511" s="29"/>
    </row>
    <row r="512" ht="12.0" customHeight="1">
      <c r="A512" s="28"/>
      <c r="B512" s="28"/>
      <c r="C512" s="28"/>
      <c r="D512" s="28"/>
      <c r="E512" s="28"/>
      <c r="F512" s="28"/>
      <c r="G512" s="28"/>
      <c r="H512" s="28"/>
      <c r="I512" s="28"/>
      <c r="J512" s="29"/>
      <c r="K512" s="29"/>
      <c r="L512" s="29"/>
      <c r="M512" s="29"/>
      <c r="N512" s="29"/>
      <c r="O512" s="29"/>
      <c r="P512" s="29"/>
      <c r="Q512" s="29"/>
      <c r="R512" s="29"/>
      <c r="S512" s="29"/>
      <c r="T512" s="29"/>
      <c r="U512" s="29"/>
      <c r="V512" s="29"/>
      <c r="W512" s="29"/>
      <c r="X512" s="29"/>
      <c r="Y512" s="29"/>
      <c r="Z512" s="29"/>
    </row>
    <row r="513" ht="12.0" customHeight="1">
      <c r="A513" s="28"/>
      <c r="B513" s="28"/>
      <c r="C513" s="28"/>
      <c r="D513" s="28"/>
      <c r="E513" s="28"/>
      <c r="F513" s="28"/>
      <c r="G513" s="28"/>
      <c r="H513" s="28"/>
      <c r="I513" s="28"/>
      <c r="J513" s="29"/>
      <c r="K513" s="29"/>
      <c r="L513" s="29"/>
      <c r="M513" s="29"/>
      <c r="N513" s="29"/>
      <c r="O513" s="29"/>
      <c r="P513" s="29"/>
      <c r="Q513" s="29"/>
      <c r="R513" s="29"/>
      <c r="S513" s="29"/>
      <c r="T513" s="29"/>
      <c r="U513" s="29"/>
      <c r="V513" s="29"/>
      <c r="W513" s="29"/>
      <c r="X513" s="29"/>
      <c r="Y513" s="29"/>
      <c r="Z513" s="29"/>
    </row>
    <row r="514" ht="12.0" customHeight="1">
      <c r="A514" s="28"/>
      <c r="B514" s="28"/>
      <c r="C514" s="28"/>
      <c r="D514" s="28"/>
      <c r="E514" s="28"/>
      <c r="F514" s="28"/>
      <c r="G514" s="28"/>
      <c r="H514" s="28"/>
      <c r="I514" s="28"/>
      <c r="J514" s="29"/>
      <c r="K514" s="29"/>
      <c r="L514" s="29"/>
      <c r="M514" s="29"/>
      <c r="N514" s="29"/>
      <c r="O514" s="29"/>
      <c r="P514" s="29"/>
      <c r="Q514" s="29"/>
      <c r="R514" s="29"/>
      <c r="S514" s="29"/>
      <c r="T514" s="29"/>
      <c r="U514" s="29"/>
      <c r="V514" s="29"/>
      <c r="W514" s="29"/>
      <c r="X514" s="29"/>
      <c r="Y514" s="29"/>
      <c r="Z514" s="29"/>
    </row>
    <row r="515" ht="12.0" customHeight="1">
      <c r="A515" s="28"/>
      <c r="B515" s="28"/>
      <c r="C515" s="28"/>
      <c r="D515" s="28"/>
      <c r="E515" s="28"/>
      <c r="F515" s="28"/>
      <c r="G515" s="28"/>
      <c r="H515" s="28"/>
      <c r="I515" s="28"/>
      <c r="J515" s="29"/>
      <c r="K515" s="29"/>
      <c r="L515" s="29"/>
      <c r="M515" s="29"/>
      <c r="N515" s="29"/>
      <c r="O515" s="29"/>
      <c r="P515" s="29"/>
      <c r="Q515" s="29"/>
      <c r="R515" s="29"/>
      <c r="S515" s="29"/>
      <c r="T515" s="29"/>
      <c r="U515" s="29"/>
      <c r="V515" s="29"/>
      <c r="W515" s="29"/>
      <c r="X515" s="29"/>
      <c r="Y515" s="29"/>
      <c r="Z515" s="29"/>
    </row>
    <row r="516" ht="12.0" customHeight="1">
      <c r="A516" s="28"/>
      <c r="B516" s="28"/>
      <c r="C516" s="28"/>
      <c r="D516" s="28"/>
      <c r="E516" s="28"/>
      <c r="F516" s="28"/>
      <c r="G516" s="28"/>
      <c r="H516" s="28"/>
      <c r="I516" s="28"/>
      <c r="J516" s="29"/>
      <c r="K516" s="29"/>
      <c r="L516" s="29"/>
      <c r="M516" s="29"/>
      <c r="N516" s="29"/>
      <c r="O516" s="29"/>
      <c r="P516" s="29"/>
      <c r="Q516" s="29"/>
      <c r="R516" s="29"/>
      <c r="S516" s="29"/>
      <c r="T516" s="29"/>
      <c r="U516" s="29"/>
      <c r="V516" s="29"/>
      <c r="W516" s="29"/>
      <c r="X516" s="29"/>
      <c r="Y516" s="29"/>
      <c r="Z516" s="29"/>
    </row>
    <row r="517" ht="12.0" customHeight="1">
      <c r="A517" s="28"/>
      <c r="B517" s="28"/>
      <c r="C517" s="28"/>
      <c r="D517" s="28"/>
      <c r="E517" s="28"/>
      <c r="F517" s="28"/>
      <c r="G517" s="28"/>
      <c r="H517" s="28"/>
      <c r="I517" s="28"/>
      <c r="J517" s="29"/>
      <c r="K517" s="29"/>
      <c r="L517" s="29"/>
      <c r="M517" s="29"/>
      <c r="N517" s="29"/>
      <c r="O517" s="29"/>
      <c r="P517" s="29"/>
      <c r="Q517" s="29"/>
      <c r="R517" s="29"/>
      <c r="S517" s="29"/>
      <c r="T517" s="29"/>
      <c r="U517" s="29"/>
      <c r="V517" s="29"/>
      <c r="W517" s="29"/>
      <c r="X517" s="29"/>
      <c r="Y517" s="29"/>
      <c r="Z517" s="29"/>
    </row>
    <row r="518" ht="12.0" customHeight="1">
      <c r="A518" s="28"/>
      <c r="B518" s="28"/>
      <c r="C518" s="28"/>
      <c r="D518" s="28"/>
      <c r="E518" s="28"/>
      <c r="F518" s="28"/>
      <c r="G518" s="28"/>
      <c r="H518" s="28"/>
      <c r="I518" s="28"/>
      <c r="J518" s="29"/>
      <c r="K518" s="29"/>
      <c r="L518" s="29"/>
      <c r="M518" s="29"/>
      <c r="N518" s="29"/>
      <c r="O518" s="29"/>
      <c r="P518" s="29"/>
      <c r="Q518" s="29"/>
      <c r="R518" s="29"/>
      <c r="S518" s="29"/>
      <c r="T518" s="29"/>
      <c r="U518" s="29"/>
      <c r="V518" s="29"/>
      <c r="W518" s="29"/>
      <c r="X518" s="29"/>
      <c r="Y518" s="29"/>
      <c r="Z518" s="29"/>
    </row>
    <row r="519" ht="12.0" customHeight="1">
      <c r="A519" s="28"/>
      <c r="B519" s="28"/>
      <c r="C519" s="28"/>
      <c r="D519" s="28"/>
      <c r="E519" s="28"/>
      <c r="F519" s="28"/>
      <c r="G519" s="28"/>
      <c r="H519" s="28"/>
      <c r="I519" s="28"/>
      <c r="J519" s="29"/>
      <c r="K519" s="29"/>
      <c r="L519" s="29"/>
      <c r="M519" s="29"/>
      <c r="N519" s="29"/>
      <c r="O519" s="29"/>
      <c r="P519" s="29"/>
      <c r="Q519" s="29"/>
      <c r="R519" s="29"/>
      <c r="S519" s="29"/>
      <c r="T519" s="29"/>
      <c r="U519" s="29"/>
      <c r="V519" s="29"/>
      <c r="W519" s="29"/>
      <c r="X519" s="29"/>
      <c r="Y519" s="29"/>
      <c r="Z519" s="29"/>
    </row>
    <row r="520" ht="12.0" customHeight="1">
      <c r="A520" s="28"/>
      <c r="B520" s="28"/>
      <c r="C520" s="28"/>
      <c r="D520" s="28"/>
      <c r="E520" s="28"/>
      <c r="F520" s="28"/>
      <c r="G520" s="28"/>
      <c r="H520" s="28"/>
      <c r="I520" s="28"/>
      <c r="J520" s="29"/>
      <c r="K520" s="29"/>
      <c r="L520" s="29"/>
      <c r="M520" s="29"/>
      <c r="N520" s="29"/>
      <c r="O520" s="29"/>
      <c r="P520" s="29"/>
      <c r="Q520" s="29"/>
      <c r="R520" s="29"/>
      <c r="S520" s="29"/>
      <c r="T520" s="29"/>
      <c r="U520" s="29"/>
      <c r="V520" s="29"/>
      <c r="W520" s="29"/>
      <c r="X520" s="29"/>
      <c r="Y520" s="29"/>
      <c r="Z520" s="29"/>
    </row>
    <row r="521" ht="12.0" customHeight="1">
      <c r="A521" s="28"/>
      <c r="B521" s="28"/>
      <c r="C521" s="28"/>
      <c r="D521" s="28"/>
      <c r="E521" s="28"/>
      <c r="F521" s="28"/>
      <c r="G521" s="28"/>
      <c r="H521" s="28"/>
      <c r="I521" s="28"/>
      <c r="J521" s="29"/>
      <c r="K521" s="29"/>
      <c r="L521" s="29"/>
      <c r="M521" s="29"/>
      <c r="N521" s="29"/>
      <c r="O521" s="29"/>
      <c r="P521" s="29"/>
      <c r="Q521" s="29"/>
      <c r="R521" s="29"/>
      <c r="S521" s="29"/>
      <c r="T521" s="29"/>
      <c r="U521" s="29"/>
      <c r="V521" s="29"/>
      <c r="W521" s="29"/>
      <c r="X521" s="29"/>
      <c r="Y521" s="29"/>
      <c r="Z521" s="29"/>
    </row>
    <row r="522" ht="12.0" customHeight="1">
      <c r="A522" s="28"/>
      <c r="B522" s="28"/>
      <c r="C522" s="28"/>
      <c r="D522" s="28"/>
      <c r="E522" s="28"/>
      <c r="F522" s="28"/>
      <c r="G522" s="28"/>
      <c r="H522" s="28"/>
      <c r="I522" s="28"/>
      <c r="J522" s="29"/>
      <c r="K522" s="29"/>
      <c r="L522" s="29"/>
      <c r="M522" s="29"/>
      <c r="N522" s="29"/>
      <c r="O522" s="29"/>
      <c r="P522" s="29"/>
      <c r="Q522" s="29"/>
      <c r="R522" s="29"/>
      <c r="S522" s="29"/>
      <c r="T522" s="29"/>
      <c r="U522" s="29"/>
      <c r="V522" s="29"/>
      <c r="W522" s="29"/>
      <c r="X522" s="29"/>
      <c r="Y522" s="29"/>
      <c r="Z522" s="29"/>
    </row>
    <row r="523" ht="12.0" customHeight="1">
      <c r="A523" s="28"/>
      <c r="B523" s="28"/>
      <c r="C523" s="28"/>
      <c r="D523" s="28"/>
      <c r="E523" s="28"/>
      <c r="F523" s="28"/>
      <c r="G523" s="28"/>
      <c r="H523" s="28"/>
      <c r="I523" s="28"/>
      <c r="J523" s="29"/>
      <c r="K523" s="29"/>
      <c r="L523" s="29"/>
      <c r="M523" s="29"/>
      <c r="N523" s="29"/>
      <c r="O523" s="29"/>
      <c r="P523" s="29"/>
      <c r="Q523" s="29"/>
      <c r="R523" s="29"/>
      <c r="S523" s="29"/>
      <c r="T523" s="29"/>
      <c r="U523" s="29"/>
      <c r="V523" s="29"/>
      <c r="W523" s="29"/>
      <c r="X523" s="29"/>
      <c r="Y523" s="29"/>
      <c r="Z523" s="29"/>
    </row>
    <row r="524" ht="12.0" customHeight="1">
      <c r="A524" s="28"/>
      <c r="B524" s="28"/>
      <c r="C524" s="28"/>
      <c r="D524" s="28"/>
      <c r="E524" s="28"/>
      <c r="F524" s="28"/>
      <c r="G524" s="28"/>
      <c r="H524" s="28"/>
      <c r="I524" s="28"/>
      <c r="J524" s="29"/>
      <c r="K524" s="29"/>
      <c r="L524" s="29"/>
      <c r="M524" s="29"/>
      <c r="N524" s="29"/>
      <c r="O524" s="29"/>
      <c r="P524" s="29"/>
      <c r="Q524" s="29"/>
      <c r="R524" s="29"/>
      <c r="S524" s="29"/>
      <c r="T524" s="29"/>
      <c r="U524" s="29"/>
      <c r="V524" s="29"/>
      <c r="W524" s="29"/>
      <c r="X524" s="29"/>
      <c r="Y524" s="29"/>
      <c r="Z524" s="29"/>
    </row>
    <row r="525" ht="12.0" customHeight="1">
      <c r="A525" s="28"/>
      <c r="B525" s="28"/>
      <c r="C525" s="28"/>
      <c r="D525" s="28"/>
      <c r="E525" s="28"/>
      <c r="F525" s="28"/>
      <c r="G525" s="28"/>
      <c r="H525" s="28"/>
      <c r="I525" s="28"/>
      <c r="J525" s="29"/>
      <c r="K525" s="29"/>
      <c r="L525" s="29"/>
      <c r="M525" s="29"/>
      <c r="N525" s="29"/>
      <c r="O525" s="29"/>
      <c r="P525" s="29"/>
      <c r="Q525" s="29"/>
      <c r="R525" s="29"/>
      <c r="S525" s="29"/>
      <c r="T525" s="29"/>
      <c r="U525" s="29"/>
      <c r="V525" s="29"/>
      <c r="W525" s="29"/>
      <c r="X525" s="29"/>
      <c r="Y525" s="29"/>
      <c r="Z525" s="29"/>
    </row>
    <row r="526" ht="12.0" customHeight="1">
      <c r="A526" s="28"/>
      <c r="B526" s="28"/>
      <c r="C526" s="28"/>
      <c r="D526" s="28"/>
      <c r="E526" s="28"/>
      <c r="F526" s="28"/>
      <c r="G526" s="28"/>
      <c r="H526" s="28"/>
      <c r="I526" s="28"/>
      <c r="J526" s="29"/>
      <c r="K526" s="29"/>
      <c r="L526" s="29"/>
      <c r="M526" s="29"/>
      <c r="N526" s="29"/>
      <c r="O526" s="29"/>
      <c r="P526" s="29"/>
      <c r="Q526" s="29"/>
      <c r="R526" s="29"/>
      <c r="S526" s="29"/>
      <c r="T526" s="29"/>
      <c r="U526" s="29"/>
      <c r="V526" s="29"/>
      <c r="W526" s="29"/>
      <c r="X526" s="29"/>
      <c r="Y526" s="29"/>
      <c r="Z526" s="29"/>
    </row>
    <row r="527" ht="12.0" customHeight="1">
      <c r="A527" s="28"/>
      <c r="B527" s="28"/>
      <c r="C527" s="28"/>
      <c r="D527" s="28"/>
      <c r="E527" s="28"/>
      <c r="F527" s="28"/>
      <c r="G527" s="28"/>
      <c r="H527" s="28"/>
      <c r="I527" s="28"/>
      <c r="J527" s="29"/>
      <c r="K527" s="29"/>
      <c r="L527" s="29"/>
      <c r="M527" s="29"/>
      <c r="N527" s="29"/>
      <c r="O527" s="29"/>
      <c r="P527" s="29"/>
      <c r="Q527" s="29"/>
      <c r="R527" s="29"/>
      <c r="S527" s="29"/>
      <c r="T527" s="29"/>
      <c r="U527" s="29"/>
      <c r="V527" s="29"/>
      <c r="W527" s="29"/>
      <c r="X527" s="29"/>
      <c r="Y527" s="29"/>
      <c r="Z527" s="29"/>
    </row>
    <row r="528" ht="12.0" customHeight="1">
      <c r="A528" s="28"/>
      <c r="B528" s="28"/>
      <c r="C528" s="28"/>
      <c r="D528" s="28"/>
      <c r="E528" s="28"/>
      <c r="F528" s="28"/>
      <c r="G528" s="28"/>
      <c r="H528" s="28"/>
      <c r="I528" s="28"/>
      <c r="J528" s="29"/>
      <c r="K528" s="29"/>
      <c r="L528" s="29"/>
      <c r="M528" s="29"/>
      <c r="N528" s="29"/>
      <c r="O528" s="29"/>
      <c r="P528" s="29"/>
      <c r="Q528" s="29"/>
      <c r="R528" s="29"/>
      <c r="S528" s="29"/>
      <c r="T528" s="29"/>
      <c r="U528" s="29"/>
      <c r="V528" s="29"/>
      <c r="W528" s="29"/>
      <c r="X528" s="29"/>
      <c r="Y528" s="29"/>
      <c r="Z528" s="29"/>
    </row>
    <row r="529" ht="12.0" customHeight="1">
      <c r="A529" s="28"/>
      <c r="B529" s="28"/>
      <c r="C529" s="28"/>
      <c r="D529" s="28"/>
      <c r="E529" s="28"/>
      <c r="F529" s="28"/>
      <c r="G529" s="28"/>
      <c r="H529" s="28"/>
      <c r="I529" s="28"/>
      <c r="J529" s="29"/>
      <c r="K529" s="29"/>
      <c r="L529" s="29"/>
      <c r="M529" s="29"/>
      <c r="N529" s="29"/>
      <c r="O529" s="29"/>
      <c r="P529" s="29"/>
      <c r="Q529" s="29"/>
      <c r="R529" s="29"/>
      <c r="S529" s="29"/>
      <c r="T529" s="29"/>
      <c r="U529" s="29"/>
      <c r="V529" s="29"/>
      <c r="W529" s="29"/>
      <c r="X529" s="29"/>
      <c r="Y529" s="29"/>
      <c r="Z529" s="29"/>
    </row>
    <row r="530" ht="12.0" customHeight="1">
      <c r="A530" s="28"/>
      <c r="B530" s="28"/>
      <c r="C530" s="28"/>
      <c r="D530" s="28"/>
      <c r="E530" s="28"/>
      <c r="F530" s="28"/>
      <c r="G530" s="28"/>
      <c r="H530" s="28"/>
      <c r="I530" s="28"/>
      <c r="J530" s="29"/>
      <c r="K530" s="29"/>
      <c r="L530" s="29"/>
      <c r="M530" s="29"/>
      <c r="N530" s="29"/>
      <c r="O530" s="29"/>
      <c r="P530" s="29"/>
      <c r="Q530" s="29"/>
      <c r="R530" s="29"/>
      <c r="S530" s="29"/>
      <c r="T530" s="29"/>
      <c r="U530" s="29"/>
      <c r="V530" s="29"/>
      <c r="W530" s="29"/>
      <c r="X530" s="29"/>
      <c r="Y530" s="29"/>
      <c r="Z530" s="29"/>
    </row>
    <row r="531" ht="12.0" customHeight="1">
      <c r="A531" s="28"/>
      <c r="B531" s="28"/>
      <c r="C531" s="28"/>
      <c r="D531" s="28"/>
      <c r="E531" s="28"/>
      <c r="F531" s="28"/>
      <c r="G531" s="28"/>
      <c r="H531" s="28"/>
      <c r="I531" s="28"/>
      <c r="J531" s="29"/>
      <c r="K531" s="29"/>
      <c r="L531" s="29"/>
      <c r="M531" s="29"/>
      <c r="N531" s="29"/>
      <c r="O531" s="29"/>
      <c r="P531" s="29"/>
      <c r="Q531" s="29"/>
      <c r="R531" s="29"/>
      <c r="S531" s="29"/>
      <c r="T531" s="29"/>
      <c r="U531" s="29"/>
      <c r="V531" s="29"/>
      <c r="W531" s="29"/>
      <c r="X531" s="29"/>
      <c r="Y531" s="29"/>
      <c r="Z531" s="29"/>
    </row>
    <row r="532" ht="12.0" customHeight="1">
      <c r="A532" s="28"/>
      <c r="B532" s="28"/>
      <c r="C532" s="28"/>
      <c r="D532" s="28"/>
      <c r="E532" s="28"/>
      <c r="F532" s="28"/>
      <c r="G532" s="28"/>
      <c r="H532" s="28"/>
      <c r="I532" s="28"/>
      <c r="J532" s="29"/>
      <c r="K532" s="29"/>
      <c r="L532" s="29"/>
      <c r="M532" s="29"/>
      <c r="N532" s="29"/>
      <c r="O532" s="29"/>
      <c r="P532" s="29"/>
      <c r="Q532" s="29"/>
      <c r="R532" s="29"/>
      <c r="S532" s="29"/>
      <c r="T532" s="29"/>
      <c r="U532" s="29"/>
      <c r="V532" s="29"/>
      <c r="W532" s="29"/>
      <c r="X532" s="29"/>
      <c r="Y532" s="29"/>
      <c r="Z532" s="29"/>
    </row>
    <row r="533" ht="12.0" customHeight="1">
      <c r="A533" s="28"/>
      <c r="B533" s="28"/>
      <c r="C533" s="28"/>
      <c r="D533" s="28"/>
      <c r="E533" s="28"/>
      <c r="F533" s="28"/>
      <c r="G533" s="28"/>
      <c r="H533" s="28"/>
      <c r="I533" s="28"/>
      <c r="J533" s="29"/>
      <c r="K533" s="29"/>
      <c r="L533" s="29"/>
      <c r="M533" s="29"/>
      <c r="N533" s="29"/>
      <c r="O533" s="29"/>
      <c r="P533" s="29"/>
      <c r="Q533" s="29"/>
      <c r="R533" s="29"/>
      <c r="S533" s="29"/>
      <c r="T533" s="29"/>
      <c r="U533" s="29"/>
      <c r="V533" s="29"/>
      <c r="W533" s="29"/>
      <c r="X533" s="29"/>
      <c r="Y533" s="29"/>
      <c r="Z533" s="29"/>
    </row>
    <row r="534" ht="12.0" customHeight="1">
      <c r="A534" s="28"/>
      <c r="B534" s="28"/>
      <c r="C534" s="28"/>
      <c r="D534" s="28"/>
      <c r="E534" s="28"/>
      <c r="F534" s="28"/>
      <c r="G534" s="28"/>
      <c r="H534" s="28"/>
      <c r="I534" s="28"/>
      <c r="J534" s="29"/>
      <c r="K534" s="29"/>
      <c r="L534" s="29"/>
      <c r="M534" s="29"/>
      <c r="N534" s="29"/>
      <c r="O534" s="29"/>
      <c r="P534" s="29"/>
      <c r="Q534" s="29"/>
      <c r="R534" s="29"/>
      <c r="S534" s="29"/>
      <c r="T534" s="29"/>
      <c r="U534" s="29"/>
      <c r="V534" s="29"/>
      <c r="W534" s="29"/>
      <c r="X534" s="29"/>
      <c r="Y534" s="29"/>
      <c r="Z534" s="29"/>
    </row>
    <row r="535" ht="12.0" customHeight="1">
      <c r="A535" s="28"/>
      <c r="B535" s="28"/>
      <c r="C535" s="28"/>
      <c r="D535" s="28"/>
      <c r="E535" s="28"/>
      <c r="F535" s="28"/>
      <c r="G535" s="28"/>
      <c r="H535" s="28"/>
      <c r="I535" s="28"/>
      <c r="J535" s="29"/>
      <c r="K535" s="29"/>
      <c r="L535" s="29"/>
      <c r="M535" s="29"/>
      <c r="N535" s="29"/>
      <c r="O535" s="29"/>
      <c r="P535" s="29"/>
      <c r="Q535" s="29"/>
      <c r="R535" s="29"/>
      <c r="S535" s="29"/>
      <c r="T535" s="29"/>
      <c r="U535" s="29"/>
      <c r="V535" s="29"/>
      <c r="W535" s="29"/>
      <c r="X535" s="29"/>
      <c r="Y535" s="29"/>
      <c r="Z535" s="29"/>
    </row>
    <row r="536" ht="12.0" customHeight="1">
      <c r="A536" s="28"/>
      <c r="B536" s="28"/>
      <c r="C536" s="28"/>
      <c r="D536" s="28"/>
      <c r="E536" s="28"/>
      <c r="F536" s="28"/>
      <c r="G536" s="28"/>
      <c r="H536" s="28"/>
      <c r="I536" s="28"/>
      <c r="J536" s="29"/>
      <c r="K536" s="29"/>
      <c r="L536" s="29"/>
      <c r="M536" s="29"/>
      <c r="N536" s="29"/>
      <c r="O536" s="29"/>
      <c r="P536" s="29"/>
      <c r="Q536" s="29"/>
      <c r="R536" s="29"/>
      <c r="S536" s="29"/>
      <c r="T536" s="29"/>
      <c r="U536" s="29"/>
      <c r="V536" s="29"/>
      <c r="W536" s="29"/>
      <c r="X536" s="29"/>
      <c r="Y536" s="29"/>
      <c r="Z536" s="29"/>
    </row>
    <row r="537" ht="12.0" customHeight="1">
      <c r="A537" s="28"/>
      <c r="B537" s="28"/>
      <c r="C537" s="28"/>
      <c r="D537" s="28"/>
      <c r="E537" s="28"/>
      <c r="F537" s="28"/>
      <c r="G537" s="28"/>
      <c r="H537" s="28"/>
      <c r="I537" s="28"/>
      <c r="J537" s="29"/>
      <c r="K537" s="29"/>
      <c r="L537" s="29"/>
      <c r="M537" s="29"/>
      <c r="N537" s="29"/>
      <c r="O537" s="29"/>
      <c r="P537" s="29"/>
      <c r="Q537" s="29"/>
      <c r="R537" s="29"/>
      <c r="S537" s="29"/>
      <c r="T537" s="29"/>
      <c r="U537" s="29"/>
      <c r="V537" s="29"/>
      <c r="W537" s="29"/>
      <c r="X537" s="29"/>
      <c r="Y537" s="29"/>
      <c r="Z537" s="29"/>
    </row>
    <row r="538" ht="12.0" customHeight="1">
      <c r="A538" s="28"/>
      <c r="B538" s="28"/>
      <c r="C538" s="28"/>
      <c r="D538" s="28"/>
      <c r="E538" s="28"/>
      <c r="F538" s="28"/>
      <c r="G538" s="28"/>
      <c r="H538" s="28"/>
      <c r="I538" s="28"/>
      <c r="J538" s="29"/>
      <c r="K538" s="29"/>
      <c r="L538" s="29"/>
      <c r="M538" s="29"/>
      <c r="N538" s="29"/>
      <c r="O538" s="29"/>
      <c r="P538" s="29"/>
      <c r="Q538" s="29"/>
      <c r="R538" s="29"/>
      <c r="S538" s="29"/>
      <c r="T538" s="29"/>
      <c r="U538" s="29"/>
      <c r="V538" s="29"/>
      <c r="W538" s="29"/>
      <c r="X538" s="29"/>
      <c r="Y538" s="29"/>
      <c r="Z538" s="29"/>
    </row>
    <row r="539" ht="12.0" customHeight="1">
      <c r="A539" s="28"/>
      <c r="B539" s="28"/>
      <c r="C539" s="28"/>
      <c r="D539" s="28"/>
      <c r="E539" s="28"/>
      <c r="F539" s="28"/>
      <c r="G539" s="28"/>
      <c r="H539" s="28"/>
      <c r="I539" s="28"/>
      <c r="J539" s="29"/>
      <c r="K539" s="29"/>
      <c r="L539" s="29"/>
      <c r="M539" s="29"/>
      <c r="N539" s="29"/>
      <c r="O539" s="29"/>
      <c r="P539" s="29"/>
      <c r="Q539" s="29"/>
      <c r="R539" s="29"/>
      <c r="S539" s="29"/>
      <c r="T539" s="29"/>
      <c r="U539" s="29"/>
      <c r="V539" s="29"/>
      <c r="W539" s="29"/>
      <c r="X539" s="29"/>
      <c r="Y539" s="29"/>
      <c r="Z539" s="29"/>
    </row>
    <row r="540" ht="12.0" customHeight="1">
      <c r="A540" s="28"/>
      <c r="B540" s="28"/>
      <c r="C540" s="28"/>
      <c r="D540" s="28"/>
      <c r="E540" s="28"/>
      <c r="F540" s="28"/>
      <c r="G540" s="28"/>
      <c r="H540" s="28"/>
      <c r="I540" s="28"/>
      <c r="J540" s="29"/>
      <c r="K540" s="29"/>
      <c r="L540" s="29"/>
      <c r="M540" s="29"/>
      <c r="N540" s="29"/>
      <c r="O540" s="29"/>
      <c r="P540" s="29"/>
      <c r="Q540" s="29"/>
      <c r="R540" s="29"/>
      <c r="S540" s="29"/>
      <c r="T540" s="29"/>
      <c r="U540" s="29"/>
      <c r="V540" s="29"/>
      <c r="W540" s="29"/>
      <c r="X540" s="29"/>
      <c r="Y540" s="29"/>
      <c r="Z540" s="29"/>
    </row>
    <row r="541" ht="12.0" customHeight="1">
      <c r="A541" s="28"/>
      <c r="B541" s="28"/>
      <c r="C541" s="28"/>
      <c r="D541" s="28"/>
      <c r="E541" s="28"/>
      <c r="F541" s="28"/>
      <c r="G541" s="28"/>
      <c r="H541" s="28"/>
      <c r="I541" s="28"/>
      <c r="J541" s="29"/>
      <c r="K541" s="29"/>
      <c r="L541" s="29"/>
      <c r="M541" s="29"/>
      <c r="N541" s="29"/>
      <c r="O541" s="29"/>
      <c r="P541" s="29"/>
      <c r="Q541" s="29"/>
      <c r="R541" s="29"/>
      <c r="S541" s="29"/>
      <c r="T541" s="29"/>
      <c r="U541" s="29"/>
      <c r="V541" s="29"/>
      <c r="W541" s="29"/>
      <c r="X541" s="29"/>
      <c r="Y541" s="29"/>
      <c r="Z541" s="29"/>
    </row>
    <row r="542" ht="12.0" customHeight="1">
      <c r="A542" s="28"/>
      <c r="B542" s="28"/>
      <c r="C542" s="28"/>
      <c r="D542" s="28"/>
      <c r="E542" s="28"/>
      <c r="F542" s="28"/>
      <c r="G542" s="28"/>
      <c r="H542" s="28"/>
      <c r="I542" s="28"/>
      <c r="J542" s="29"/>
      <c r="K542" s="29"/>
      <c r="L542" s="29"/>
      <c r="M542" s="29"/>
      <c r="N542" s="29"/>
      <c r="O542" s="29"/>
      <c r="P542" s="29"/>
      <c r="Q542" s="29"/>
      <c r="R542" s="29"/>
      <c r="S542" s="29"/>
      <c r="T542" s="29"/>
      <c r="U542" s="29"/>
      <c r="V542" s="29"/>
      <c r="W542" s="29"/>
      <c r="X542" s="29"/>
      <c r="Y542" s="29"/>
      <c r="Z542" s="29"/>
    </row>
    <row r="543" ht="12.0" customHeight="1">
      <c r="A543" s="28"/>
      <c r="B543" s="28"/>
      <c r="C543" s="28"/>
      <c r="D543" s="28"/>
      <c r="E543" s="28"/>
      <c r="F543" s="28"/>
      <c r="G543" s="28"/>
      <c r="H543" s="28"/>
      <c r="I543" s="28"/>
      <c r="J543" s="29"/>
      <c r="K543" s="29"/>
      <c r="L543" s="29"/>
      <c r="M543" s="29"/>
      <c r="N543" s="29"/>
      <c r="O543" s="29"/>
      <c r="P543" s="29"/>
      <c r="Q543" s="29"/>
      <c r="R543" s="29"/>
      <c r="S543" s="29"/>
      <c r="T543" s="29"/>
      <c r="U543" s="29"/>
      <c r="V543" s="29"/>
      <c r="W543" s="29"/>
      <c r="X543" s="29"/>
      <c r="Y543" s="29"/>
      <c r="Z543" s="29"/>
    </row>
    <row r="544" ht="12.0" customHeight="1">
      <c r="A544" s="28"/>
      <c r="B544" s="28"/>
      <c r="C544" s="28"/>
      <c r="D544" s="28"/>
      <c r="E544" s="28"/>
      <c r="F544" s="28"/>
      <c r="G544" s="28"/>
      <c r="H544" s="28"/>
      <c r="I544" s="28"/>
      <c r="J544" s="29"/>
      <c r="K544" s="29"/>
      <c r="L544" s="29"/>
      <c r="M544" s="29"/>
      <c r="N544" s="29"/>
      <c r="O544" s="29"/>
      <c r="P544" s="29"/>
      <c r="Q544" s="29"/>
      <c r="R544" s="29"/>
      <c r="S544" s="29"/>
      <c r="T544" s="29"/>
      <c r="U544" s="29"/>
      <c r="V544" s="29"/>
      <c r="W544" s="29"/>
      <c r="X544" s="29"/>
      <c r="Y544" s="29"/>
      <c r="Z544" s="29"/>
    </row>
    <row r="545" ht="12.0" customHeight="1">
      <c r="A545" s="28"/>
      <c r="B545" s="28"/>
      <c r="C545" s="28"/>
      <c r="D545" s="28"/>
      <c r="E545" s="28"/>
      <c r="F545" s="28"/>
      <c r="G545" s="28"/>
      <c r="H545" s="28"/>
      <c r="I545" s="28"/>
      <c r="J545" s="29"/>
      <c r="K545" s="29"/>
      <c r="L545" s="29"/>
      <c r="M545" s="29"/>
      <c r="N545" s="29"/>
      <c r="O545" s="29"/>
      <c r="P545" s="29"/>
      <c r="Q545" s="29"/>
      <c r="R545" s="29"/>
      <c r="S545" s="29"/>
      <c r="T545" s="29"/>
      <c r="U545" s="29"/>
      <c r="V545" s="29"/>
      <c r="W545" s="29"/>
      <c r="X545" s="29"/>
      <c r="Y545" s="29"/>
      <c r="Z545" s="29"/>
    </row>
    <row r="546" ht="12.0" customHeight="1">
      <c r="A546" s="28"/>
      <c r="B546" s="28"/>
      <c r="C546" s="28"/>
      <c r="D546" s="28"/>
      <c r="E546" s="28"/>
      <c r="F546" s="28"/>
      <c r="G546" s="28"/>
      <c r="H546" s="28"/>
      <c r="I546" s="28"/>
      <c r="J546" s="29"/>
      <c r="K546" s="29"/>
      <c r="L546" s="29"/>
      <c r="M546" s="29"/>
      <c r="N546" s="29"/>
      <c r="O546" s="29"/>
      <c r="P546" s="29"/>
      <c r="Q546" s="29"/>
      <c r="R546" s="29"/>
      <c r="S546" s="29"/>
      <c r="T546" s="29"/>
      <c r="U546" s="29"/>
      <c r="V546" s="29"/>
      <c r="W546" s="29"/>
      <c r="X546" s="29"/>
      <c r="Y546" s="29"/>
      <c r="Z546" s="29"/>
    </row>
    <row r="547" ht="12.0" customHeight="1">
      <c r="A547" s="28"/>
      <c r="B547" s="28"/>
      <c r="C547" s="28"/>
      <c r="D547" s="28"/>
      <c r="E547" s="28"/>
      <c r="F547" s="28"/>
      <c r="G547" s="28"/>
      <c r="H547" s="28"/>
      <c r="I547" s="28"/>
      <c r="J547" s="29"/>
      <c r="K547" s="29"/>
      <c r="L547" s="29"/>
      <c r="M547" s="29"/>
      <c r="N547" s="29"/>
      <c r="O547" s="29"/>
      <c r="P547" s="29"/>
      <c r="Q547" s="29"/>
      <c r="R547" s="29"/>
      <c r="S547" s="29"/>
      <c r="T547" s="29"/>
      <c r="U547" s="29"/>
      <c r="V547" s="29"/>
      <c r="W547" s="29"/>
      <c r="X547" s="29"/>
      <c r="Y547" s="29"/>
      <c r="Z547" s="29"/>
    </row>
    <row r="548" ht="12.0" customHeight="1">
      <c r="A548" s="28"/>
      <c r="B548" s="28"/>
      <c r="C548" s="28"/>
      <c r="D548" s="28"/>
      <c r="E548" s="28"/>
      <c r="F548" s="28"/>
      <c r="G548" s="28"/>
      <c r="H548" s="28"/>
      <c r="I548" s="28"/>
      <c r="J548" s="29"/>
      <c r="K548" s="29"/>
      <c r="L548" s="29"/>
      <c r="M548" s="29"/>
      <c r="N548" s="29"/>
      <c r="O548" s="29"/>
      <c r="P548" s="29"/>
      <c r="Q548" s="29"/>
      <c r="R548" s="29"/>
      <c r="S548" s="29"/>
      <c r="T548" s="29"/>
      <c r="U548" s="29"/>
      <c r="V548" s="29"/>
      <c r="W548" s="29"/>
      <c r="X548" s="29"/>
      <c r="Y548" s="29"/>
      <c r="Z548" s="29"/>
    </row>
    <row r="549" ht="12.0" customHeight="1">
      <c r="A549" s="28"/>
      <c r="B549" s="28"/>
      <c r="C549" s="28"/>
      <c r="D549" s="28"/>
      <c r="E549" s="28"/>
      <c r="F549" s="28"/>
      <c r="G549" s="28"/>
      <c r="H549" s="28"/>
      <c r="I549" s="28"/>
      <c r="J549" s="29"/>
      <c r="K549" s="29"/>
      <c r="L549" s="29"/>
      <c r="M549" s="29"/>
      <c r="N549" s="29"/>
      <c r="O549" s="29"/>
      <c r="P549" s="29"/>
      <c r="Q549" s="29"/>
      <c r="R549" s="29"/>
      <c r="S549" s="29"/>
      <c r="T549" s="29"/>
      <c r="U549" s="29"/>
      <c r="V549" s="29"/>
      <c r="W549" s="29"/>
      <c r="X549" s="29"/>
      <c r="Y549" s="29"/>
      <c r="Z549" s="29"/>
    </row>
    <row r="550" ht="12.0" customHeight="1">
      <c r="A550" s="28"/>
      <c r="B550" s="28"/>
      <c r="C550" s="28"/>
      <c r="D550" s="28"/>
      <c r="E550" s="28"/>
      <c r="F550" s="28"/>
      <c r="G550" s="28"/>
      <c r="H550" s="28"/>
      <c r="I550" s="28"/>
      <c r="J550" s="29"/>
      <c r="K550" s="29"/>
      <c r="L550" s="29"/>
      <c r="M550" s="29"/>
      <c r="N550" s="29"/>
      <c r="O550" s="29"/>
      <c r="P550" s="29"/>
      <c r="Q550" s="29"/>
      <c r="R550" s="29"/>
      <c r="S550" s="29"/>
      <c r="T550" s="29"/>
      <c r="U550" s="29"/>
      <c r="V550" s="29"/>
      <c r="W550" s="29"/>
      <c r="X550" s="29"/>
      <c r="Y550" s="29"/>
      <c r="Z550" s="29"/>
    </row>
    <row r="551" ht="12.0" customHeight="1">
      <c r="A551" s="28"/>
      <c r="B551" s="28"/>
      <c r="C551" s="28"/>
      <c r="D551" s="28"/>
      <c r="E551" s="28"/>
      <c r="F551" s="28"/>
      <c r="G551" s="28"/>
      <c r="H551" s="28"/>
      <c r="I551" s="28"/>
      <c r="J551" s="29"/>
      <c r="K551" s="29"/>
      <c r="L551" s="29"/>
      <c r="M551" s="29"/>
      <c r="N551" s="29"/>
      <c r="O551" s="29"/>
      <c r="P551" s="29"/>
      <c r="Q551" s="29"/>
      <c r="R551" s="29"/>
      <c r="S551" s="29"/>
      <c r="T551" s="29"/>
      <c r="U551" s="29"/>
      <c r="V551" s="29"/>
      <c r="W551" s="29"/>
      <c r="X551" s="29"/>
      <c r="Y551" s="29"/>
      <c r="Z551" s="29"/>
    </row>
    <row r="552" ht="12.0" customHeight="1">
      <c r="A552" s="28"/>
      <c r="B552" s="28"/>
      <c r="C552" s="28"/>
      <c r="D552" s="28"/>
      <c r="E552" s="28"/>
      <c r="F552" s="28"/>
      <c r="G552" s="28"/>
      <c r="H552" s="28"/>
      <c r="I552" s="28"/>
      <c r="J552" s="29"/>
      <c r="K552" s="29"/>
      <c r="L552" s="29"/>
      <c r="M552" s="29"/>
      <c r="N552" s="29"/>
      <c r="O552" s="29"/>
      <c r="P552" s="29"/>
      <c r="Q552" s="29"/>
      <c r="R552" s="29"/>
      <c r="S552" s="29"/>
      <c r="T552" s="29"/>
      <c r="U552" s="29"/>
      <c r="V552" s="29"/>
      <c r="W552" s="29"/>
      <c r="X552" s="29"/>
      <c r="Y552" s="29"/>
      <c r="Z552" s="29"/>
    </row>
    <row r="553" ht="12.0" customHeight="1">
      <c r="A553" s="28"/>
      <c r="B553" s="28"/>
      <c r="C553" s="28"/>
      <c r="D553" s="28"/>
      <c r="E553" s="28"/>
      <c r="F553" s="28"/>
      <c r="G553" s="28"/>
      <c r="H553" s="28"/>
      <c r="I553" s="28"/>
      <c r="J553" s="29"/>
      <c r="K553" s="29"/>
      <c r="L553" s="29"/>
      <c r="M553" s="29"/>
      <c r="N553" s="29"/>
      <c r="O553" s="29"/>
      <c r="P553" s="29"/>
      <c r="Q553" s="29"/>
      <c r="R553" s="29"/>
      <c r="S553" s="29"/>
      <c r="T553" s="29"/>
      <c r="U553" s="29"/>
      <c r="V553" s="29"/>
      <c r="W553" s="29"/>
      <c r="X553" s="29"/>
      <c r="Y553" s="29"/>
      <c r="Z553" s="29"/>
    </row>
    <row r="554" ht="12.0" customHeight="1">
      <c r="A554" s="28"/>
      <c r="B554" s="28"/>
      <c r="C554" s="28"/>
      <c r="D554" s="28"/>
      <c r="E554" s="28"/>
      <c r="F554" s="28"/>
      <c r="G554" s="28"/>
      <c r="H554" s="28"/>
      <c r="I554" s="28"/>
      <c r="J554" s="29"/>
      <c r="K554" s="29"/>
      <c r="L554" s="29"/>
      <c r="M554" s="29"/>
      <c r="N554" s="29"/>
      <c r="O554" s="29"/>
      <c r="P554" s="29"/>
      <c r="Q554" s="29"/>
      <c r="R554" s="29"/>
      <c r="S554" s="29"/>
      <c r="T554" s="29"/>
      <c r="U554" s="29"/>
      <c r="V554" s="29"/>
      <c r="W554" s="29"/>
      <c r="X554" s="29"/>
      <c r="Y554" s="29"/>
      <c r="Z554" s="29"/>
    </row>
    <row r="555" ht="12.0" customHeight="1">
      <c r="A555" s="28"/>
      <c r="B555" s="28"/>
      <c r="C555" s="28"/>
      <c r="D555" s="28"/>
      <c r="E555" s="28"/>
      <c r="F555" s="28"/>
      <c r="G555" s="28"/>
      <c r="H555" s="28"/>
      <c r="I555" s="28"/>
      <c r="J555" s="29"/>
      <c r="K555" s="29"/>
      <c r="L555" s="29"/>
      <c r="M555" s="29"/>
      <c r="N555" s="29"/>
      <c r="O555" s="29"/>
      <c r="P555" s="29"/>
      <c r="Q555" s="29"/>
      <c r="R555" s="29"/>
      <c r="S555" s="29"/>
      <c r="T555" s="29"/>
      <c r="U555" s="29"/>
      <c r="V555" s="29"/>
      <c r="W555" s="29"/>
      <c r="X555" s="29"/>
      <c r="Y555" s="29"/>
      <c r="Z555" s="29"/>
    </row>
    <row r="556" ht="12.0" customHeight="1">
      <c r="A556" s="28"/>
      <c r="B556" s="28"/>
      <c r="C556" s="28"/>
      <c r="D556" s="28"/>
      <c r="E556" s="28"/>
      <c r="F556" s="28"/>
      <c r="G556" s="28"/>
      <c r="H556" s="28"/>
      <c r="I556" s="28"/>
      <c r="J556" s="29"/>
      <c r="K556" s="29"/>
      <c r="L556" s="29"/>
      <c r="M556" s="29"/>
      <c r="N556" s="29"/>
      <c r="O556" s="29"/>
      <c r="P556" s="29"/>
      <c r="Q556" s="29"/>
      <c r="R556" s="29"/>
      <c r="S556" s="29"/>
      <c r="T556" s="29"/>
      <c r="U556" s="29"/>
      <c r="V556" s="29"/>
      <c r="W556" s="29"/>
      <c r="X556" s="29"/>
      <c r="Y556" s="29"/>
      <c r="Z556" s="29"/>
    </row>
    <row r="557" ht="12.0" customHeight="1">
      <c r="A557" s="28"/>
      <c r="B557" s="28"/>
      <c r="C557" s="28"/>
      <c r="D557" s="28"/>
      <c r="E557" s="28"/>
      <c r="F557" s="28"/>
      <c r="G557" s="28"/>
      <c r="H557" s="28"/>
      <c r="I557" s="28"/>
      <c r="J557" s="29"/>
      <c r="K557" s="29"/>
      <c r="L557" s="29"/>
      <c r="M557" s="29"/>
      <c r="N557" s="29"/>
      <c r="O557" s="29"/>
      <c r="P557" s="29"/>
      <c r="Q557" s="29"/>
      <c r="R557" s="29"/>
      <c r="S557" s="29"/>
      <c r="T557" s="29"/>
      <c r="U557" s="29"/>
      <c r="V557" s="29"/>
      <c r="W557" s="29"/>
      <c r="X557" s="29"/>
      <c r="Y557" s="29"/>
      <c r="Z557" s="29"/>
    </row>
    <row r="558" ht="12.0" customHeight="1">
      <c r="A558" s="28"/>
      <c r="B558" s="28"/>
      <c r="C558" s="28"/>
      <c r="D558" s="28"/>
      <c r="E558" s="28"/>
      <c r="F558" s="28"/>
      <c r="G558" s="28"/>
      <c r="H558" s="28"/>
      <c r="I558" s="28"/>
      <c r="J558" s="29"/>
      <c r="K558" s="29"/>
      <c r="L558" s="29"/>
      <c r="M558" s="29"/>
      <c r="N558" s="29"/>
      <c r="O558" s="29"/>
      <c r="P558" s="29"/>
      <c r="Q558" s="29"/>
      <c r="R558" s="29"/>
      <c r="S558" s="29"/>
      <c r="T558" s="29"/>
      <c r="U558" s="29"/>
      <c r="V558" s="29"/>
      <c r="W558" s="29"/>
      <c r="X558" s="29"/>
      <c r="Y558" s="29"/>
      <c r="Z558" s="29"/>
    </row>
    <row r="559" ht="12.0" customHeight="1">
      <c r="A559" s="28"/>
      <c r="B559" s="28"/>
      <c r="C559" s="28"/>
      <c r="D559" s="28"/>
      <c r="E559" s="28"/>
      <c r="F559" s="28"/>
      <c r="G559" s="28"/>
      <c r="H559" s="28"/>
      <c r="I559" s="28"/>
      <c r="J559" s="29"/>
      <c r="K559" s="29"/>
      <c r="L559" s="29"/>
      <c r="M559" s="29"/>
      <c r="N559" s="29"/>
      <c r="O559" s="29"/>
      <c r="P559" s="29"/>
      <c r="Q559" s="29"/>
      <c r="R559" s="29"/>
      <c r="S559" s="29"/>
      <c r="T559" s="29"/>
      <c r="U559" s="29"/>
      <c r="V559" s="29"/>
      <c r="W559" s="29"/>
      <c r="X559" s="29"/>
      <c r="Y559" s="29"/>
      <c r="Z559" s="29"/>
    </row>
    <row r="560" ht="12.0" customHeight="1">
      <c r="A560" s="28"/>
      <c r="B560" s="28"/>
      <c r="C560" s="28"/>
      <c r="D560" s="28"/>
      <c r="E560" s="28"/>
      <c r="F560" s="28"/>
      <c r="G560" s="28"/>
      <c r="H560" s="28"/>
      <c r="I560" s="28"/>
      <c r="J560" s="29"/>
      <c r="K560" s="29"/>
      <c r="L560" s="29"/>
      <c r="M560" s="29"/>
      <c r="N560" s="29"/>
      <c r="O560" s="29"/>
      <c r="P560" s="29"/>
      <c r="Q560" s="29"/>
      <c r="R560" s="29"/>
      <c r="S560" s="29"/>
      <c r="T560" s="29"/>
      <c r="U560" s="29"/>
      <c r="V560" s="29"/>
      <c r="W560" s="29"/>
      <c r="X560" s="29"/>
      <c r="Y560" s="29"/>
      <c r="Z560" s="29"/>
    </row>
    <row r="561" ht="12.0" customHeight="1">
      <c r="A561" s="28"/>
      <c r="B561" s="28"/>
      <c r="C561" s="28"/>
      <c r="D561" s="28"/>
      <c r="E561" s="28"/>
      <c r="F561" s="28"/>
      <c r="G561" s="28"/>
      <c r="H561" s="28"/>
      <c r="I561" s="28"/>
      <c r="J561" s="29"/>
      <c r="K561" s="29"/>
      <c r="L561" s="29"/>
      <c r="M561" s="29"/>
      <c r="N561" s="29"/>
      <c r="O561" s="29"/>
      <c r="P561" s="29"/>
      <c r="Q561" s="29"/>
      <c r="R561" s="29"/>
      <c r="S561" s="29"/>
      <c r="T561" s="29"/>
      <c r="U561" s="29"/>
      <c r="V561" s="29"/>
      <c r="W561" s="29"/>
      <c r="X561" s="29"/>
      <c r="Y561" s="29"/>
      <c r="Z561" s="29"/>
    </row>
    <row r="562" ht="12.0" customHeight="1">
      <c r="A562" s="28"/>
      <c r="B562" s="28"/>
      <c r="C562" s="28"/>
      <c r="D562" s="28"/>
      <c r="E562" s="28"/>
      <c r="F562" s="28"/>
      <c r="G562" s="28"/>
      <c r="H562" s="28"/>
      <c r="I562" s="28"/>
      <c r="J562" s="29"/>
      <c r="K562" s="29"/>
      <c r="L562" s="29"/>
      <c r="M562" s="29"/>
      <c r="N562" s="29"/>
      <c r="O562" s="29"/>
      <c r="P562" s="29"/>
      <c r="Q562" s="29"/>
      <c r="R562" s="29"/>
      <c r="S562" s="29"/>
      <c r="T562" s="29"/>
      <c r="U562" s="29"/>
      <c r="V562" s="29"/>
      <c r="W562" s="29"/>
      <c r="X562" s="29"/>
      <c r="Y562" s="29"/>
      <c r="Z562" s="29"/>
    </row>
    <row r="563" ht="12.0" customHeight="1">
      <c r="A563" s="28"/>
      <c r="B563" s="28"/>
      <c r="C563" s="28"/>
      <c r="D563" s="28"/>
      <c r="E563" s="28"/>
      <c r="F563" s="28"/>
      <c r="G563" s="28"/>
      <c r="H563" s="28"/>
      <c r="I563" s="28"/>
      <c r="J563" s="29"/>
      <c r="K563" s="29"/>
      <c r="L563" s="29"/>
      <c r="M563" s="29"/>
      <c r="N563" s="29"/>
      <c r="O563" s="29"/>
      <c r="P563" s="29"/>
      <c r="Q563" s="29"/>
      <c r="R563" s="29"/>
      <c r="S563" s="29"/>
      <c r="T563" s="29"/>
      <c r="U563" s="29"/>
      <c r="V563" s="29"/>
      <c r="W563" s="29"/>
      <c r="X563" s="29"/>
      <c r="Y563" s="29"/>
      <c r="Z563" s="29"/>
    </row>
    <row r="564" ht="12.0" customHeight="1">
      <c r="A564" s="28"/>
      <c r="B564" s="28"/>
      <c r="C564" s="28"/>
      <c r="D564" s="28"/>
      <c r="E564" s="28"/>
      <c r="F564" s="28"/>
      <c r="G564" s="28"/>
      <c r="H564" s="28"/>
      <c r="I564" s="28"/>
      <c r="J564" s="29"/>
      <c r="K564" s="29"/>
      <c r="L564" s="29"/>
      <c r="M564" s="29"/>
      <c r="N564" s="29"/>
      <c r="O564" s="29"/>
      <c r="P564" s="29"/>
      <c r="Q564" s="29"/>
      <c r="R564" s="29"/>
      <c r="S564" s="29"/>
      <c r="T564" s="29"/>
      <c r="U564" s="29"/>
      <c r="V564" s="29"/>
      <c r="W564" s="29"/>
      <c r="X564" s="29"/>
      <c r="Y564" s="29"/>
      <c r="Z564" s="29"/>
    </row>
    <row r="565" ht="12.0" customHeight="1">
      <c r="A565" s="28"/>
      <c r="B565" s="28"/>
      <c r="C565" s="28"/>
      <c r="D565" s="28"/>
      <c r="E565" s="28"/>
      <c r="F565" s="28"/>
      <c r="G565" s="28"/>
      <c r="H565" s="28"/>
      <c r="I565" s="28"/>
      <c r="J565" s="29"/>
      <c r="K565" s="29"/>
      <c r="L565" s="29"/>
      <c r="M565" s="29"/>
      <c r="N565" s="29"/>
      <c r="O565" s="29"/>
      <c r="P565" s="29"/>
      <c r="Q565" s="29"/>
      <c r="R565" s="29"/>
      <c r="S565" s="29"/>
      <c r="T565" s="29"/>
      <c r="U565" s="29"/>
      <c r="V565" s="29"/>
      <c r="W565" s="29"/>
      <c r="X565" s="29"/>
      <c r="Y565" s="29"/>
      <c r="Z565" s="29"/>
    </row>
    <row r="566" ht="12.0" customHeight="1">
      <c r="A566" s="28"/>
      <c r="B566" s="28"/>
      <c r="C566" s="28"/>
      <c r="D566" s="28"/>
      <c r="E566" s="28"/>
      <c r="F566" s="28"/>
      <c r="G566" s="28"/>
      <c r="H566" s="28"/>
      <c r="I566" s="28"/>
      <c r="J566" s="29"/>
      <c r="K566" s="29"/>
      <c r="L566" s="29"/>
      <c r="M566" s="29"/>
      <c r="N566" s="29"/>
      <c r="O566" s="29"/>
      <c r="P566" s="29"/>
      <c r="Q566" s="29"/>
      <c r="R566" s="29"/>
      <c r="S566" s="29"/>
      <c r="T566" s="29"/>
      <c r="U566" s="29"/>
      <c r="V566" s="29"/>
      <c r="W566" s="29"/>
      <c r="X566" s="29"/>
      <c r="Y566" s="29"/>
      <c r="Z566" s="29"/>
    </row>
    <row r="567" ht="12.0" customHeight="1">
      <c r="A567" s="28"/>
      <c r="B567" s="28"/>
      <c r="C567" s="28"/>
      <c r="D567" s="28"/>
      <c r="E567" s="28"/>
      <c r="F567" s="28"/>
      <c r="G567" s="28"/>
      <c r="H567" s="28"/>
      <c r="I567" s="28"/>
      <c r="J567" s="29"/>
      <c r="K567" s="29"/>
      <c r="L567" s="29"/>
      <c r="M567" s="29"/>
      <c r="N567" s="29"/>
      <c r="O567" s="29"/>
      <c r="P567" s="29"/>
      <c r="Q567" s="29"/>
      <c r="R567" s="29"/>
      <c r="S567" s="29"/>
      <c r="T567" s="29"/>
      <c r="U567" s="29"/>
      <c r="V567" s="29"/>
      <c r="W567" s="29"/>
      <c r="X567" s="29"/>
      <c r="Y567" s="29"/>
      <c r="Z567" s="29"/>
    </row>
    <row r="568" ht="12.0" customHeight="1">
      <c r="A568" s="28"/>
      <c r="B568" s="28"/>
      <c r="C568" s="28"/>
      <c r="D568" s="28"/>
      <c r="E568" s="28"/>
      <c r="F568" s="28"/>
      <c r="G568" s="28"/>
      <c r="H568" s="28"/>
      <c r="I568" s="28"/>
      <c r="J568" s="29"/>
      <c r="K568" s="29"/>
      <c r="L568" s="29"/>
      <c r="M568" s="29"/>
      <c r="N568" s="29"/>
      <c r="O568" s="29"/>
      <c r="P568" s="29"/>
      <c r="Q568" s="29"/>
      <c r="R568" s="29"/>
      <c r="S568" s="29"/>
      <c r="T568" s="29"/>
      <c r="U568" s="29"/>
      <c r="V568" s="29"/>
      <c r="W568" s="29"/>
      <c r="X568" s="29"/>
      <c r="Y568" s="29"/>
      <c r="Z568" s="29"/>
    </row>
    <row r="569" ht="12.0" customHeight="1">
      <c r="A569" s="28"/>
      <c r="B569" s="28"/>
      <c r="C569" s="28"/>
      <c r="D569" s="28"/>
      <c r="E569" s="28"/>
      <c r="F569" s="28"/>
      <c r="G569" s="28"/>
      <c r="H569" s="28"/>
      <c r="I569" s="28"/>
      <c r="J569" s="29"/>
      <c r="K569" s="29"/>
      <c r="L569" s="29"/>
      <c r="M569" s="29"/>
      <c r="N569" s="29"/>
      <c r="O569" s="29"/>
      <c r="P569" s="29"/>
      <c r="Q569" s="29"/>
      <c r="R569" s="29"/>
      <c r="S569" s="29"/>
      <c r="T569" s="29"/>
      <c r="U569" s="29"/>
      <c r="V569" s="29"/>
      <c r="W569" s="29"/>
      <c r="X569" s="29"/>
      <c r="Y569" s="29"/>
      <c r="Z569" s="29"/>
    </row>
    <row r="570" ht="12.0" customHeight="1">
      <c r="A570" s="28"/>
      <c r="B570" s="28"/>
      <c r="C570" s="28"/>
      <c r="D570" s="28"/>
      <c r="E570" s="28"/>
      <c r="F570" s="28"/>
      <c r="G570" s="28"/>
      <c r="H570" s="28"/>
      <c r="I570" s="28"/>
      <c r="J570" s="29"/>
      <c r="K570" s="29"/>
      <c r="L570" s="29"/>
      <c r="M570" s="29"/>
      <c r="N570" s="29"/>
      <c r="O570" s="29"/>
      <c r="P570" s="29"/>
      <c r="Q570" s="29"/>
      <c r="R570" s="29"/>
      <c r="S570" s="29"/>
      <c r="T570" s="29"/>
      <c r="U570" s="29"/>
      <c r="V570" s="29"/>
      <c r="W570" s="29"/>
      <c r="X570" s="29"/>
      <c r="Y570" s="29"/>
      <c r="Z570" s="29"/>
    </row>
    <row r="571" ht="12.0" customHeight="1">
      <c r="A571" s="28"/>
      <c r="B571" s="28"/>
      <c r="C571" s="28"/>
      <c r="D571" s="28"/>
      <c r="E571" s="28"/>
      <c r="F571" s="28"/>
      <c r="G571" s="28"/>
      <c r="H571" s="28"/>
      <c r="I571" s="28"/>
      <c r="J571" s="29"/>
      <c r="K571" s="29"/>
      <c r="L571" s="29"/>
      <c r="M571" s="29"/>
      <c r="N571" s="29"/>
      <c r="O571" s="29"/>
      <c r="P571" s="29"/>
      <c r="Q571" s="29"/>
      <c r="R571" s="29"/>
      <c r="S571" s="29"/>
      <c r="T571" s="29"/>
      <c r="U571" s="29"/>
      <c r="V571" s="29"/>
      <c r="W571" s="29"/>
      <c r="X571" s="29"/>
      <c r="Y571" s="29"/>
      <c r="Z571" s="29"/>
    </row>
    <row r="572" ht="12.0" customHeight="1">
      <c r="A572" s="28"/>
      <c r="B572" s="28"/>
      <c r="C572" s="28"/>
      <c r="D572" s="28"/>
      <c r="E572" s="28"/>
      <c r="F572" s="28"/>
      <c r="G572" s="28"/>
      <c r="H572" s="28"/>
      <c r="I572" s="28"/>
      <c r="J572" s="29"/>
      <c r="K572" s="29"/>
      <c r="L572" s="29"/>
      <c r="M572" s="29"/>
      <c r="N572" s="29"/>
      <c r="O572" s="29"/>
      <c r="P572" s="29"/>
      <c r="Q572" s="29"/>
      <c r="R572" s="29"/>
      <c r="S572" s="29"/>
      <c r="T572" s="29"/>
      <c r="U572" s="29"/>
      <c r="V572" s="29"/>
      <c r="W572" s="29"/>
      <c r="X572" s="29"/>
      <c r="Y572" s="29"/>
      <c r="Z572" s="29"/>
    </row>
    <row r="573" ht="12.0" customHeight="1">
      <c r="A573" s="28"/>
      <c r="B573" s="28"/>
      <c r="C573" s="28"/>
      <c r="D573" s="28"/>
      <c r="E573" s="28"/>
      <c r="F573" s="28"/>
      <c r="G573" s="28"/>
      <c r="H573" s="28"/>
      <c r="I573" s="28"/>
      <c r="J573" s="29"/>
      <c r="K573" s="29"/>
      <c r="L573" s="29"/>
      <c r="M573" s="29"/>
      <c r="N573" s="29"/>
      <c r="O573" s="29"/>
      <c r="P573" s="29"/>
      <c r="Q573" s="29"/>
      <c r="R573" s="29"/>
      <c r="S573" s="29"/>
      <c r="T573" s="29"/>
      <c r="U573" s="29"/>
      <c r="V573" s="29"/>
      <c r="W573" s="29"/>
      <c r="X573" s="29"/>
      <c r="Y573" s="29"/>
      <c r="Z573" s="29"/>
    </row>
    <row r="574" ht="12.0" customHeight="1">
      <c r="A574" s="28"/>
      <c r="B574" s="28"/>
      <c r="C574" s="28"/>
      <c r="D574" s="28"/>
      <c r="E574" s="28"/>
      <c r="F574" s="28"/>
      <c r="G574" s="28"/>
      <c r="H574" s="28"/>
      <c r="I574" s="28"/>
      <c r="J574" s="29"/>
      <c r="K574" s="29"/>
      <c r="L574" s="29"/>
      <c r="M574" s="29"/>
      <c r="N574" s="29"/>
      <c r="O574" s="29"/>
      <c r="P574" s="29"/>
      <c r="Q574" s="29"/>
      <c r="R574" s="29"/>
      <c r="S574" s="29"/>
      <c r="T574" s="29"/>
      <c r="U574" s="29"/>
      <c r="V574" s="29"/>
      <c r="W574" s="29"/>
      <c r="X574" s="29"/>
      <c r="Y574" s="29"/>
      <c r="Z574" s="29"/>
    </row>
    <row r="575" ht="12.0" customHeight="1">
      <c r="A575" s="28"/>
      <c r="B575" s="28"/>
      <c r="C575" s="28"/>
      <c r="D575" s="28"/>
      <c r="E575" s="28"/>
      <c r="F575" s="28"/>
      <c r="G575" s="28"/>
      <c r="H575" s="28"/>
      <c r="I575" s="28"/>
      <c r="J575" s="29"/>
      <c r="K575" s="29"/>
      <c r="L575" s="29"/>
      <c r="M575" s="29"/>
      <c r="N575" s="29"/>
      <c r="O575" s="29"/>
      <c r="P575" s="29"/>
      <c r="Q575" s="29"/>
      <c r="R575" s="29"/>
      <c r="S575" s="29"/>
      <c r="T575" s="29"/>
      <c r="U575" s="29"/>
      <c r="V575" s="29"/>
      <c r="W575" s="29"/>
      <c r="X575" s="29"/>
      <c r="Y575" s="29"/>
      <c r="Z575" s="29"/>
    </row>
    <row r="576" ht="12.0" customHeight="1">
      <c r="A576" s="28"/>
      <c r="B576" s="28"/>
      <c r="C576" s="28"/>
      <c r="D576" s="28"/>
      <c r="E576" s="28"/>
      <c r="F576" s="28"/>
      <c r="G576" s="28"/>
      <c r="H576" s="28"/>
      <c r="I576" s="28"/>
      <c r="J576" s="29"/>
      <c r="K576" s="29"/>
      <c r="L576" s="29"/>
      <c r="M576" s="29"/>
      <c r="N576" s="29"/>
      <c r="O576" s="29"/>
      <c r="P576" s="29"/>
      <c r="Q576" s="29"/>
      <c r="R576" s="29"/>
      <c r="S576" s="29"/>
      <c r="T576" s="29"/>
      <c r="U576" s="29"/>
      <c r="V576" s="29"/>
      <c r="W576" s="29"/>
      <c r="X576" s="29"/>
      <c r="Y576" s="29"/>
      <c r="Z576" s="29"/>
    </row>
    <row r="577" ht="12.0" customHeight="1">
      <c r="A577" s="28"/>
      <c r="B577" s="28"/>
      <c r="C577" s="28"/>
      <c r="D577" s="28"/>
      <c r="E577" s="28"/>
      <c r="F577" s="28"/>
      <c r="G577" s="28"/>
      <c r="H577" s="28"/>
      <c r="I577" s="28"/>
      <c r="J577" s="29"/>
      <c r="K577" s="29"/>
      <c r="L577" s="29"/>
      <c r="M577" s="29"/>
      <c r="N577" s="29"/>
      <c r="O577" s="29"/>
      <c r="P577" s="29"/>
      <c r="Q577" s="29"/>
      <c r="R577" s="29"/>
      <c r="S577" s="29"/>
      <c r="T577" s="29"/>
      <c r="U577" s="29"/>
      <c r="V577" s="29"/>
      <c r="W577" s="29"/>
      <c r="X577" s="29"/>
      <c r="Y577" s="29"/>
      <c r="Z577" s="29"/>
    </row>
    <row r="578" ht="12.0" customHeight="1">
      <c r="A578" s="28"/>
      <c r="B578" s="28"/>
      <c r="C578" s="28"/>
      <c r="D578" s="28"/>
      <c r="E578" s="28"/>
      <c r="F578" s="28"/>
      <c r="G578" s="28"/>
      <c r="H578" s="28"/>
      <c r="I578" s="28"/>
      <c r="J578" s="29"/>
      <c r="K578" s="29"/>
      <c r="L578" s="29"/>
      <c r="M578" s="29"/>
      <c r="N578" s="29"/>
      <c r="O578" s="29"/>
      <c r="P578" s="29"/>
      <c r="Q578" s="29"/>
      <c r="R578" s="29"/>
      <c r="S578" s="29"/>
      <c r="T578" s="29"/>
      <c r="U578" s="29"/>
      <c r="V578" s="29"/>
      <c r="W578" s="29"/>
      <c r="X578" s="29"/>
      <c r="Y578" s="29"/>
      <c r="Z578" s="29"/>
    </row>
    <row r="579" ht="12.0" customHeight="1">
      <c r="A579" s="28"/>
      <c r="B579" s="28"/>
      <c r="C579" s="28"/>
      <c r="D579" s="28"/>
      <c r="E579" s="28"/>
      <c r="F579" s="28"/>
      <c r="G579" s="28"/>
      <c r="H579" s="28"/>
      <c r="I579" s="28"/>
      <c r="J579" s="29"/>
      <c r="K579" s="29"/>
      <c r="L579" s="29"/>
      <c r="M579" s="29"/>
      <c r="N579" s="29"/>
      <c r="O579" s="29"/>
      <c r="P579" s="29"/>
      <c r="Q579" s="29"/>
      <c r="R579" s="29"/>
      <c r="S579" s="29"/>
      <c r="T579" s="29"/>
      <c r="U579" s="29"/>
      <c r="V579" s="29"/>
      <c r="W579" s="29"/>
      <c r="X579" s="29"/>
      <c r="Y579" s="29"/>
      <c r="Z579" s="29"/>
    </row>
    <row r="580" ht="12.0" customHeight="1">
      <c r="A580" s="28"/>
      <c r="B580" s="28"/>
      <c r="C580" s="28"/>
      <c r="D580" s="28"/>
      <c r="E580" s="28"/>
      <c r="F580" s="28"/>
      <c r="G580" s="28"/>
      <c r="H580" s="28"/>
      <c r="I580" s="28"/>
      <c r="J580" s="29"/>
      <c r="K580" s="29"/>
      <c r="L580" s="29"/>
      <c r="M580" s="29"/>
      <c r="N580" s="29"/>
      <c r="O580" s="29"/>
      <c r="P580" s="29"/>
      <c r="Q580" s="29"/>
      <c r="R580" s="29"/>
      <c r="S580" s="29"/>
      <c r="T580" s="29"/>
      <c r="U580" s="29"/>
      <c r="V580" s="29"/>
      <c r="W580" s="29"/>
      <c r="X580" s="29"/>
      <c r="Y580" s="29"/>
      <c r="Z580" s="29"/>
    </row>
    <row r="581" ht="12.0" customHeight="1">
      <c r="A581" s="28"/>
      <c r="B581" s="28"/>
      <c r="C581" s="28"/>
      <c r="D581" s="28"/>
      <c r="E581" s="28"/>
      <c r="F581" s="28"/>
      <c r="G581" s="28"/>
      <c r="H581" s="28"/>
      <c r="I581" s="28"/>
      <c r="J581" s="29"/>
      <c r="K581" s="29"/>
      <c r="L581" s="29"/>
      <c r="M581" s="29"/>
      <c r="N581" s="29"/>
      <c r="O581" s="29"/>
      <c r="P581" s="29"/>
      <c r="Q581" s="29"/>
      <c r="R581" s="29"/>
      <c r="S581" s="29"/>
      <c r="T581" s="29"/>
      <c r="U581" s="29"/>
      <c r="V581" s="29"/>
      <c r="W581" s="29"/>
      <c r="X581" s="29"/>
      <c r="Y581" s="29"/>
      <c r="Z581" s="29"/>
    </row>
    <row r="582" ht="12.0" customHeight="1">
      <c r="A582" s="28"/>
      <c r="B582" s="28"/>
      <c r="C582" s="28"/>
      <c r="D582" s="28"/>
      <c r="E582" s="28"/>
      <c r="F582" s="28"/>
      <c r="G582" s="28"/>
      <c r="H582" s="28"/>
      <c r="I582" s="28"/>
      <c r="J582" s="29"/>
      <c r="K582" s="29"/>
      <c r="L582" s="29"/>
      <c r="M582" s="29"/>
      <c r="N582" s="29"/>
      <c r="O582" s="29"/>
      <c r="P582" s="29"/>
      <c r="Q582" s="29"/>
      <c r="R582" s="29"/>
      <c r="S582" s="29"/>
      <c r="T582" s="29"/>
      <c r="U582" s="29"/>
      <c r="V582" s="29"/>
      <c r="W582" s="29"/>
      <c r="X582" s="29"/>
      <c r="Y582" s="29"/>
      <c r="Z582" s="29"/>
    </row>
    <row r="583" ht="12.0" customHeight="1">
      <c r="A583" s="28"/>
      <c r="B583" s="28"/>
      <c r="C583" s="28"/>
      <c r="D583" s="28"/>
      <c r="E583" s="28"/>
      <c r="F583" s="28"/>
      <c r="G583" s="28"/>
      <c r="H583" s="28"/>
      <c r="I583" s="28"/>
      <c r="J583" s="29"/>
      <c r="K583" s="29"/>
      <c r="L583" s="29"/>
      <c r="M583" s="29"/>
      <c r="N583" s="29"/>
      <c r="O583" s="29"/>
      <c r="P583" s="29"/>
      <c r="Q583" s="29"/>
      <c r="R583" s="29"/>
      <c r="S583" s="29"/>
      <c r="T583" s="29"/>
      <c r="U583" s="29"/>
      <c r="V583" s="29"/>
      <c r="W583" s="29"/>
      <c r="X583" s="29"/>
      <c r="Y583" s="29"/>
      <c r="Z583" s="29"/>
    </row>
    <row r="584" ht="12.0" customHeight="1">
      <c r="A584" s="28"/>
      <c r="B584" s="28"/>
      <c r="C584" s="28"/>
      <c r="D584" s="28"/>
      <c r="E584" s="28"/>
      <c r="F584" s="28"/>
      <c r="G584" s="28"/>
      <c r="H584" s="28"/>
      <c r="I584" s="28"/>
      <c r="J584" s="29"/>
      <c r="K584" s="29"/>
      <c r="L584" s="29"/>
      <c r="M584" s="29"/>
      <c r="N584" s="29"/>
      <c r="O584" s="29"/>
      <c r="P584" s="29"/>
      <c r="Q584" s="29"/>
      <c r="R584" s="29"/>
      <c r="S584" s="29"/>
      <c r="T584" s="29"/>
      <c r="U584" s="29"/>
      <c r="V584" s="29"/>
      <c r="W584" s="29"/>
      <c r="X584" s="29"/>
      <c r="Y584" s="29"/>
      <c r="Z584" s="29"/>
    </row>
    <row r="585" ht="12.0" customHeight="1">
      <c r="A585" s="28"/>
      <c r="B585" s="28"/>
      <c r="C585" s="28"/>
      <c r="D585" s="28"/>
      <c r="E585" s="28"/>
      <c r="F585" s="28"/>
      <c r="G585" s="28"/>
      <c r="H585" s="28"/>
      <c r="I585" s="28"/>
      <c r="J585" s="29"/>
      <c r="K585" s="29"/>
      <c r="L585" s="29"/>
      <c r="M585" s="29"/>
      <c r="N585" s="29"/>
      <c r="O585" s="29"/>
      <c r="P585" s="29"/>
      <c r="Q585" s="29"/>
      <c r="R585" s="29"/>
      <c r="S585" s="29"/>
      <c r="T585" s="29"/>
      <c r="U585" s="29"/>
      <c r="V585" s="29"/>
      <c r="W585" s="29"/>
      <c r="X585" s="29"/>
      <c r="Y585" s="29"/>
      <c r="Z585" s="29"/>
    </row>
    <row r="586" ht="12.0" customHeight="1">
      <c r="A586" s="28"/>
      <c r="B586" s="28"/>
      <c r="C586" s="28"/>
      <c r="D586" s="28"/>
      <c r="E586" s="28"/>
      <c r="F586" s="28"/>
      <c r="G586" s="28"/>
      <c r="H586" s="28"/>
      <c r="I586" s="28"/>
      <c r="J586" s="29"/>
      <c r="K586" s="29"/>
      <c r="L586" s="29"/>
      <c r="M586" s="29"/>
      <c r="N586" s="29"/>
      <c r="O586" s="29"/>
      <c r="P586" s="29"/>
      <c r="Q586" s="29"/>
      <c r="R586" s="29"/>
      <c r="S586" s="29"/>
      <c r="T586" s="29"/>
      <c r="U586" s="29"/>
      <c r="V586" s="29"/>
      <c r="W586" s="29"/>
      <c r="X586" s="29"/>
      <c r="Y586" s="29"/>
      <c r="Z586" s="29"/>
    </row>
    <row r="587" ht="12.0" customHeight="1">
      <c r="A587" s="28"/>
      <c r="B587" s="28"/>
      <c r="C587" s="28"/>
      <c r="D587" s="28"/>
      <c r="E587" s="28"/>
      <c r="F587" s="28"/>
      <c r="G587" s="28"/>
      <c r="H587" s="28"/>
      <c r="I587" s="28"/>
      <c r="J587" s="29"/>
      <c r="K587" s="29"/>
      <c r="L587" s="29"/>
      <c r="M587" s="29"/>
      <c r="N587" s="29"/>
      <c r="O587" s="29"/>
      <c r="P587" s="29"/>
      <c r="Q587" s="29"/>
      <c r="R587" s="29"/>
      <c r="S587" s="29"/>
      <c r="T587" s="29"/>
      <c r="U587" s="29"/>
      <c r="V587" s="29"/>
      <c r="W587" s="29"/>
      <c r="X587" s="29"/>
      <c r="Y587" s="29"/>
      <c r="Z587" s="29"/>
    </row>
    <row r="588" ht="12.0" customHeight="1">
      <c r="A588" s="28"/>
      <c r="B588" s="28"/>
      <c r="C588" s="28"/>
      <c r="D588" s="28"/>
      <c r="E588" s="28"/>
      <c r="F588" s="28"/>
      <c r="G588" s="28"/>
      <c r="H588" s="28"/>
      <c r="I588" s="28"/>
      <c r="J588" s="29"/>
      <c r="K588" s="29"/>
      <c r="L588" s="29"/>
      <c r="M588" s="29"/>
      <c r="N588" s="29"/>
      <c r="O588" s="29"/>
      <c r="P588" s="29"/>
      <c r="Q588" s="29"/>
      <c r="R588" s="29"/>
      <c r="S588" s="29"/>
      <c r="T588" s="29"/>
      <c r="U588" s="29"/>
      <c r="V588" s="29"/>
      <c r="W588" s="29"/>
      <c r="X588" s="29"/>
      <c r="Y588" s="29"/>
      <c r="Z588" s="29"/>
    </row>
    <row r="589" ht="12.0" customHeight="1">
      <c r="A589" s="28"/>
      <c r="B589" s="28"/>
      <c r="C589" s="28"/>
      <c r="D589" s="28"/>
      <c r="E589" s="28"/>
      <c r="F589" s="28"/>
      <c r="G589" s="28"/>
      <c r="H589" s="28"/>
      <c r="I589" s="28"/>
      <c r="J589" s="29"/>
      <c r="K589" s="29"/>
      <c r="L589" s="29"/>
      <c r="M589" s="29"/>
      <c r="N589" s="29"/>
      <c r="O589" s="29"/>
      <c r="P589" s="29"/>
      <c r="Q589" s="29"/>
      <c r="R589" s="29"/>
      <c r="S589" s="29"/>
      <c r="T589" s="29"/>
      <c r="U589" s="29"/>
      <c r="V589" s="29"/>
      <c r="W589" s="29"/>
      <c r="X589" s="29"/>
      <c r="Y589" s="29"/>
      <c r="Z589" s="29"/>
    </row>
    <row r="590" ht="12.0" customHeight="1">
      <c r="A590" s="28"/>
      <c r="B590" s="28"/>
      <c r="C590" s="28"/>
      <c r="D590" s="28"/>
      <c r="E590" s="28"/>
      <c r="F590" s="28"/>
      <c r="G590" s="28"/>
      <c r="H590" s="28"/>
      <c r="I590" s="28"/>
      <c r="J590" s="29"/>
      <c r="K590" s="29"/>
      <c r="L590" s="29"/>
      <c r="M590" s="29"/>
      <c r="N590" s="29"/>
      <c r="O590" s="29"/>
      <c r="P590" s="29"/>
      <c r="Q590" s="29"/>
      <c r="R590" s="29"/>
      <c r="S590" s="29"/>
      <c r="T590" s="29"/>
      <c r="U590" s="29"/>
      <c r="V590" s="29"/>
      <c r="W590" s="29"/>
      <c r="X590" s="29"/>
      <c r="Y590" s="29"/>
      <c r="Z590" s="29"/>
    </row>
    <row r="591" ht="12.0" customHeight="1">
      <c r="A591" s="28"/>
      <c r="B591" s="28"/>
      <c r="C591" s="28"/>
      <c r="D591" s="28"/>
      <c r="E591" s="28"/>
      <c r="F591" s="28"/>
      <c r="G591" s="28"/>
      <c r="H591" s="28"/>
      <c r="I591" s="28"/>
      <c r="J591" s="29"/>
      <c r="K591" s="29"/>
      <c r="L591" s="29"/>
      <c r="M591" s="29"/>
      <c r="N591" s="29"/>
      <c r="O591" s="29"/>
      <c r="P591" s="29"/>
      <c r="Q591" s="29"/>
      <c r="R591" s="29"/>
      <c r="S591" s="29"/>
      <c r="T591" s="29"/>
      <c r="U591" s="29"/>
      <c r="V591" s="29"/>
      <c r="W591" s="29"/>
      <c r="X591" s="29"/>
      <c r="Y591" s="29"/>
      <c r="Z591" s="29"/>
    </row>
    <row r="592" ht="12.0" customHeight="1">
      <c r="A592" s="28"/>
      <c r="B592" s="28"/>
      <c r="C592" s="28"/>
      <c r="D592" s="28"/>
      <c r="E592" s="28"/>
      <c r="F592" s="28"/>
      <c r="G592" s="28"/>
      <c r="H592" s="28"/>
      <c r="I592" s="28"/>
      <c r="J592" s="29"/>
      <c r="K592" s="29"/>
      <c r="L592" s="29"/>
      <c r="M592" s="29"/>
      <c r="N592" s="29"/>
      <c r="O592" s="29"/>
      <c r="P592" s="29"/>
      <c r="Q592" s="29"/>
      <c r="R592" s="29"/>
      <c r="S592" s="29"/>
      <c r="T592" s="29"/>
      <c r="U592" s="29"/>
      <c r="V592" s="29"/>
      <c r="W592" s="29"/>
      <c r="X592" s="29"/>
      <c r="Y592" s="29"/>
      <c r="Z592" s="29"/>
    </row>
    <row r="593" ht="12.0" customHeight="1">
      <c r="A593" s="28"/>
      <c r="B593" s="28"/>
      <c r="C593" s="28"/>
      <c r="D593" s="28"/>
      <c r="E593" s="28"/>
      <c r="F593" s="28"/>
      <c r="G593" s="28"/>
      <c r="H593" s="28"/>
      <c r="I593" s="28"/>
      <c r="J593" s="29"/>
      <c r="K593" s="29"/>
      <c r="L593" s="29"/>
      <c r="M593" s="29"/>
      <c r="N593" s="29"/>
      <c r="O593" s="29"/>
      <c r="P593" s="29"/>
      <c r="Q593" s="29"/>
      <c r="R593" s="29"/>
      <c r="S593" s="29"/>
      <c r="T593" s="29"/>
      <c r="U593" s="29"/>
      <c r="V593" s="29"/>
      <c r="W593" s="29"/>
      <c r="X593" s="29"/>
      <c r="Y593" s="29"/>
      <c r="Z593" s="29"/>
    </row>
    <row r="594" ht="12.0" customHeight="1">
      <c r="A594" s="28"/>
      <c r="B594" s="28"/>
      <c r="C594" s="28"/>
      <c r="D594" s="28"/>
      <c r="E594" s="28"/>
      <c r="F594" s="28"/>
      <c r="G594" s="28"/>
      <c r="H594" s="28"/>
      <c r="I594" s="28"/>
      <c r="J594" s="29"/>
      <c r="K594" s="29"/>
      <c r="L594" s="29"/>
      <c r="M594" s="29"/>
      <c r="N594" s="29"/>
      <c r="O594" s="29"/>
      <c r="P594" s="29"/>
      <c r="Q594" s="29"/>
      <c r="R594" s="29"/>
      <c r="S594" s="29"/>
      <c r="T594" s="29"/>
      <c r="U594" s="29"/>
      <c r="V594" s="29"/>
      <c r="W594" s="29"/>
      <c r="X594" s="29"/>
      <c r="Y594" s="29"/>
      <c r="Z594" s="29"/>
    </row>
    <row r="595" ht="12.0" customHeight="1">
      <c r="A595" s="28"/>
      <c r="B595" s="28"/>
      <c r="C595" s="28"/>
      <c r="D595" s="28"/>
      <c r="E595" s="28"/>
      <c r="F595" s="28"/>
      <c r="G595" s="28"/>
      <c r="H595" s="28"/>
      <c r="I595" s="28"/>
      <c r="J595" s="29"/>
      <c r="K595" s="29"/>
      <c r="L595" s="29"/>
      <c r="M595" s="29"/>
      <c r="N595" s="29"/>
      <c r="O595" s="29"/>
      <c r="P595" s="29"/>
      <c r="Q595" s="29"/>
      <c r="R595" s="29"/>
      <c r="S595" s="29"/>
      <c r="T595" s="29"/>
      <c r="U595" s="29"/>
      <c r="V595" s="29"/>
      <c r="W595" s="29"/>
      <c r="X595" s="29"/>
      <c r="Y595" s="29"/>
      <c r="Z595" s="29"/>
    </row>
    <row r="596" ht="12.0" customHeight="1">
      <c r="A596" s="28"/>
      <c r="B596" s="28"/>
      <c r="C596" s="28"/>
      <c r="D596" s="28"/>
      <c r="E596" s="28"/>
      <c r="F596" s="28"/>
      <c r="G596" s="28"/>
      <c r="H596" s="28"/>
      <c r="I596" s="28"/>
      <c r="J596" s="29"/>
      <c r="K596" s="29"/>
      <c r="L596" s="29"/>
      <c r="M596" s="29"/>
      <c r="N596" s="29"/>
      <c r="O596" s="29"/>
      <c r="P596" s="29"/>
      <c r="Q596" s="29"/>
      <c r="R596" s="29"/>
      <c r="S596" s="29"/>
      <c r="T596" s="29"/>
      <c r="U596" s="29"/>
      <c r="V596" s="29"/>
      <c r="W596" s="29"/>
      <c r="X596" s="29"/>
      <c r="Y596" s="29"/>
      <c r="Z596" s="29"/>
    </row>
    <row r="597" ht="12.0" customHeight="1">
      <c r="A597" s="28"/>
      <c r="B597" s="28"/>
      <c r="C597" s="28"/>
      <c r="D597" s="28"/>
      <c r="E597" s="28"/>
      <c r="F597" s="28"/>
      <c r="G597" s="28"/>
      <c r="H597" s="28"/>
      <c r="I597" s="28"/>
      <c r="J597" s="29"/>
      <c r="K597" s="29"/>
      <c r="L597" s="29"/>
      <c r="M597" s="29"/>
      <c r="N597" s="29"/>
      <c r="O597" s="29"/>
      <c r="P597" s="29"/>
      <c r="Q597" s="29"/>
      <c r="R597" s="29"/>
      <c r="S597" s="29"/>
      <c r="T597" s="29"/>
      <c r="U597" s="29"/>
      <c r="V597" s="29"/>
      <c r="W597" s="29"/>
      <c r="X597" s="29"/>
      <c r="Y597" s="29"/>
      <c r="Z597" s="29"/>
    </row>
    <row r="598" ht="12.0" customHeight="1">
      <c r="A598" s="28"/>
      <c r="B598" s="28"/>
      <c r="C598" s="28"/>
      <c r="D598" s="28"/>
      <c r="E598" s="28"/>
      <c r="F598" s="28"/>
      <c r="G598" s="28"/>
      <c r="H598" s="28"/>
      <c r="I598" s="28"/>
      <c r="J598" s="29"/>
      <c r="K598" s="29"/>
      <c r="L598" s="29"/>
      <c r="M598" s="29"/>
      <c r="N598" s="29"/>
      <c r="O598" s="29"/>
      <c r="P598" s="29"/>
      <c r="Q598" s="29"/>
      <c r="R598" s="29"/>
      <c r="S598" s="29"/>
      <c r="T598" s="29"/>
      <c r="U598" s="29"/>
      <c r="V598" s="29"/>
      <c r="W598" s="29"/>
      <c r="X598" s="29"/>
      <c r="Y598" s="29"/>
      <c r="Z598" s="29"/>
    </row>
    <row r="599" ht="12.0" customHeight="1">
      <c r="A599" s="28"/>
      <c r="B599" s="28"/>
      <c r="C599" s="28"/>
      <c r="D599" s="28"/>
      <c r="E599" s="28"/>
      <c r="F599" s="28"/>
      <c r="G599" s="28"/>
      <c r="H599" s="28"/>
      <c r="I599" s="28"/>
      <c r="J599" s="29"/>
      <c r="K599" s="29"/>
      <c r="L599" s="29"/>
      <c r="M599" s="29"/>
      <c r="N599" s="29"/>
      <c r="O599" s="29"/>
      <c r="P599" s="29"/>
      <c r="Q599" s="29"/>
      <c r="R599" s="29"/>
      <c r="S599" s="29"/>
      <c r="T599" s="29"/>
      <c r="U599" s="29"/>
      <c r="V599" s="29"/>
      <c r="W599" s="29"/>
      <c r="X599" s="29"/>
      <c r="Y599" s="29"/>
      <c r="Z599" s="29"/>
    </row>
    <row r="600" ht="12.0" customHeight="1">
      <c r="A600" s="28"/>
      <c r="B600" s="28"/>
      <c r="C600" s="28"/>
      <c r="D600" s="28"/>
      <c r="E600" s="28"/>
      <c r="F600" s="28"/>
      <c r="G600" s="28"/>
      <c r="H600" s="28"/>
      <c r="I600" s="28"/>
      <c r="J600" s="29"/>
      <c r="K600" s="29"/>
      <c r="L600" s="29"/>
      <c r="M600" s="29"/>
      <c r="N600" s="29"/>
      <c r="O600" s="29"/>
      <c r="P600" s="29"/>
      <c r="Q600" s="29"/>
      <c r="R600" s="29"/>
      <c r="S600" s="29"/>
      <c r="T600" s="29"/>
      <c r="U600" s="29"/>
      <c r="V600" s="29"/>
      <c r="W600" s="29"/>
      <c r="X600" s="29"/>
      <c r="Y600" s="29"/>
      <c r="Z600" s="29"/>
    </row>
    <row r="601" ht="12.0" customHeight="1">
      <c r="A601" s="28"/>
      <c r="B601" s="28"/>
      <c r="C601" s="28"/>
      <c r="D601" s="28"/>
      <c r="E601" s="28"/>
      <c r="F601" s="28"/>
      <c r="G601" s="28"/>
      <c r="H601" s="28"/>
      <c r="I601" s="28"/>
      <c r="J601" s="29"/>
      <c r="K601" s="29"/>
      <c r="L601" s="29"/>
      <c r="M601" s="29"/>
      <c r="N601" s="29"/>
      <c r="O601" s="29"/>
      <c r="P601" s="29"/>
      <c r="Q601" s="29"/>
      <c r="R601" s="29"/>
      <c r="S601" s="29"/>
      <c r="T601" s="29"/>
      <c r="U601" s="29"/>
      <c r="V601" s="29"/>
      <c r="W601" s="29"/>
      <c r="X601" s="29"/>
      <c r="Y601" s="29"/>
      <c r="Z601" s="29"/>
    </row>
    <row r="602" ht="12.0" customHeight="1">
      <c r="A602" s="28"/>
      <c r="B602" s="28"/>
      <c r="C602" s="28"/>
      <c r="D602" s="28"/>
      <c r="E602" s="28"/>
      <c r="F602" s="28"/>
      <c r="G602" s="28"/>
      <c r="H602" s="28"/>
      <c r="I602" s="28"/>
      <c r="J602" s="29"/>
      <c r="K602" s="29"/>
      <c r="L602" s="29"/>
      <c r="M602" s="29"/>
      <c r="N602" s="29"/>
      <c r="O602" s="29"/>
      <c r="P602" s="29"/>
      <c r="Q602" s="29"/>
      <c r="R602" s="29"/>
      <c r="S602" s="29"/>
      <c r="T602" s="29"/>
      <c r="U602" s="29"/>
      <c r="V602" s="29"/>
      <c r="W602" s="29"/>
      <c r="X602" s="29"/>
      <c r="Y602" s="29"/>
      <c r="Z602" s="29"/>
    </row>
    <row r="603" ht="12.0" customHeight="1">
      <c r="A603" s="28"/>
      <c r="B603" s="28"/>
      <c r="C603" s="28"/>
      <c r="D603" s="28"/>
      <c r="E603" s="28"/>
      <c r="F603" s="28"/>
      <c r="G603" s="28"/>
      <c r="H603" s="28"/>
      <c r="I603" s="28"/>
      <c r="J603" s="29"/>
      <c r="K603" s="29"/>
      <c r="L603" s="29"/>
      <c r="M603" s="29"/>
      <c r="N603" s="29"/>
      <c r="O603" s="29"/>
      <c r="P603" s="29"/>
      <c r="Q603" s="29"/>
      <c r="R603" s="29"/>
      <c r="S603" s="29"/>
      <c r="T603" s="29"/>
      <c r="U603" s="29"/>
      <c r="V603" s="29"/>
      <c r="W603" s="29"/>
      <c r="X603" s="29"/>
      <c r="Y603" s="29"/>
      <c r="Z603" s="29"/>
    </row>
    <row r="604" ht="12.0" customHeight="1">
      <c r="A604" s="28"/>
      <c r="B604" s="28"/>
      <c r="C604" s="28"/>
      <c r="D604" s="28"/>
      <c r="E604" s="28"/>
      <c r="F604" s="28"/>
      <c r="G604" s="28"/>
      <c r="H604" s="28"/>
      <c r="I604" s="28"/>
      <c r="J604" s="29"/>
      <c r="K604" s="29"/>
      <c r="L604" s="29"/>
      <c r="M604" s="29"/>
      <c r="N604" s="29"/>
      <c r="O604" s="29"/>
      <c r="P604" s="29"/>
      <c r="Q604" s="29"/>
      <c r="R604" s="29"/>
      <c r="S604" s="29"/>
      <c r="T604" s="29"/>
      <c r="U604" s="29"/>
      <c r="V604" s="29"/>
      <c r="W604" s="29"/>
      <c r="X604" s="29"/>
      <c r="Y604" s="29"/>
      <c r="Z604" s="29"/>
    </row>
    <row r="605" ht="12.0" customHeight="1">
      <c r="A605" s="28"/>
      <c r="B605" s="28"/>
      <c r="C605" s="28"/>
      <c r="D605" s="28"/>
      <c r="E605" s="28"/>
      <c r="F605" s="28"/>
      <c r="G605" s="28"/>
      <c r="H605" s="28"/>
      <c r="I605" s="28"/>
      <c r="J605" s="29"/>
      <c r="K605" s="29"/>
      <c r="L605" s="29"/>
      <c r="M605" s="29"/>
      <c r="N605" s="29"/>
      <c r="O605" s="29"/>
      <c r="P605" s="29"/>
      <c r="Q605" s="29"/>
      <c r="R605" s="29"/>
      <c r="S605" s="29"/>
      <c r="T605" s="29"/>
      <c r="U605" s="29"/>
      <c r="V605" s="29"/>
      <c r="W605" s="29"/>
      <c r="X605" s="29"/>
      <c r="Y605" s="29"/>
      <c r="Z605" s="29"/>
    </row>
    <row r="606" ht="12.0" customHeight="1">
      <c r="A606" s="28"/>
      <c r="B606" s="28"/>
      <c r="C606" s="28"/>
      <c r="D606" s="28"/>
      <c r="E606" s="28"/>
      <c r="F606" s="28"/>
      <c r="G606" s="28"/>
      <c r="H606" s="28"/>
      <c r="I606" s="28"/>
      <c r="J606" s="29"/>
      <c r="K606" s="29"/>
      <c r="L606" s="29"/>
      <c r="M606" s="29"/>
      <c r="N606" s="29"/>
      <c r="O606" s="29"/>
      <c r="P606" s="29"/>
      <c r="Q606" s="29"/>
      <c r="R606" s="29"/>
      <c r="S606" s="29"/>
      <c r="T606" s="29"/>
      <c r="U606" s="29"/>
      <c r="V606" s="29"/>
      <c r="W606" s="29"/>
      <c r="X606" s="29"/>
      <c r="Y606" s="29"/>
      <c r="Z606" s="29"/>
    </row>
    <row r="607" ht="12.0" customHeight="1">
      <c r="A607" s="28"/>
      <c r="B607" s="28"/>
      <c r="C607" s="28"/>
      <c r="D607" s="28"/>
      <c r="E607" s="28"/>
      <c r="F607" s="28"/>
      <c r="G607" s="28"/>
      <c r="H607" s="28"/>
      <c r="I607" s="28"/>
      <c r="J607" s="29"/>
      <c r="K607" s="29"/>
      <c r="L607" s="29"/>
      <c r="M607" s="29"/>
      <c r="N607" s="29"/>
      <c r="O607" s="29"/>
      <c r="P607" s="29"/>
      <c r="Q607" s="29"/>
      <c r="R607" s="29"/>
      <c r="S607" s="29"/>
      <c r="T607" s="29"/>
      <c r="U607" s="29"/>
      <c r="V607" s="29"/>
      <c r="W607" s="29"/>
      <c r="X607" s="29"/>
      <c r="Y607" s="29"/>
      <c r="Z607" s="29"/>
    </row>
    <row r="608" ht="12.0" customHeight="1">
      <c r="A608" s="28"/>
      <c r="B608" s="28"/>
      <c r="C608" s="28"/>
      <c r="D608" s="28"/>
      <c r="E608" s="28"/>
      <c r="F608" s="28"/>
      <c r="G608" s="28"/>
      <c r="H608" s="28"/>
      <c r="I608" s="28"/>
      <c r="J608" s="29"/>
      <c r="K608" s="29"/>
      <c r="L608" s="29"/>
      <c r="M608" s="29"/>
      <c r="N608" s="29"/>
      <c r="O608" s="29"/>
      <c r="P608" s="29"/>
      <c r="Q608" s="29"/>
      <c r="R608" s="29"/>
      <c r="S608" s="29"/>
      <c r="T608" s="29"/>
      <c r="U608" s="29"/>
      <c r="V608" s="29"/>
      <c r="W608" s="29"/>
      <c r="X608" s="29"/>
      <c r="Y608" s="29"/>
      <c r="Z608" s="29"/>
    </row>
    <row r="609" ht="12.0" customHeight="1">
      <c r="A609" s="28"/>
      <c r="B609" s="28"/>
      <c r="C609" s="28"/>
      <c r="D609" s="28"/>
      <c r="E609" s="28"/>
      <c r="F609" s="28"/>
      <c r="G609" s="28"/>
      <c r="H609" s="28"/>
      <c r="I609" s="28"/>
      <c r="J609" s="29"/>
      <c r="K609" s="29"/>
      <c r="L609" s="29"/>
      <c r="M609" s="29"/>
      <c r="N609" s="29"/>
      <c r="O609" s="29"/>
      <c r="P609" s="29"/>
      <c r="Q609" s="29"/>
      <c r="R609" s="29"/>
      <c r="S609" s="29"/>
      <c r="T609" s="29"/>
      <c r="U609" s="29"/>
      <c r="V609" s="29"/>
      <c r="W609" s="29"/>
      <c r="X609" s="29"/>
      <c r="Y609" s="29"/>
      <c r="Z609" s="29"/>
    </row>
    <row r="610" ht="12.0" customHeight="1">
      <c r="A610" s="28"/>
      <c r="B610" s="28"/>
      <c r="C610" s="28"/>
      <c r="D610" s="28"/>
      <c r="E610" s="28"/>
      <c r="F610" s="28"/>
      <c r="G610" s="28"/>
      <c r="H610" s="28"/>
      <c r="I610" s="28"/>
      <c r="J610" s="29"/>
      <c r="K610" s="29"/>
      <c r="L610" s="29"/>
      <c r="M610" s="29"/>
      <c r="N610" s="29"/>
      <c r="O610" s="29"/>
      <c r="P610" s="29"/>
      <c r="Q610" s="29"/>
      <c r="R610" s="29"/>
      <c r="S610" s="29"/>
      <c r="T610" s="29"/>
      <c r="U610" s="29"/>
      <c r="V610" s="29"/>
      <c r="W610" s="29"/>
      <c r="X610" s="29"/>
      <c r="Y610" s="29"/>
      <c r="Z610" s="29"/>
    </row>
    <row r="611" ht="12.0" customHeight="1">
      <c r="A611" s="28"/>
      <c r="B611" s="28"/>
      <c r="C611" s="28"/>
      <c r="D611" s="28"/>
      <c r="E611" s="28"/>
      <c r="F611" s="28"/>
      <c r="G611" s="28"/>
      <c r="H611" s="28"/>
      <c r="I611" s="28"/>
      <c r="J611" s="29"/>
      <c r="K611" s="29"/>
      <c r="L611" s="29"/>
      <c r="M611" s="29"/>
      <c r="N611" s="29"/>
      <c r="O611" s="29"/>
      <c r="P611" s="29"/>
      <c r="Q611" s="29"/>
      <c r="R611" s="29"/>
      <c r="S611" s="29"/>
      <c r="T611" s="29"/>
      <c r="U611" s="29"/>
      <c r="V611" s="29"/>
      <c r="W611" s="29"/>
      <c r="X611" s="29"/>
      <c r="Y611" s="29"/>
      <c r="Z611" s="29"/>
    </row>
    <row r="612" ht="12.0" customHeight="1">
      <c r="A612" s="28"/>
      <c r="B612" s="28"/>
      <c r="C612" s="28"/>
      <c r="D612" s="28"/>
      <c r="E612" s="28"/>
      <c r="F612" s="28"/>
      <c r="G612" s="28"/>
      <c r="H612" s="28"/>
      <c r="I612" s="28"/>
      <c r="J612" s="29"/>
      <c r="K612" s="29"/>
      <c r="L612" s="29"/>
      <c r="M612" s="29"/>
      <c r="N612" s="29"/>
      <c r="O612" s="29"/>
      <c r="P612" s="29"/>
      <c r="Q612" s="29"/>
      <c r="R612" s="29"/>
      <c r="S612" s="29"/>
      <c r="T612" s="29"/>
      <c r="U612" s="29"/>
      <c r="V612" s="29"/>
      <c r="W612" s="29"/>
      <c r="X612" s="29"/>
      <c r="Y612" s="29"/>
      <c r="Z612" s="29"/>
    </row>
    <row r="613" ht="12.0" customHeight="1">
      <c r="A613" s="28"/>
      <c r="B613" s="28"/>
      <c r="C613" s="28"/>
      <c r="D613" s="28"/>
      <c r="E613" s="28"/>
      <c r="F613" s="28"/>
      <c r="G613" s="28"/>
      <c r="H613" s="28"/>
      <c r="I613" s="28"/>
      <c r="J613" s="29"/>
      <c r="K613" s="29"/>
      <c r="L613" s="29"/>
      <c r="M613" s="29"/>
      <c r="N613" s="29"/>
      <c r="O613" s="29"/>
      <c r="P613" s="29"/>
      <c r="Q613" s="29"/>
      <c r="R613" s="29"/>
      <c r="S613" s="29"/>
      <c r="T613" s="29"/>
      <c r="U613" s="29"/>
      <c r="V613" s="29"/>
      <c r="W613" s="29"/>
      <c r="X613" s="29"/>
      <c r="Y613" s="29"/>
      <c r="Z613" s="29"/>
    </row>
    <row r="614" ht="12.0" customHeight="1">
      <c r="A614" s="28"/>
      <c r="B614" s="28"/>
      <c r="C614" s="28"/>
      <c r="D614" s="28"/>
      <c r="E614" s="28"/>
      <c r="F614" s="28"/>
      <c r="G614" s="28"/>
      <c r="H614" s="28"/>
      <c r="I614" s="28"/>
      <c r="J614" s="29"/>
      <c r="K614" s="29"/>
      <c r="L614" s="29"/>
      <c r="M614" s="29"/>
      <c r="N614" s="29"/>
      <c r="O614" s="29"/>
      <c r="P614" s="29"/>
      <c r="Q614" s="29"/>
      <c r="R614" s="29"/>
      <c r="S614" s="29"/>
      <c r="T614" s="29"/>
      <c r="U614" s="29"/>
      <c r="V614" s="29"/>
      <c r="W614" s="29"/>
      <c r="X614" s="29"/>
      <c r="Y614" s="29"/>
      <c r="Z614" s="29"/>
    </row>
    <row r="615" ht="12.0" customHeight="1">
      <c r="A615" s="28"/>
      <c r="B615" s="28"/>
      <c r="C615" s="28"/>
      <c r="D615" s="28"/>
      <c r="E615" s="28"/>
      <c r="F615" s="28"/>
      <c r="G615" s="28"/>
      <c r="H615" s="28"/>
      <c r="I615" s="28"/>
      <c r="J615" s="29"/>
      <c r="K615" s="29"/>
      <c r="L615" s="29"/>
      <c r="M615" s="29"/>
      <c r="N615" s="29"/>
      <c r="O615" s="29"/>
      <c r="P615" s="29"/>
      <c r="Q615" s="29"/>
      <c r="R615" s="29"/>
      <c r="S615" s="29"/>
      <c r="T615" s="29"/>
      <c r="U615" s="29"/>
      <c r="V615" s="29"/>
      <c r="W615" s="29"/>
      <c r="X615" s="29"/>
      <c r="Y615" s="29"/>
      <c r="Z615" s="29"/>
    </row>
    <row r="616" ht="12.0" customHeight="1">
      <c r="A616" s="28"/>
      <c r="B616" s="28"/>
      <c r="C616" s="28"/>
      <c r="D616" s="28"/>
      <c r="E616" s="28"/>
      <c r="F616" s="28"/>
      <c r="G616" s="28"/>
      <c r="H616" s="28"/>
      <c r="I616" s="28"/>
      <c r="J616" s="29"/>
      <c r="K616" s="29"/>
      <c r="L616" s="29"/>
      <c r="M616" s="29"/>
      <c r="N616" s="29"/>
      <c r="O616" s="29"/>
      <c r="P616" s="29"/>
      <c r="Q616" s="29"/>
      <c r="R616" s="29"/>
      <c r="S616" s="29"/>
      <c r="T616" s="29"/>
      <c r="U616" s="29"/>
      <c r="V616" s="29"/>
      <c r="W616" s="29"/>
      <c r="X616" s="29"/>
      <c r="Y616" s="29"/>
      <c r="Z616" s="29"/>
    </row>
    <row r="617" ht="12.0" customHeight="1">
      <c r="A617" s="28"/>
      <c r="B617" s="28"/>
      <c r="C617" s="28"/>
      <c r="D617" s="28"/>
      <c r="E617" s="28"/>
      <c r="F617" s="28"/>
      <c r="G617" s="28"/>
      <c r="H617" s="28"/>
      <c r="I617" s="28"/>
      <c r="J617" s="29"/>
      <c r="K617" s="29"/>
      <c r="L617" s="29"/>
      <c r="M617" s="29"/>
      <c r="N617" s="29"/>
      <c r="O617" s="29"/>
      <c r="P617" s="29"/>
      <c r="Q617" s="29"/>
      <c r="R617" s="29"/>
      <c r="S617" s="29"/>
      <c r="T617" s="29"/>
      <c r="U617" s="29"/>
      <c r="V617" s="29"/>
      <c r="W617" s="29"/>
      <c r="X617" s="29"/>
      <c r="Y617" s="29"/>
      <c r="Z617" s="29"/>
    </row>
    <row r="618" ht="12.0" customHeight="1">
      <c r="A618" s="28"/>
      <c r="B618" s="28"/>
      <c r="C618" s="28"/>
      <c r="D618" s="28"/>
      <c r="E618" s="28"/>
      <c r="F618" s="28"/>
      <c r="G618" s="28"/>
      <c r="H618" s="28"/>
      <c r="I618" s="28"/>
      <c r="J618" s="29"/>
      <c r="K618" s="29"/>
      <c r="L618" s="29"/>
      <c r="M618" s="29"/>
      <c r="N618" s="29"/>
      <c r="O618" s="29"/>
      <c r="P618" s="29"/>
      <c r="Q618" s="29"/>
      <c r="R618" s="29"/>
      <c r="S618" s="29"/>
      <c r="T618" s="29"/>
      <c r="U618" s="29"/>
      <c r="V618" s="29"/>
      <c r="W618" s="29"/>
      <c r="X618" s="29"/>
      <c r="Y618" s="29"/>
      <c r="Z618" s="29"/>
    </row>
    <row r="619" ht="12.0" customHeight="1">
      <c r="A619" s="28"/>
      <c r="B619" s="28"/>
      <c r="C619" s="28"/>
      <c r="D619" s="28"/>
      <c r="E619" s="28"/>
      <c r="F619" s="28"/>
      <c r="G619" s="28"/>
      <c r="H619" s="28"/>
      <c r="I619" s="28"/>
      <c r="J619" s="29"/>
      <c r="K619" s="29"/>
      <c r="L619" s="29"/>
      <c r="M619" s="29"/>
      <c r="N619" s="29"/>
      <c r="O619" s="29"/>
      <c r="P619" s="29"/>
      <c r="Q619" s="29"/>
      <c r="R619" s="29"/>
      <c r="S619" s="29"/>
      <c r="T619" s="29"/>
      <c r="U619" s="29"/>
      <c r="V619" s="29"/>
      <c r="W619" s="29"/>
      <c r="X619" s="29"/>
      <c r="Y619" s="29"/>
      <c r="Z619" s="29"/>
    </row>
    <row r="620" ht="12.0" customHeight="1">
      <c r="A620" s="28"/>
      <c r="B620" s="28"/>
      <c r="C620" s="28"/>
      <c r="D620" s="28"/>
      <c r="E620" s="28"/>
      <c r="F620" s="28"/>
      <c r="G620" s="28"/>
      <c r="H620" s="28"/>
      <c r="I620" s="28"/>
      <c r="J620" s="29"/>
      <c r="K620" s="29"/>
      <c r="L620" s="29"/>
      <c r="M620" s="29"/>
      <c r="N620" s="29"/>
      <c r="O620" s="29"/>
      <c r="P620" s="29"/>
      <c r="Q620" s="29"/>
      <c r="R620" s="29"/>
      <c r="S620" s="29"/>
      <c r="T620" s="29"/>
      <c r="U620" s="29"/>
      <c r="V620" s="29"/>
      <c r="W620" s="29"/>
      <c r="X620" s="29"/>
      <c r="Y620" s="29"/>
      <c r="Z620" s="29"/>
    </row>
    <row r="621" ht="12.0" customHeight="1">
      <c r="A621" s="28"/>
      <c r="B621" s="28"/>
      <c r="C621" s="28"/>
      <c r="D621" s="28"/>
      <c r="E621" s="28"/>
      <c r="F621" s="28"/>
      <c r="G621" s="28"/>
      <c r="H621" s="28"/>
      <c r="I621" s="28"/>
      <c r="J621" s="29"/>
      <c r="K621" s="29"/>
      <c r="L621" s="29"/>
      <c r="M621" s="29"/>
      <c r="N621" s="29"/>
      <c r="O621" s="29"/>
      <c r="P621" s="29"/>
      <c r="Q621" s="29"/>
      <c r="R621" s="29"/>
      <c r="S621" s="29"/>
      <c r="T621" s="29"/>
      <c r="U621" s="29"/>
      <c r="V621" s="29"/>
      <c r="W621" s="29"/>
      <c r="X621" s="29"/>
      <c r="Y621" s="29"/>
      <c r="Z621" s="29"/>
    </row>
    <row r="622" ht="12.0" customHeight="1">
      <c r="A622" s="28"/>
      <c r="B622" s="28"/>
      <c r="C622" s="28"/>
      <c r="D622" s="28"/>
      <c r="E622" s="28"/>
      <c r="F622" s="28"/>
      <c r="G622" s="28"/>
      <c r="H622" s="28"/>
      <c r="I622" s="28"/>
      <c r="J622" s="29"/>
      <c r="K622" s="29"/>
      <c r="L622" s="29"/>
      <c r="M622" s="29"/>
      <c r="N622" s="29"/>
      <c r="O622" s="29"/>
      <c r="P622" s="29"/>
      <c r="Q622" s="29"/>
      <c r="R622" s="29"/>
      <c r="S622" s="29"/>
      <c r="T622" s="29"/>
      <c r="U622" s="29"/>
      <c r="V622" s="29"/>
      <c r="W622" s="29"/>
      <c r="X622" s="29"/>
      <c r="Y622" s="29"/>
      <c r="Z622" s="29"/>
    </row>
    <row r="623" ht="12.0" customHeight="1">
      <c r="A623" s="28"/>
      <c r="B623" s="28"/>
      <c r="C623" s="28"/>
      <c r="D623" s="28"/>
      <c r="E623" s="28"/>
      <c r="F623" s="28"/>
      <c r="G623" s="28"/>
      <c r="H623" s="28"/>
      <c r="I623" s="28"/>
      <c r="J623" s="29"/>
      <c r="K623" s="29"/>
      <c r="L623" s="29"/>
      <c r="M623" s="29"/>
      <c r="N623" s="29"/>
      <c r="O623" s="29"/>
      <c r="P623" s="29"/>
      <c r="Q623" s="29"/>
      <c r="R623" s="29"/>
      <c r="S623" s="29"/>
      <c r="T623" s="29"/>
      <c r="U623" s="29"/>
      <c r="V623" s="29"/>
      <c r="W623" s="29"/>
      <c r="X623" s="29"/>
      <c r="Y623" s="29"/>
      <c r="Z623" s="29"/>
    </row>
    <row r="624" ht="12.0" customHeight="1">
      <c r="A624" s="28"/>
      <c r="B624" s="28"/>
      <c r="C624" s="28"/>
      <c r="D624" s="28"/>
      <c r="E624" s="28"/>
      <c r="F624" s="28"/>
      <c r="G624" s="28"/>
      <c r="H624" s="28"/>
      <c r="I624" s="28"/>
      <c r="J624" s="29"/>
      <c r="K624" s="29"/>
      <c r="L624" s="29"/>
      <c r="M624" s="29"/>
      <c r="N624" s="29"/>
      <c r="O624" s="29"/>
      <c r="P624" s="29"/>
      <c r="Q624" s="29"/>
      <c r="R624" s="29"/>
      <c r="S624" s="29"/>
      <c r="T624" s="29"/>
      <c r="U624" s="29"/>
      <c r="V624" s="29"/>
      <c r="W624" s="29"/>
      <c r="X624" s="29"/>
      <c r="Y624" s="29"/>
      <c r="Z624" s="29"/>
    </row>
    <row r="625" ht="12.0" customHeight="1">
      <c r="A625" s="28"/>
      <c r="B625" s="28"/>
      <c r="C625" s="28"/>
      <c r="D625" s="28"/>
      <c r="E625" s="28"/>
      <c r="F625" s="28"/>
      <c r="G625" s="28"/>
      <c r="H625" s="28"/>
      <c r="I625" s="28"/>
      <c r="J625" s="29"/>
      <c r="K625" s="29"/>
      <c r="L625" s="29"/>
      <c r="M625" s="29"/>
      <c r="N625" s="29"/>
      <c r="O625" s="29"/>
      <c r="P625" s="29"/>
      <c r="Q625" s="29"/>
      <c r="R625" s="29"/>
      <c r="S625" s="29"/>
      <c r="T625" s="29"/>
      <c r="U625" s="29"/>
      <c r="V625" s="29"/>
      <c r="W625" s="29"/>
      <c r="X625" s="29"/>
      <c r="Y625" s="29"/>
      <c r="Z625" s="29"/>
    </row>
    <row r="626" ht="12.0" customHeight="1">
      <c r="A626" s="28"/>
      <c r="B626" s="28"/>
      <c r="C626" s="28"/>
      <c r="D626" s="28"/>
      <c r="E626" s="28"/>
      <c r="F626" s="28"/>
      <c r="G626" s="28"/>
      <c r="H626" s="28"/>
      <c r="I626" s="28"/>
      <c r="J626" s="29"/>
      <c r="K626" s="29"/>
      <c r="L626" s="29"/>
      <c r="M626" s="29"/>
      <c r="N626" s="29"/>
      <c r="O626" s="29"/>
      <c r="P626" s="29"/>
      <c r="Q626" s="29"/>
      <c r="R626" s="29"/>
      <c r="S626" s="29"/>
      <c r="T626" s="29"/>
      <c r="U626" s="29"/>
      <c r="V626" s="29"/>
      <c r="W626" s="29"/>
      <c r="X626" s="29"/>
      <c r="Y626" s="29"/>
      <c r="Z626" s="29"/>
    </row>
    <row r="627" ht="12.0" customHeight="1">
      <c r="A627" s="28"/>
      <c r="B627" s="28"/>
      <c r="C627" s="28"/>
      <c r="D627" s="28"/>
      <c r="E627" s="28"/>
      <c r="F627" s="28"/>
      <c r="G627" s="28"/>
      <c r="H627" s="28"/>
      <c r="I627" s="28"/>
      <c r="J627" s="29"/>
      <c r="K627" s="29"/>
      <c r="L627" s="29"/>
      <c r="M627" s="29"/>
      <c r="N627" s="29"/>
      <c r="O627" s="29"/>
      <c r="P627" s="29"/>
      <c r="Q627" s="29"/>
      <c r="R627" s="29"/>
      <c r="S627" s="29"/>
      <c r="T627" s="29"/>
      <c r="U627" s="29"/>
      <c r="V627" s="29"/>
      <c r="W627" s="29"/>
      <c r="X627" s="29"/>
      <c r="Y627" s="29"/>
      <c r="Z627" s="29"/>
    </row>
    <row r="628" ht="12.0" customHeight="1">
      <c r="A628" s="28"/>
      <c r="B628" s="28"/>
      <c r="C628" s="28"/>
      <c r="D628" s="28"/>
      <c r="E628" s="28"/>
      <c r="F628" s="28"/>
      <c r="G628" s="28"/>
      <c r="H628" s="28"/>
      <c r="I628" s="28"/>
      <c r="J628" s="29"/>
      <c r="K628" s="29"/>
      <c r="L628" s="29"/>
      <c r="M628" s="29"/>
      <c r="N628" s="29"/>
      <c r="O628" s="29"/>
      <c r="P628" s="29"/>
      <c r="Q628" s="29"/>
      <c r="R628" s="29"/>
      <c r="S628" s="29"/>
      <c r="T628" s="29"/>
      <c r="U628" s="29"/>
      <c r="V628" s="29"/>
      <c r="W628" s="29"/>
      <c r="X628" s="29"/>
      <c r="Y628" s="29"/>
      <c r="Z628" s="29"/>
    </row>
    <row r="629" ht="12.0" customHeight="1">
      <c r="A629" s="28"/>
      <c r="B629" s="28"/>
      <c r="C629" s="28"/>
      <c r="D629" s="28"/>
      <c r="E629" s="28"/>
      <c r="F629" s="28"/>
      <c r="G629" s="28"/>
      <c r="H629" s="28"/>
      <c r="I629" s="28"/>
      <c r="J629" s="29"/>
      <c r="K629" s="29"/>
      <c r="L629" s="29"/>
      <c r="M629" s="29"/>
      <c r="N629" s="29"/>
      <c r="O629" s="29"/>
      <c r="P629" s="29"/>
      <c r="Q629" s="29"/>
      <c r="R629" s="29"/>
      <c r="S629" s="29"/>
      <c r="T629" s="29"/>
      <c r="U629" s="29"/>
      <c r="V629" s="29"/>
      <c r="W629" s="29"/>
      <c r="X629" s="29"/>
      <c r="Y629" s="29"/>
      <c r="Z629" s="29"/>
    </row>
    <row r="630" ht="12.0" customHeight="1">
      <c r="A630" s="28"/>
      <c r="B630" s="28"/>
      <c r="C630" s="28"/>
      <c r="D630" s="28"/>
      <c r="E630" s="28"/>
      <c r="F630" s="28"/>
      <c r="G630" s="28"/>
      <c r="H630" s="28"/>
      <c r="I630" s="28"/>
      <c r="J630" s="29"/>
      <c r="K630" s="29"/>
      <c r="L630" s="29"/>
      <c r="M630" s="29"/>
      <c r="N630" s="29"/>
      <c r="O630" s="29"/>
      <c r="P630" s="29"/>
      <c r="Q630" s="29"/>
      <c r="R630" s="29"/>
      <c r="S630" s="29"/>
      <c r="T630" s="29"/>
      <c r="U630" s="29"/>
      <c r="V630" s="29"/>
      <c r="W630" s="29"/>
      <c r="X630" s="29"/>
      <c r="Y630" s="29"/>
      <c r="Z630" s="29"/>
    </row>
    <row r="631" ht="12.0" customHeight="1">
      <c r="A631" s="28"/>
      <c r="B631" s="28"/>
      <c r="C631" s="28"/>
      <c r="D631" s="28"/>
      <c r="E631" s="28"/>
      <c r="F631" s="28"/>
      <c r="G631" s="28"/>
      <c r="H631" s="28"/>
      <c r="I631" s="28"/>
      <c r="J631" s="29"/>
      <c r="K631" s="29"/>
      <c r="L631" s="29"/>
      <c r="M631" s="29"/>
      <c r="N631" s="29"/>
      <c r="O631" s="29"/>
      <c r="P631" s="29"/>
      <c r="Q631" s="29"/>
      <c r="R631" s="29"/>
      <c r="S631" s="29"/>
      <c r="T631" s="29"/>
      <c r="U631" s="29"/>
      <c r="V631" s="29"/>
      <c r="W631" s="29"/>
      <c r="X631" s="29"/>
      <c r="Y631" s="29"/>
      <c r="Z631" s="29"/>
    </row>
    <row r="632" ht="12.0" customHeight="1">
      <c r="A632" s="28"/>
      <c r="B632" s="28"/>
      <c r="C632" s="28"/>
      <c r="D632" s="28"/>
      <c r="E632" s="28"/>
      <c r="F632" s="28"/>
      <c r="G632" s="28"/>
      <c r="H632" s="28"/>
      <c r="I632" s="28"/>
      <c r="J632" s="29"/>
      <c r="K632" s="29"/>
      <c r="L632" s="29"/>
      <c r="M632" s="29"/>
      <c r="N632" s="29"/>
      <c r="O632" s="29"/>
      <c r="P632" s="29"/>
      <c r="Q632" s="29"/>
      <c r="R632" s="29"/>
      <c r="S632" s="29"/>
      <c r="T632" s="29"/>
      <c r="U632" s="29"/>
      <c r="V632" s="29"/>
      <c r="W632" s="29"/>
      <c r="X632" s="29"/>
      <c r="Y632" s="29"/>
      <c r="Z632" s="29"/>
    </row>
    <row r="633" ht="12.0" customHeight="1">
      <c r="A633" s="28"/>
      <c r="B633" s="28"/>
      <c r="C633" s="28"/>
      <c r="D633" s="28"/>
      <c r="E633" s="28"/>
      <c r="F633" s="28"/>
      <c r="G633" s="28"/>
      <c r="H633" s="28"/>
      <c r="I633" s="28"/>
      <c r="J633" s="29"/>
      <c r="K633" s="29"/>
      <c r="L633" s="29"/>
      <c r="M633" s="29"/>
      <c r="N633" s="29"/>
      <c r="O633" s="29"/>
      <c r="P633" s="29"/>
      <c r="Q633" s="29"/>
      <c r="R633" s="29"/>
      <c r="S633" s="29"/>
      <c r="T633" s="29"/>
      <c r="U633" s="29"/>
      <c r="V633" s="29"/>
      <c r="W633" s="29"/>
      <c r="X633" s="29"/>
      <c r="Y633" s="29"/>
      <c r="Z633" s="29"/>
    </row>
    <row r="634" ht="12.0" customHeight="1">
      <c r="A634" s="28"/>
      <c r="B634" s="28"/>
      <c r="C634" s="28"/>
      <c r="D634" s="28"/>
      <c r="E634" s="28"/>
      <c r="F634" s="28"/>
      <c r="G634" s="28"/>
      <c r="H634" s="28"/>
      <c r="I634" s="28"/>
      <c r="J634" s="29"/>
      <c r="K634" s="29"/>
      <c r="L634" s="29"/>
      <c r="M634" s="29"/>
      <c r="N634" s="29"/>
      <c r="O634" s="29"/>
      <c r="P634" s="29"/>
      <c r="Q634" s="29"/>
      <c r="R634" s="29"/>
      <c r="S634" s="29"/>
      <c r="T634" s="29"/>
      <c r="U634" s="29"/>
      <c r="V634" s="29"/>
      <c r="W634" s="29"/>
      <c r="X634" s="29"/>
      <c r="Y634" s="29"/>
      <c r="Z634" s="29"/>
    </row>
    <row r="635" ht="12.0" customHeight="1">
      <c r="A635" s="28"/>
      <c r="B635" s="28"/>
      <c r="C635" s="28"/>
      <c r="D635" s="28"/>
      <c r="E635" s="28"/>
      <c r="F635" s="28"/>
      <c r="G635" s="28"/>
      <c r="H635" s="28"/>
      <c r="I635" s="28"/>
      <c r="J635" s="29"/>
      <c r="K635" s="29"/>
      <c r="L635" s="29"/>
      <c r="M635" s="29"/>
      <c r="N635" s="29"/>
      <c r="O635" s="29"/>
      <c r="P635" s="29"/>
      <c r="Q635" s="29"/>
      <c r="R635" s="29"/>
      <c r="S635" s="29"/>
      <c r="T635" s="29"/>
      <c r="U635" s="29"/>
      <c r="V635" s="29"/>
      <c r="W635" s="29"/>
      <c r="X635" s="29"/>
      <c r="Y635" s="29"/>
      <c r="Z635" s="29"/>
    </row>
    <row r="636" ht="12.0" customHeight="1">
      <c r="A636" s="28"/>
      <c r="B636" s="28"/>
      <c r="C636" s="28"/>
      <c r="D636" s="28"/>
      <c r="E636" s="28"/>
      <c r="F636" s="28"/>
      <c r="G636" s="28"/>
      <c r="H636" s="28"/>
      <c r="I636" s="28"/>
      <c r="J636" s="29"/>
      <c r="K636" s="29"/>
      <c r="L636" s="29"/>
      <c r="M636" s="29"/>
      <c r="N636" s="29"/>
      <c r="O636" s="29"/>
      <c r="P636" s="29"/>
      <c r="Q636" s="29"/>
      <c r="R636" s="29"/>
      <c r="S636" s="29"/>
      <c r="T636" s="29"/>
      <c r="U636" s="29"/>
      <c r="V636" s="29"/>
      <c r="W636" s="29"/>
      <c r="X636" s="29"/>
      <c r="Y636" s="29"/>
      <c r="Z636" s="29"/>
    </row>
    <row r="637" ht="12.0" customHeight="1">
      <c r="A637" s="28"/>
      <c r="B637" s="28"/>
      <c r="C637" s="28"/>
      <c r="D637" s="28"/>
      <c r="E637" s="28"/>
      <c r="F637" s="28"/>
      <c r="G637" s="28"/>
      <c r="H637" s="28"/>
      <c r="I637" s="28"/>
      <c r="J637" s="29"/>
      <c r="K637" s="29"/>
      <c r="L637" s="29"/>
      <c r="M637" s="29"/>
      <c r="N637" s="29"/>
      <c r="O637" s="29"/>
      <c r="P637" s="29"/>
      <c r="Q637" s="29"/>
      <c r="R637" s="29"/>
      <c r="S637" s="29"/>
      <c r="T637" s="29"/>
      <c r="U637" s="29"/>
      <c r="V637" s="29"/>
      <c r="W637" s="29"/>
      <c r="X637" s="29"/>
      <c r="Y637" s="29"/>
      <c r="Z637" s="29"/>
    </row>
    <row r="638" ht="12.0" customHeight="1">
      <c r="A638" s="28"/>
      <c r="B638" s="28"/>
      <c r="C638" s="28"/>
      <c r="D638" s="28"/>
      <c r="E638" s="28"/>
      <c r="F638" s="28"/>
      <c r="G638" s="28"/>
      <c r="H638" s="28"/>
      <c r="I638" s="28"/>
      <c r="J638" s="29"/>
      <c r="K638" s="29"/>
      <c r="L638" s="29"/>
      <c r="M638" s="29"/>
      <c r="N638" s="29"/>
      <c r="O638" s="29"/>
      <c r="P638" s="29"/>
      <c r="Q638" s="29"/>
      <c r="R638" s="29"/>
      <c r="S638" s="29"/>
      <c r="T638" s="29"/>
      <c r="U638" s="29"/>
      <c r="V638" s="29"/>
      <c r="W638" s="29"/>
      <c r="X638" s="29"/>
      <c r="Y638" s="29"/>
      <c r="Z638" s="29"/>
    </row>
    <row r="639" ht="12.0" customHeight="1">
      <c r="A639" s="28"/>
      <c r="B639" s="28"/>
      <c r="C639" s="28"/>
      <c r="D639" s="28"/>
      <c r="E639" s="28"/>
      <c r="F639" s="28"/>
      <c r="G639" s="28"/>
      <c r="H639" s="28"/>
      <c r="I639" s="28"/>
      <c r="J639" s="29"/>
      <c r="K639" s="29"/>
      <c r="L639" s="29"/>
      <c r="M639" s="29"/>
      <c r="N639" s="29"/>
      <c r="O639" s="29"/>
      <c r="P639" s="29"/>
      <c r="Q639" s="29"/>
      <c r="R639" s="29"/>
      <c r="S639" s="29"/>
      <c r="T639" s="29"/>
      <c r="U639" s="29"/>
      <c r="V639" s="29"/>
      <c r="W639" s="29"/>
      <c r="X639" s="29"/>
      <c r="Y639" s="29"/>
      <c r="Z639" s="29"/>
    </row>
    <row r="640" ht="12.0" customHeight="1">
      <c r="A640" s="28"/>
      <c r="B640" s="28"/>
      <c r="C640" s="28"/>
      <c r="D640" s="28"/>
      <c r="E640" s="28"/>
      <c r="F640" s="28"/>
      <c r="G640" s="28"/>
      <c r="H640" s="28"/>
      <c r="I640" s="28"/>
      <c r="J640" s="29"/>
      <c r="K640" s="29"/>
      <c r="L640" s="29"/>
      <c r="M640" s="29"/>
      <c r="N640" s="29"/>
      <c r="O640" s="29"/>
      <c r="P640" s="29"/>
      <c r="Q640" s="29"/>
      <c r="R640" s="29"/>
      <c r="S640" s="29"/>
      <c r="T640" s="29"/>
      <c r="U640" s="29"/>
      <c r="V640" s="29"/>
      <c r="W640" s="29"/>
      <c r="X640" s="29"/>
      <c r="Y640" s="29"/>
      <c r="Z640" s="29"/>
    </row>
    <row r="641" ht="12.0" customHeight="1">
      <c r="A641" s="28"/>
      <c r="B641" s="28"/>
      <c r="C641" s="28"/>
      <c r="D641" s="28"/>
      <c r="E641" s="28"/>
      <c r="F641" s="28"/>
      <c r="G641" s="28"/>
      <c r="H641" s="28"/>
      <c r="I641" s="28"/>
      <c r="J641" s="29"/>
      <c r="K641" s="29"/>
      <c r="L641" s="29"/>
      <c r="M641" s="29"/>
      <c r="N641" s="29"/>
      <c r="O641" s="29"/>
      <c r="P641" s="29"/>
      <c r="Q641" s="29"/>
      <c r="R641" s="29"/>
      <c r="S641" s="29"/>
      <c r="T641" s="29"/>
      <c r="U641" s="29"/>
      <c r="V641" s="29"/>
      <c r="W641" s="29"/>
      <c r="X641" s="29"/>
      <c r="Y641" s="29"/>
      <c r="Z641" s="29"/>
    </row>
    <row r="642" ht="12.0" customHeight="1">
      <c r="A642" s="28"/>
      <c r="B642" s="28"/>
      <c r="C642" s="28"/>
      <c r="D642" s="28"/>
      <c r="E642" s="28"/>
      <c r="F642" s="28"/>
      <c r="G642" s="28"/>
      <c r="H642" s="28"/>
      <c r="I642" s="28"/>
      <c r="J642" s="29"/>
      <c r="K642" s="29"/>
      <c r="L642" s="29"/>
      <c r="M642" s="29"/>
      <c r="N642" s="29"/>
      <c r="O642" s="29"/>
      <c r="P642" s="29"/>
      <c r="Q642" s="29"/>
      <c r="R642" s="29"/>
      <c r="S642" s="29"/>
      <c r="T642" s="29"/>
      <c r="U642" s="29"/>
      <c r="V642" s="29"/>
      <c r="W642" s="29"/>
      <c r="X642" s="29"/>
      <c r="Y642" s="29"/>
      <c r="Z642" s="29"/>
    </row>
    <row r="643" ht="12.0" customHeight="1">
      <c r="A643" s="28"/>
      <c r="B643" s="28"/>
      <c r="C643" s="28"/>
      <c r="D643" s="28"/>
      <c r="E643" s="28"/>
      <c r="F643" s="28"/>
      <c r="G643" s="28"/>
      <c r="H643" s="28"/>
      <c r="I643" s="28"/>
      <c r="J643" s="29"/>
      <c r="K643" s="29"/>
      <c r="L643" s="29"/>
      <c r="M643" s="29"/>
      <c r="N643" s="29"/>
      <c r="O643" s="29"/>
      <c r="P643" s="29"/>
      <c r="Q643" s="29"/>
      <c r="R643" s="29"/>
      <c r="S643" s="29"/>
      <c r="T643" s="29"/>
      <c r="U643" s="29"/>
      <c r="V643" s="29"/>
      <c r="W643" s="29"/>
      <c r="X643" s="29"/>
      <c r="Y643" s="29"/>
      <c r="Z643" s="29"/>
    </row>
    <row r="644" ht="12.0" customHeight="1">
      <c r="A644" s="28"/>
      <c r="B644" s="28"/>
      <c r="C644" s="28"/>
      <c r="D644" s="28"/>
      <c r="E644" s="28"/>
      <c r="F644" s="28"/>
      <c r="G644" s="28"/>
      <c r="H644" s="28"/>
      <c r="I644" s="28"/>
      <c r="J644" s="29"/>
      <c r="K644" s="29"/>
      <c r="L644" s="29"/>
      <c r="M644" s="29"/>
      <c r="N644" s="29"/>
      <c r="O644" s="29"/>
      <c r="P644" s="29"/>
      <c r="Q644" s="29"/>
      <c r="R644" s="29"/>
      <c r="S644" s="29"/>
      <c r="T644" s="29"/>
      <c r="U644" s="29"/>
      <c r="V644" s="29"/>
      <c r="W644" s="29"/>
      <c r="X644" s="29"/>
      <c r="Y644" s="29"/>
      <c r="Z644" s="29"/>
    </row>
    <row r="645" ht="12.0" customHeight="1">
      <c r="A645" s="28"/>
      <c r="B645" s="28"/>
      <c r="C645" s="28"/>
      <c r="D645" s="28"/>
      <c r="E645" s="28"/>
      <c r="F645" s="28"/>
      <c r="G645" s="28"/>
      <c r="H645" s="28"/>
      <c r="I645" s="28"/>
      <c r="J645" s="29"/>
      <c r="K645" s="29"/>
      <c r="L645" s="29"/>
      <c r="M645" s="29"/>
      <c r="N645" s="29"/>
      <c r="O645" s="29"/>
      <c r="P645" s="29"/>
      <c r="Q645" s="29"/>
      <c r="R645" s="29"/>
      <c r="S645" s="29"/>
      <c r="T645" s="29"/>
      <c r="U645" s="29"/>
      <c r="V645" s="29"/>
      <c r="W645" s="29"/>
      <c r="X645" s="29"/>
      <c r="Y645" s="29"/>
      <c r="Z645" s="29"/>
    </row>
    <row r="646" ht="12.0" customHeight="1">
      <c r="A646" s="28"/>
      <c r="B646" s="28"/>
      <c r="C646" s="28"/>
      <c r="D646" s="28"/>
      <c r="E646" s="28"/>
      <c r="F646" s="28"/>
      <c r="G646" s="28"/>
      <c r="H646" s="28"/>
      <c r="I646" s="28"/>
      <c r="J646" s="29"/>
      <c r="K646" s="29"/>
      <c r="L646" s="29"/>
      <c r="M646" s="29"/>
      <c r="N646" s="29"/>
      <c r="O646" s="29"/>
      <c r="P646" s="29"/>
      <c r="Q646" s="29"/>
      <c r="R646" s="29"/>
      <c r="S646" s="29"/>
      <c r="T646" s="29"/>
      <c r="U646" s="29"/>
      <c r="V646" s="29"/>
      <c r="W646" s="29"/>
      <c r="X646" s="29"/>
      <c r="Y646" s="29"/>
      <c r="Z646" s="29"/>
    </row>
    <row r="647" ht="12.0" customHeight="1">
      <c r="A647" s="28"/>
      <c r="B647" s="28"/>
      <c r="C647" s="28"/>
      <c r="D647" s="28"/>
      <c r="E647" s="28"/>
      <c r="F647" s="28"/>
      <c r="G647" s="28"/>
      <c r="H647" s="28"/>
      <c r="I647" s="28"/>
      <c r="J647" s="29"/>
      <c r="K647" s="29"/>
      <c r="L647" s="29"/>
      <c r="M647" s="29"/>
      <c r="N647" s="29"/>
      <c r="O647" s="29"/>
      <c r="P647" s="29"/>
      <c r="Q647" s="29"/>
      <c r="R647" s="29"/>
      <c r="S647" s="29"/>
      <c r="T647" s="29"/>
      <c r="U647" s="29"/>
      <c r="V647" s="29"/>
      <c r="W647" s="29"/>
      <c r="X647" s="29"/>
      <c r="Y647" s="29"/>
      <c r="Z647" s="29"/>
    </row>
    <row r="648" ht="12.0" customHeight="1">
      <c r="A648" s="28"/>
      <c r="B648" s="28"/>
      <c r="C648" s="28"/>
      <c r="D648" s="28"/>
      <c r="E648" s="28"/>
      <c r="F648" s="28"/>
      <c r="G648" s="28"/>
      <c r="H648" s="28"/>
      <c r="I648" s="28"/>
      <c r="J648" s="29"/>
      <c r="K648" s="29"/>
      <c r="L648" s="29"/>
      <c r="M648" s="29"/>
      <c r="N648" s="29"/>
      <c r="O648" s="29"/>
      <c r="P648" s="29"/>
      <c r="Q648" s="29"/>
      <c r="R648" s="29"/>
      <c r="S648" s="29"/>
      <c r="T648" s="29"/>
      <c r="U648" s="29"/>
      <c r="V648" s="29"/>
      <c r="W648" s="29"/>
      <c r="X648" s="29"/>
      <c r="Y648" s="29"/>
      <c r="Z648" s="29"/>
    </row>
    <row r="649" ht="12.0" customHeight="1">
      <c r="A649" s="28"/>
      <c r="B649" s="28"/>
      <c r="C649" s="28"/>
      <c r="D649" s="28"/>
      <c r="E649" s="28"/>
      <c r="F649" s="28"/>
      <c r="G649" s="28"/>
      <c r="H649" s="28"/>
      <c r="I649" s="28"/>
      <c r="J649" s="29"/>
      <c r="K649" s="29"/>
      <c r="L649" s="29"/>
      <c r="M649" s="29"/>
      <c r="N649" s="29"/>
      <c r="O649" s="29"/>
      <c r="P649" s="29"/>
      <c r="Q649" s="29"/>
      <c r="R649" s="29"/>
      <c r="S649" s="29"/>
      <c r="T649" s="29"/>
      <c r="U649" s="29"/>
      <c r="V649" s="29"/>
      <c r="W649" s="29"/>
      <c r="X649" s="29"/>
      <c r="Y649" s="29"/>
      <c r="Z649" s="29"/>
    </row>
    <row r="650" ht="12.0" customHeight="1">
      <c r="A650" s="28"/>
      <c r="B650" s="28"/>
      <c r="C650" s="28"/>
      <c r="D650" s="28"/>
      <c r="E650" s="28"/>
      <c r="F650" s="28"/>
      <c r="G650" s="28"/>
      <c r="H650" s="28"/>
      <c r="I650" s="28"/>
      <c r="J650" s="29"/>
      <c r="K650" s="29"/>
      <c r="L650" s="29"/>
      <c r="M650" s="29"/>
      <c r="N650" s="29"/>
      <c r="O650" s="29"/>
      <c r="P650" s="29"/>
      <c r="Q650" s="29"/>
      <c r="R650" s="29"/>
      <c r="S650" s="29"/>
      <c r="T650" s="29"/>
      <c r="U650" s="29"/>
      <c r="V650" s="29"/>
      <c r="W650" s="29"/>
      <c r="X650" s="29"/>
      <c r="Y650" s="29"/>
      <c r="Z650" s="29"/>
    </row>
    <row r="651" ht="12.0" customHeight="1">
      <c r="A651" s="28"/>
      <c r="B651" s="28"/>
      <c r="C651" s="28"/>
      <c r="D651" s="28"/>
      <c r="E651" s="28"/>
      <c r="F651" s="28"/>
      <c r="G651" s="28"/>
      <c r="H651" s="28"/>
      <c r="I651" s="28"/>
      <c r="J651" s="29"/>
      <c r="K651" s="29"/>
      <c r="L651" s="29"/>
      <c r="M651" s="29"/>
      <c r="N651" s="29"/>
      <c r="O651" s="29"/>
      <c r="P651" s="29"/>
      <c r="Q651" s="29"/>
      <c r="R651" s="29"/>
      <c r="S651" s="29"/>
      <c r="T651" s="29"/>
      <c r="U651" s="29"/>
      <c r="V651" s="29"/>
      <c r="W651" s="29"/>
      <c r="X651" s="29"/>
      <c r="Y651" s="29"/>
      <c r="Z651" s="29"/>
    </row>
    <row r="652" ht="12.0" customHeight="1">
      <c r="A652" s="28"/>
      <c r="B652" s="28"/>
      <c r="C652" s="28"/>
      <c r="D652" s="28"/>
      <c r="E652" s="28"/>
      <c r="F652" s="28"/>
      <c r="G652" s="28"/>
      <c r="H652" s="28"/>
      <c r="I652" s="28"/>
      <c r="J652" s="29"/>
      <c r="K652" s="29"/>
      <c r="L652" s="29"/>
      <c r="M652" s="29"/>
      <c r="N652" s="29"/>
      <c r="O652" s="29"/>
      <c r="P652" s="29"/>
      <c r="Q652" s="29"/>
      <c r="R652" s="29"/>
      <c r="S652" s="29"/>
      <c r="T652" s="29"/>
      <c r="U652" s="29"/>
      <c r="V652" s="29"/>
      <c r="W652" s="29"/>
      <c r="X652" s="29"/>
      <c r="Y652" s="29"/>
      <c r="Z652" s="29"/>
    </row>
    <row r="653" ht="12.0" customHeight="1">
      <c r="A653" s="28"/>
      <c r="B653" s="28"/>
      <c r="C653" s="28"/>
      <c r="D653" s="28"/>
      <c r="E653" s="28"/>
      <c r="F653" s="28"/>
      <c r="G653" s="28"/>
      <c r="H653" s="28"/>
      <c r="I653" s="28"/>
      <c r="J653" s="29"/>
      <c r="K653" s="29"/>
      <c r="L653" s="29"/>
      <c r="M653" s="29"/>
      <c r="N653" s="29"/>
      <c r="O653" s="29"/>
      <c r="P653" s="29"/>
      <c r="Q653" s="29"/>
      <c r="R653" s="29"/>
      <c r="S653" s="29"/>
      <c r="T653" s="29"/>
      <c r="U653" s="29"/>
      <c r="V653" s="29"/>
      <c r="W653" s="29"/>
      <c r="X653" s="29"/>
      <c r="Y653" s="29"/>
      <c r="Z653" s="29"/>
    </row>
    <row r="654" ht="12.0" customHeight="1">
      <c r="A654" s="28"/>
      <c r="B654" s="28"/>
      <c r="C654" s="28"/>
      <c r="D654" s="28"/>
      <c r="E654" s="28"/>
      <c r="F654" s="28"/>
      <c r="G654" s="28"/>
      <c r="H654" s="28"/>
      <c r="I654" s="28"/>
      <c r="J654" s="29"/>
      <c r="K654" s="29"/>
      <c r="L654" s="29"/>
      <c r="M654" s="29"/>
      <c r="N654" s="29"/>
      <c r="O654" s="29"/>
      <c r="P654" s="29"/>
      <c r="Q654" s="29"/>
      <c r="R654" s="29"/>
      <c r="S654" s="29"/>
      <c r="T654" s="29"/>
      <c r="U654" s="29"/>
      <c r="V654" s="29"/>
      <c r="W654" s="29"/>
      <c r="X654" s="29"/>
      <c r="Y654" s="29"/>
      <c r="Z654" s="29"/>
    </row>
    <row r="655" ht="12.0" customHeight="1">
      <c r="A655" s="28"/>
      <c r="B655" s="28"/>
      <c r="C655" s="28"/>
      <c r="D655" s="28"/>
      <c r="E655" s="28"/>
      <c r="F655" s="28"/>
      <c r="G655" s="28"/>
      <c r="H655" s="28"/>
      <c r="I655" s="28"/>
      <c r="J655" s="29"/>
      <c r="K655" s="29"/>
      <c r="L655" s="29"/>
      <c r="M655" s="29"/>
      <c r="N655" s="29"/>
      <c r="O655" s="29"/>
      <c r="P655" s="29"/>
      <c r="Q655" s="29"/>
      <c r="R655" s="29"/>
      <c r="S655" s="29"/>
      <c r="T655" s="29"/>
      <c r="U655" s="29"/>
      <c r="V655" s="29"/>
      <c r="W655" s="29"/>
      <c r="X655" s="29"/>
      <c r="Y655" s="29"/>
      <c r="Z655" s="29"/>
    </row>
    <row r="656" ht="12.0" customHeight="1">
      <c r="A656" s="28"/>
      <c r="B656" s="28"/>
      <c r="C656" s="28"/>
      <c r="D656" s="28"/>
      <c r="E656" s="28"/>
      <c r="F656" s="28"/>
      <c r="G656" s="28"/>
      <c r="H656" s="28"/>
      <c r="I656" s="28"/>
      <c r="J656" s="29"/>
      <c r="K656" s="29"/>
      <c r="L656" s="29"/>
      <c r="M656" s="29"/>
      <c r="N656" s="29"/>
      <c r="O656" s="29"/>
      <c r="P656" s="29"/>
      <c r="Q656" s="29"/>
      <c r="R656" s="29"/>
      <c r="S656" s="29"/>
      <c r="T656" s="29"/>
      <c r="U656" s="29"/>
      <c r="V656" s="29"/>
      <c r="W656" s="29"/>
      <c r="X656" s="29"/>
      <c r="Y656" s="29"/>
      <c r="Z656" s="29"/>
    </row>
    <row r="657" ht="12.0" customHeight="1">
      <c r="A657" s="28"/>
      <c r="B657" s="28"/>
      <c r="C657" s="28"/>
      <c r="D657" s="28"/>
      <c r="E657" s="28"/>
      <c r="F657" s="28"/>
      <c r="G657" s="28"/>
      <c r="H657" s="28"/>
      <c r="I657" s="28"/>
      <c r="J657" s="29"/>
      <c r="K657" s="29"/>
      <c r="L657" s="29"/>
      <c r="M657" s="29"/>
      <c r="N657" s="29"/>
      <c r="O657" s="29"/>
      <c r="P657" s="29"/>
      <c r="Q657" s="29"/>
      <c r="R657" s="29"/>
      <c r="S657" s="29"/>
      <c r="T657" s="29"/>
      <c r="U657" s="29"/>
      <c r="V657" s="29"/>
      <c r="W657" s="29"/>
      <c r="X657" s="29"/>
      <c r="Y657" s="29"/>
      <c r="Z657" s="29"/>
    </row>
    <row r="658" ht="12.0" customHeight="1">
      <c r="A658" s="28"/>
      <c r="B658" s="28"/>
      <c r="C658" s="28"/>
      <c r="D658" s="28"/>
      <c r="E658" s="28"/>
      <c r="F658" s="28"/>
      <c r="G658" s="28"/>
      <c r="H658" s="28"/>
      <c r="I658" s="28"/>
      <c r="J658" s="29"/>
      <c r="K658" s="29"/>
      <c r="L658" s="29"/>
      <c r="M658" s="29"/>
      <c r="N658" s="29"/>
      <c r="O658" s="29"/>
      <c r="P658" s="29"/>
      <c r="Q658" s="29"/>
      <c r="R658" s="29"/>
      <c r="S658" s="29"/>
      <c r="T658" s="29"/>
      <c r="U658" s="29"/>
      <c r="V658" s="29"/>
      <c r="W658" s="29"/>
      <c r="X658" s="29"/>
      <c r="Y658" s="29"/>
      <c r="Z658" s="29"/>
    </row>
    <row r="659" ht="12.0" customHeight="1">
      <c r="A659" s="28"/>
      <c r="B659" s="28"/>
      <c r="C659" s="28"/>
      <c r="D659" s="28"/>
      <c r="E659" s="28"/>
      <c r="F659" s="28"/>
      <c r="G659" s="28"/>
      <c r="H659" s="28"/>
      <c r="I659" s="28"/>
      <c r="J659" s="29"/>
      <c r="K659" s="29"/>
      <c r="L659" s="29"/>
      <c r="M659" s="29"/>
      <c r="N659" s="29"/>
      <c r="O659" s="29"/>
      <c r="P659" s="29"/>
      <c r="Q659" s="29"/>
      <c r="R659" s="29"/>
      <c r="S659" s="29"/>
      <c r="T659" s="29"/>
      <c r="U659" s="29"/>
      <c r="V659" s="29"/>
      <c r="W659" s="29"/>
      <c r="X659" s="29"/>
      <c r="Y659" s="29"/>
      <c r="Z659" s="29"/>
    </row>
    <row r="660" ht="12.0" customHeight="1">
      <c r="A660" s="28"/>
      <c r="B660" s="28"/>
      <c r="C660" s="28"/>
      <c r="D660" s="28"/>
      <c r="E660" s="28"/>
      <c r="F660" s="28"/>
      <c r="G660" s="28"/>
      <c r="H660" s="28"/>
      <c r="I660" s="28"/>
      <c r="J660" s="29"/>
      <c r="K660" s="29"/>
      <c r="L660" s="29"/>
      <c r="M660" s="29"/>
      <c r="N660" s="29"/>
      <c r="O660" s="29"/>
      <c r="P660" s="29"/>
      <c r="Q660" s="29"/>
      <c r="R660" s="29"/>
      <c r="S660" s="29"/>
      <c r="T660" s="29"/>
      <c r="U660" s="29"/>
      <c r="V660" s="29"/>
      <c r="W660" s="29"/>
      <c r="X660" s="29"/>
      <c r="Y660" s="29"/>
      <c r="Z660" s="29"/>
    </row>
    <row r="661" ht="12.0" customHeight="1">
      <c r="A661" s="28"/>
      <c r="B661" s="28"/>
      <c r="C661" s="28"/>
      <c r="D661" s="28"/>
      <c r="E661" s="28"/>
      <c r="F661" s="28"/>
      <c r="G661" s="28"/>
      <c r="H661" s="28"/>
      <c r="I661" s="28"/>
      <c r="J661" s="29"/>
      <c r="K661" s="29"/>
      <c r="L661" s="29"/>
      <c r="M661" s="29"/>
      <c r="N661" s="29"/>
      <c r="O661" s="29"/>
      <c r="P661" s="29"/>
      <c r="Q661" s="29"/>
      <c r="R661" s="29"/>
      <c r="S661" s="29"/>
      <c r="T661" s="29"/>
      <c r="U661" s="29"/>
      <c r="V661" s="29"/>
      <c r="W661" s="29"/>
      <c r="X661" s="29"/>
      <c r="Y661" s="29"/>
      <c r="Z661" s="29"/>
    </row>
    <row r="662" ht="12.0" customHeight="1">
      <c r="A662" s="28"/>
      <c r="B662" s="28"/>
      <c r="C662" s="28"/>
      <c r="D662" s="28"/>
      <c r="E662" s="28"/>
      <c r="F662" s="28"/>
      <c r="G662" s="28"/>
      <c r="H662" s="28"/>
      <c r="I662" s="28"/>
      <c r="J662" s="29"/>
      <c r="K662" s="29"/>
      <c r="L662" s="29"/>
      <c r="M662" s="29"/>
      <c r="N662" s="29"/>
      <c r="O662" s="29"/>
      <c r="P662" s="29"/>
      <c r="Q662" s="29"/>
      <c r="R662" s="29"/>
      <c r="S662" s="29"/>
      <c r="T662" s="29"/>
      <c r="U662" s="29"/>
      <c r="V662" s="29"/>
      <c r="W662" s="29"/>
      <c r="X662" s="29"/>
      <c r="Y662" s="29"/>
      <c r="Z662" s="29"/>
    </row>
    <row r="663" ht="12.0" customHeight="1">
      <c r="A663" s="28"/>
      <c r="B663" s="28"/>
      <c r="C663" s="28"/>
      <c r="D663" s="28"/>
      <c r="E663" s="28"/>
      <c r="F663" s="28"/>
      <c r="G663" s="28"/>
      <c r="H663" s="28"/>
      <c r="I663" s="28"/>
      <c r="J663" s="29"/>
      <c r="K663" s="29"/>
      <c r="L663" s="29"/>
      <c r="M663" s="29"/>
      <c r="N663" s="29"/>
      <c r="O663" s="29"/>
      <c r="P663" s="29"/>
      <c r="Q663" s="29"/>
      <c r="R663" s="29"/>
      <c r="S663" s="29"/>
      <c r="T663" s="29"/>
      <c r="U663" s="29"/>
      <c r="V663" s="29"/>
      <c r="W663" s="29"/>
      <c r="X663" s="29"/>
      <c r="Y663" s="29"/>
      <c r="Z663" s="29"/>
    </row>
    <row r="664" ht="12.0" customHeight="1">
      <c r="A664" s="28"/>
      <c r="B664" s="28"/>
      <c r="C664" s="28"/>
      <c r="D664" s="28"/>
      <c r="E664" s="28"/>
      <c r="F664" s="28"/>
      <c r="G664" s="28"/>
      <c r="H664" s="28"/>
      <c r="I664" s="28"/>
      <c r="J664" s="29"/>
      <c r="K664" s="29"/>
      <c r="L664" s="29"/>
      <c r="M664" s="29"/>
      <c r="N664" s="29"/>
      <c r="O664" s="29"/>
      <c r="P664" s="29"/>
      <c r="Q664" s="29"/>
      <c r="R664" s="29"/>
      <c r="S664" s="29"/>
      <c r="T664" s="29"/>
      <c r="U664" s="29"/>
      <c r="V664" s="29"/>
      <c r="W664" s="29"/>
      <c r="X664" s="29"/>
      <c r="Y664" s="29"/>
      <c r="Z664" s="29"/>
    </row>
    <row r="665" ht="12.0" customHeight="1">
      <c r="A665" s="28"/>
      <c r="B665" s="28"/>
      <c r="C665" s="28"/>
      <c r="D665" s="28"/>
      <c r="E665" s="28"/>
      <c r="F665" s="28"/>
      <c r="G665" s="28"/>
      <c r="H665" s="28"/>
      <c r="I665" s="28"/>
      <c r="J665" s="29"/>
      <c r="K665" s="29"/>
      <c r="L665" s="29"/>
      <c r="M665" s="29"/>
      <c r="N665" s="29"/>
      <c r="O665" s="29"/>
      <c r="P665" s="29"/>
      <c r="Q665" s="29"/>
      <c r="R665" s="29"/>
      <c r="S665" s="29"/>
      <c r="T665" s="29"/>
      <c r="U665" s="29"/>
      <c r="V665" s="29"/>
      <c r="W665" s="29"/>
      <c r="X665" s="29"/>
      <c r="Y665" s="29"/>
      <c r="Z665" s="29"/>
    </row>
    <row r="666" ht="12.0" customHeight="1">
      <c r="A666" s="28"/>
      <c r="B666" s="28"/>
      <c r="C666" s="28"/>
      <c r="D666" s="28"/>
      <c r="E666" s="28"/>
      <c r="F666" s="28"/>
      <c r="G666" s="28"/>
      <c r="H666" s="28"/>
      <c r="I666" s="28"/>
      <c r="J666" s="29"/>
      <c r="K666" s="29"/>
      <c r="L666" s="29"/>
      <c r="M666" s="29"/>
      <c r="N666" s="29"/>
      <c r="O666" s="29"/>
      <c r="P666" s="29"/>
      <c r="Q666" s="29"/>
      <c r="R666" s="29"/>
      <c r="S666" s="29"/>
      <c r="T666" s="29"/>
      <c r="U666" s="29"/>
      <c r="V666" s="29"/>
      <c r="W666" s="29"/>
      <c r="X666" s="29"/>
      <c r="Y666" s="29"/>
      <c r="Z666" s="29"/>
    </row>
    <row r="667" ht="12.0" customHeight="1">
      <c r="A667" s="28"/>
      <c r="B667" s="28"/>
      <c r="C667" s="28"/>
      <c r="D667" s="28"/>
      <c r="E667" s="28"/>
      <c r="F667" s="28"/>
      <c r="G667" s="28"/>
      <c r="H667" s="28"/>
      <c r="I667" s="28"/>
      <c r="J667" s="29"/>
      <c r="K667" s="29"/>
      <c r="L667" s="29"/>
      <c r="M667" s="29"/>
      <c r="N667" s="29"/>
      <c r="O667" s="29"/>
      <c r="P667" s="29"/>
      <c r="Q667" s="29"/>
      <c r="R667" s="29"/>
      <c r="S667" s="29"/>
      <c r="T667" s="29"/>
      <c r="U667" s="29"/>
      <c r="V667" s="29"/>
      <c r="W667" s="29"/>
      <c r="X667" s="29"/>
      <c r="Y667" s="29"/>
      <c r="Z667" s="29"/>
    </row>
    <row r="668" ht="12.0" customHeight="1">
      <c r="A668" s="28"/>
      <c r="B668" s="28"/>
      <c r="C668" s="28"/>
      <c r="D668" s="28"/>
      <c r="E668" s="28"/>
      <c r="F668" s="28"/>
      <c r="G668" s="28"/>
      <c r="H668" s="28"/>
      <c r="I668" s="28"/>
      <c r="J668" s="29"/>
      <c r="K668" s="29"/>
      <c r="L668" s="29"/>
      <c r="M668" s="29"/>
      <c r="N668" s="29"/>
      <c r="O668" s="29"/>
      <c r="P668" s="29"/>
      <c r="Q668" s="29"/>
      <c r="R668" s="29"/>
      <c r="S668" s="29"/>
      <c r="T668" s="29"/>
      <c r="U668" s="29"/>
      <c r="V668" s="29"/>
      <c r="W668" s="29"/>
      <c r="X668" s="29"/>
      <c r="Y668" s="29"/>
      <c r="Z668" s="29"/>
    </row>
    <row r="669" ht="12.0" customHeight="1">
      <c r="A669" s="28"/>
      <c r="B669" s="28"/>
      <c r="C669" s="28"/>
      <c r="D669" s="28"/>
      <c r="E669" s="28"/>
      <c r="F669" s="28"/>
      <c r="G669" s="28"/>
      <c r="H669" s="28"/>
      <c r="I669" s="28"/>
      <c r="J669" s="29"/>
      <c r="K669" s="29"/>
      <c r="L669" s="29"/>
      <c r="M669" s="29"/>
      <c r="N669" s="29"/>
      <c r="O669" s="29"/>
      <c r="P669" s="29"/>
      <c r="Q669" s="29"/>
      <c r="R669" s="29"/>
      <c r="S669" s="29"/>
      <c r="T669" s="29"/>
      <c r="U669" s="29"/>
      <c r="V669" s="29"/>
      <c r="W669" s="29"/>
      <c r="X669" s="29"/>
      <c r="Y669" s="29"/>
      <c r="Z669" s="29"/>
    </row>
    <row r="670" ht="12.0" customHeight="1">
      <c r="A670" s="28"/>
      <c r="B670" s="28"/>
      <c r="C670" s="28"/>
      <c r="D670" s="28"/>
      <c r="E670" s="28"/>
      <c r="F670" s="28"/>
      <c r="G670" s="28"/>
      <c r="H670" s="28"/>
      <c r="I670" s="28"/>
      <c r="J670" s="29"/>
      <c r="K670" s="29"/>
      <c r="L670" s="29"/>
      <c r="M670" s="29"/>
      <c r="N670" s="29"/>
      <c r="O670" s="29"/>
      <c r="P670" s="29"/>
      <c r="Q670" s="29"/>
      <c r="R670" s="29"/>
      <c r="S670" s="29"/>
      <c r="T670" s="29"/>
      <c r="U670" s="29"/>
      <c r="V670" s="29"/>
      <c r="W670" s="29"/>
      <c r="X670" s="29"/>
      <c r="Y670" s="29"/>
      <c r="Z670" s="29"/>
    </row>
    <row r="671" ht="12.0" customHeight="1">
      <c r="A671" s="28"/>
      <c r="B671" s="28"/>
      <c r="C671" s="28"/>
      <c r="D671" s="28"/>
      <c r="E671" s="28"/>
      <c r="F671" s="28"/>
      <c r="G671" s="28"/>
      <c r="H671" s="28"/>
      <c r="I671" s="28"/>
      <c r="J671" s="29"/>
      <c r="K671" s="29"/>
      <c r="L671" s="29"/>
      <c r="M671" s="29"/>
      <c r="N671" s="29"/>
      <c r="O671" s="29"/>
      <c r="P671" s="29"/>
      <c r="Q671" s="29"/>
      <c r="R671" s="29"/>
      <c r="S671" s="29"/>
      <c r="T671" s="29"/>
      <c r="U671" s="29"/>
      <c r="V671" s="29"/>
      <c r="W671" s="29"/>
      <c r="X671" s="29"/>
      <c r="Y671" s="29"/>
      <c r="Z671" s="29"/>
    </row>
    <row r="672" ht="12.0" customHeight="1">
      <c r="A672" s="28"/>
      <c r="B672" s="28"/>
      <c r="C672" s="28"/>
      <c r="D672" s="28"/>
      <c r="E672" s="28"/>
      <c r="F672" s="28"/>
      <c r="G672" s="28"/>
      <c r="H672" s="28"/>
      <c r="I672" s="28"/>
      <c r="J672" s="29"/>
      <c r="K672" s="29"/>
      <c r="L672" s="29"/>
      <c r="M672" s="29"/>
      <c r="N672" s="29"/>
      <c r="O672" s="29"/>
      <c r="P672" s="29"/>
      <c r="Q672" s="29"/>
      <c r="R672" s="29"/>
      <c r="S672" s="29"/>
      <c r="T672" s="29"/>
      <c r="U672" s="29"/>
      <c r="V672" s="29"/>
      <c r="W672" s="29"/>
      <c r="X672" s="29"/>
      <c r="Y672" s="29"/>
      <c r="Z672" s="29"/>
    </row>
    <row r="673" ht="12.0" customHeight="1">
      <c r="A673" s="28"/>
      <c r="B673" s="28"/>
      <c r="C673" s="28"/>
      <c r="D673" s="28"/>
      <c r="E673" s="28"/>
      <c r="F673" s="28"/>
      <c r="G673" s="28"/>
      <c r="H673" s="28"/>
      <c r="I673" s="28"/>
      <c r="J673" s="29"/>
      <c r="K673" s="29"/>
      <c r="L673" s="29"/>
      <c r="M673" s="29"/>
      <c r="N673" s="29"/>
      <c r="O673" s="29"/>
      <c r="P673" s="29"/>
      <c r="Q673" s="29"/>
      <c r="R673" s="29"/>
      <c r="S673" s="29"/>
      <c r="T673" s="29"/>
      <c r="U673" s="29"/>
      <c r="V673" s="29"/>
      <c r="W673" s="29"/>
      <c r="X673" s="29"/>
      <c r="Y673" s="29"/>
      <c r="Z673" s="29"/>
    </row>
    <row r="674" ht="12.0" customHeight="1">
      <c r="A674" s="28"/>
      <c r="B674" s="28"/>
      <c r="C674" s="28"/>
      <c r="D674" s="28"/>
      <c r="E674" s="28"/>
      <c r="F674" s="28"/>
      <c r="G674" s="28"/>
      <c r="H674" s="28"/>
      <c r="I674" s="28"/>
      <c r="J674" s="29"/>
      <c r="K674" s="29"/>
      <c r="L674" s="29"/>
      <c r="M674" s="29"/>
      <c r="N674" s="29"/>
      <c r="O674" s="29"/>
      <c r="P674" s="29"/>
      <c r="Q674" s="29"/>
      <c r="R674" s="29"/>
      <c r="S674" s="29"/>
      <c r="T674" s="29"/>
      <c r="U674" s="29"/>
      <c r="V674" s="29"/>
      <c r="W674" s="29"/>
      <c r="X674" s="29"/>
      <c r="Y674" s="29"/>
      <c r="Z674" s="29"/>
    </row>
    <row r="675" ht="12.0" customHeight="1">
      <c r="A675" s="28"/>
      <c r="B675" s="28"/>
      <c r="C675" s="28"/>
      <c r="D675" s="28"/>
      <c r="E675" s="28"/>
      <c r="F675" s="28"/>
      <c r="G675" s="28"/>
      <c r="H675" s="28"/>
      <c r="I675" s="28"/>
      <c r="J675" s="29"/>
      <c r="K675" s="29"/>
      <c r="L675" s="29"/>
      <c r="M675" s="29"/>
      <c r="N675" s="29"/>
      <c r="O675" s="29"/>
      <c r="P675" s="29"/>
      <c r="Q675" s="29"/>
      <c r="R675" s="29"/>
      <c r="S675" s="29"/>
      <c r="T675" s="29"/>
      <c r="U675" s="29"/>
      <c r="V675" s="29"/>
      <c r="W675" s="29"/>
      <c r="X675" s="29"/>
      <c r="Y675" s="29"/>
      <c r="Z675" s="29"/>
    </row>
    <row r="676" ht="12.0" customHeight="1">
      <c r="A676" s="28"/>
      <c r="B676" s="28"/>
      <c r="C676" s="28"/>
      <c r="D676" s="28"/>
      <c r="E676" s="28"/>
      <c r="F676" s="28"/>
      <c r="G676" s="28"/>
      <c r="H676" s="28"/>
      <c r="I676" s="28"/>
      <c r="J676" s="29"/>
      <c r="K676" s="29"/>
      <c r="L676" s="29"/>
      <c r="M676" s="29"/>
      <c r="N676" s="29"/>
      <c r="O676" s="29"/>
      <c r="P676" s="29"/>
      <c r="Q676" s="29"/>
      <c r="R676" s="29"/>
      <c r="S676" s="29"/>
      <c r="T676" s="29"/>
      <c r="U676" s="29"/>
      <c r="V676" s="29"/>
      <c r="W676" s="29"/>
      <c r="X676" s="29"/>
      <c r="Y676" s="29"/>
      <c r="Z676" s="29"/>
    </row>
    <row r="677" ht="12.0" customHeight="1">
      <c r="A677" s="28"/>
      <c r="B677" s="28"/>
      <c r="C677" s="28"/>
      <c r="D677" s="28"/>
      <c r="E677" s="28"/>
      <c r="F677" s="28"/>
      <c r="G677" s="28"/>
      <c r="H677" s="28"/>
      <c r="I677" s="28"/>
      <c r="J677" s="29"/>
      <c r="K677" s="29"/>
      <c r="L677" s="29"/>
      <c r="M677" s="29"/>
      <c r="N677" s="29"/>
      <c r="O677" s="29"/>
      <c r="P677" s="29"/>
      <c r="Q677" s="29"/>
      <c r="R677" s="29"/>
      <c r="S677" s="29"/>
      <c r="T677" s="29"/>
      <c r="U677" s="29"/>
      <c r="V677" s="29"/>
      <c r="W677" s="29"/>
      <c r="X677" s="29"/>
      <c r="Y677" s="29"/>
      <c r="Z677" s="29"/>
    </row>
    <row r="678" ht="12.0" customHeight="1">
      <c r="A678" s="28"/>
      <c r="B678" s="28"/>
      <c r="C678" s="28"/>
      <c r="D678" s="28"/>
      <c r="E678" s="28"/>
      <c r="F678" s="28"/>
      <c r="G678" s="28"/>
      <c r="H678" s="28"/>
      <c r="I678" s="28"/>
      <c r="J678" s="29"/>
      <c r="K678" s="29"/>
      <c r="L678" s="29"/>
      <c r="M678" s="29"/>
      <c r="N678" s="29"/>
      <c r="O678" s="29"/>
      <c r="P678" s="29"/>
      <c r="Q678" s="29"/>
      <c r="R678" s="29"/>
      <c r="S678" s="29"/>
      <c r="T678" s="29"/>
      <c r="U678" s="29"/>
      <c r="V678" s="29"/>
      <c r="W678" s="29"/>
      <c r="X678" s="29"/>
      <c r="Y678" s="29"/>
      <c r="Z678" s="29"/>
    </row>
    <row r="679" ht="12.0" customHeight="1">
      <c r="A679" s="28"/>
      <c r="B679" s="28"/>
      <c r="C679" s="28"/>
      <c r="D679" s="28"/>
      <c r="E679" s="28"/>
      <c r="F679" s="28"/>
      <c r="G679" s="28"/>
      <c r="H679" s="28"/>
      <c r="I679" s="28"/>
      <c r="J679" s="29"/>
      <c r="K679" s="29"/>
      <c r="L679" s="29"/>
      <c r="M679" s="29"/>
      <c r="N679" s="29"/>
      <c r="O679" s="29"/>
      <c r="P679" s="29"/>
      <c r="Q679" s="29"/>
      <c r="R679" s="29"/>
      <c r="S679" s="29"/>
      <c r="T679" s="29"/>
      <c r="U679" s="29"/>
      <c r="V679" s="29"/>
      <c r="W679" s="29"/>
      <c r="X679" s="29"/>
      <c r="Y679" s="29"/>
      <c r="Z679" s="29"/>
    </row>
    <row r="680" ht="12.0" customHeight="1">
      <c r="A680" s="28"/>
      <c r="B680" s="28"/>
      <c r="C680" s="28"/>
      <c r="D680" s="28"/>
      <c r="E680" s="28"/>
      <c r="F680" s="28"/>
      <c r="G680" s="28"/>
      <c r="H680" s="28"/>
      <c r="I680" s="28"/>
      <c r="J680" s="29"/>
      <c r="K680" s="29"/>
      <c r="L680" s="29"/>
      <c r="M680" s="29"/>
      <c r="N680" s="29"/>
      <c r="O680" s="29"/>
      <c r="P680" s="29"/>
      <c r="Q680" s="29"/>
      <c r="R680" s="29"/>
      <c r="S680" s="29"/>
      <c r="T680" s="29"/>
      <c r="U680" s="29"/>
      <c r="V680" s="29"/>
      <c r="W680" s="29"/>
      <c r="X680" s="29"/>
      <c r="Y680" s="29"/>
      <c r="Z680" s="29"/>
    </row>
    <row r="681" ht="12.0" customHeight="1">
      <c r="A681" s="28"/>
      <c r="B681" s="28"/>
      <c r="C681" s="28"/>
      <c r="D681" s="28"/>
      <c r="E681" s="28"/>
      <c r="F681" s="28"/>
      <c r="G681" s="28"/>
      <c r="H681" s="28"/>
      <c r="I681" s="28"/>
      <c r="J681" s="29"/>
      <c r="K681" s="29"/>
      <c r="L681" s="29"/>
      <c r="M681" s="29"/>
      <c r="N681" s="29"/>
      <c r="O681" s="29"/>
      <c r="P681" s="29"/>
      <c r="Q681" s="29"/>
      <c r="R681" s="29"/>
      <c r="S681" s="29"/>
      <c r="T681" s="29"/>
      <c r="U681" s="29"/>
      <c r="V681" s="29"/>
      <c r="W681" s="29"/>
      <c r="X681" s="29"/>
      <c r="Y681" s="29"/>
      <c r="Z681" s="29"/>
    </row>
    <row r="682" ht="12.0" customHeight="1">
      <c r="A682" s="28"/>
      <c r="B682" s="28"/>
      <c r="C682" s="28"/>
      <c r="D682" s="28"/>
      <c r="E682" s="28"/>
      <c r="F682" s="28"/>
      <c r="G682" s="28"/>
      <c r="H682" s="28"/>
      <c r="I682" s="28"/>
      <c r="J682" s="29"/>
      <c r="K682" s="29"/>
      <c r="L682" s="29"/>
      <c r="M682" s="29"/>
      <c r="N682" s="29"/>
      <c r="O682" s="29"/>
      <c r="P682" s="29"/>
      <c r="Q682" s="29"/>
      <c r="R682" s="29"/>
      <c r="S682" s="29"/>
      <c r="T682" s="29"/>
      <c r="U682" s="29"/>
      <c r="V682" s="29"/>
      <c r="W682" s="29"/>
      <c r="X682" s="29"/>
      <c r="Y682" s="29"/>
      <c r="Z682" s="29"/>
    </row>
    <row r="683" ht="12.0" customHeight="1">
      <c r="A683" s="28"/>
      <c r="B683" s="28"/>
      <c r="C683" s="28"/>
      <c r="D683" s="28"/>
      <c r="E683" s="28"/>
      <c r="F683" s="28"/>
      <c r="G683" s="28"/>
      <c r="H683" s="28"/>
      <c r="I683" s="28"/>
      <c r="J683" s="29"/>
      <c r="K683" s="29"/>
      <c r="L683" s="29"/>
      <c r="M683" s="29"/>
      <c r="N683" s="29"/>
      <c r="O683" s="29"/>
      <c r="P683" s="29"/>
      <c r="Q683" s="29"/>
      <c r="R683" s="29"/>
      <c r="S683" s="29"/>
      <c r="T683" s="29"/>
      <c r="U683" s="29"/>
      <c r="V683" s="29"/>
      <c r="W683" s="29"/>
      <c r="X683" s="29"/>
      <c r="Y683" s="29"/>
      <c r="Z683" s="29"/>
    </row>
    <row r="684" ht="12.0" customHeight="1">
      <c r="A684" s="28"/>
      <c r="B684" s="28"/>
      <c r="C684" s="28"/>
      <c r="D684" s="28"/>
      <c r="E684" s="28"/>
      <c r="F684" s="28"/>
      <c r="G684" s="28"/>
      <c r="H684" s="28"/>
      <c r="I684" s="28"/>
      <c r="J684" s="29"/>
      <c r="K684" s="29"/>
      <c r="L684" s="29"/>
      <c r="M684" s="29"/>
      <c r="N684" s="29"/>
      <c r="O684" s="29"/>
      <c r="P684" s="29"/>
      <c r="Q684" s="29"/>
      <c r="R684" s="29"/>
      <c r="S684" s="29"/>
      <c r="T684" s="29"/>
      <c r="U684" s="29"/>
      <c r="V684" s="29"/>
      <c r="W684" s="29"/>
      <c r="X684" s="29"/>
      <c r="Y684" s="29"/>
      <c r="Z684" s="29"/>
    </row>
    <row r="685" ht="12.0" customHeight="1">
      <c r="A685" s="28"/>
      <c r="B685" s="28"/>
      <c r="C685" s="28"/>
      <c r="D685" s="28"/>
      <c r="E685" s="28"/>
      <c r="F685" s="28"/>
      <c r="G685" s="28"/>
      <c r="H685" s="28"/>
      <c r="I685" s="28"/>
      <c r="J685" s="29"/>
      <c r="K685" s="29"/>
      <c r="L685" s="29"/>
      <c r="M685" s="29"/>
      <c r="N685" s="29"/>
      <c r="O685" s="29"/>
      <c r="P685" s="29"/>
      <c r="Q685" s="29"/>
      <c r="R685" s="29"/>
      <c r="S685" s="29"/>
      <c r="T685" s="29"/>
      <c r="U685" s="29"/>
      <c r="V685" s="29"/>
      <c r="W685" s="29"/>
      <c r="X685" s="29"/>
      <c r="Y685" s="29"/>
      <c r="Z685" s="29"/>
    </row>
    <row r="686" ht="12.0" customHeight="1">
      <c r="A686" s="28"/>
      <c r="B686" s="28"/>
      <c r="C686" s="28"/>
      <c r="D686" s="28"/>
      <c r="E686" s="28"/>
      <c r="F686" s="28"/>
      <c r="G686" s="28"/>
      <c r="H686" s="28"/>
      <c r="I686" s="28"/>
      <c r="J686" s="29"/>
      <c r="K686" s="29"/>
      <c r="L686" s="29"/>
      <c r="M686" s="29"/>
      <c r="N686" s="29"/>
      <c r="O686" s="29"/>
      <c r="P686" s="29"/>
      <c r="Q686" s="29"/>
      <c r="R686" s="29"/>
      <c r="S686" s="29"/>
      <c r="T686" s="29"/>
      <c r="U686" s="29"/>
      <c r="V686" s="29"/>
      <c r="W686" s="29"/>
      <c r="X686" s="29"/>
      <c r="Y686" s="29"/>
      <c r="Z686" s="29"/>
    </row>
    <row r="687" ht="12.0" customHeight="1">
      <c r="A687" s="28"/>
      <c r="B687" s="28"/>
      <c r="C687" s="28"/>
      <c r="D687" s="28"/>
      <c r="E687" s="28"/>
      <c r="F687" s="28"/>
      <c r="G687" s="28"/>
      <c r="H687" s="28"/>
      <c r="I687" s="28"/>
      <c r="J687" s="29"/>
      <c r="K687" s="29"/>
      <c r="L687" s="29"/>
      <c r="M687" s="29"/>
      <c r="N687" s="29"/>
      <c r="O687" s="29"/>
      <c r="P687" s="29"/>
      <c r="Q687" s="29"/>
      <c r="R687" s="29"/>
      <c r="S687" s="29"/>
      <c r="T687" s="29"/>
      <c r="U687" s="29"/>
      <c r="V687" s="29"/>
      <c r="W687" s="29"/>
      <c r="X687" s="29"/>
      <c r="Y687" s="29"/>
      <c r="Z687" s="29"/>
    </row>
    <row r="688" ht="12.0" customHeight="1">
      <c r="A688" s="28"/>
      <c r="B688" s="28"/>
      <c r="C688" s="28"/>
      <c r="D688" s="28"/>
      <c r="E688" s="28"/>
      <c r="F688" s="28"/>
      <c r="G688" s="28"/>
      <c r="H688" s="28"/>
      <c r="I688" s="28"/>
      <c r="J688" s="29"/>
      <c r="K688" s="29"/>
      <c r="L688" s="29"/>
      <c r="M688" s="29"/>
      <c r="N688" s="29"/>
      <c r="O688" s="29"/>
      <c r="P688" s="29"/>
      <c r="Q688" s="29"/>
      <c r="R688" s="29"/>
      <c r="S688" s="29"/>
      <c r="T688" s="29"/>
      <c r="U688" s="29"/>
      <c r="V688" s="29"/>
      <c r="W688" s="29"/>
      <c r="X688" s="29"/>
      <c r="Y688" s="29"/>
      <c r="Z688" s="29"/>
    </row>
    <row r="689" ht="12.0" customHeight="1">
      <c r="A689" s="28"/>
      <c r="B689" s="28"/>
      <c r="C689" s="28"/>
      <c r="D689" s="28"/>
      <c r="E689" s="28"/>
      <c r="F689" s="28"/>
      <c r="G689" s="28"/>
      <c r="H689" s="28"/>
      <c r="I689" s="28"/>
      <c r="J689" s="29"/>
      <c r="K689" s="29"/>
      <c r="L689" s="29"/>
      <c r="M689" s="29"/>
      <c r="N689" s="29"/>
      <c r="O689" s="29"/>
      <c r="P689" s="29"/>
      <c r="Q689" s="29"/>
      <c r="R689" s="29"/>
      <c r="S689" s="29"/>
      <c r="T689" s="29"/>
      <c r="U689" s="29"/>
      <c r="V689" s="29"/>
      <c r="W689" s="29"/>
      <c r="X689" s="29"/>
      <c r="Y689" s="29"/>
      <c r="Z689" s="29"/>
    </row>
    <row r="690" ht="12.0" customHeight="1">
      <c r="A690" s="28"/>
      <c r="B690" s="28"/>
      <c r="C690" s="28"/>
      <c r="D690" s="28"/>
      <c r="E690" s="28"/>
      <c r="F690" s="28"/>
      <c r="G690" s="28"/>
      <c r="H690" s="28"/>
      <c r="I690" s="28"/>
      <c r="J690" s="29"/>
      <c r="K690" s="29"/>
      <c r="L690" s="29"/>
      <c r="M690" s="29"/>
      <c r="N690" s="29"/>
      <c r="O690" s="29"/>
      <c r="P690" s="29"/>
      <c r="Q690" s="29"/>
      <c r="R690" s="29"/>
      <c r="S690" s="29"/>
      <c r="T690" s="29"/>
      <c r="U690" s="29"/>
      <c r="V690" s="29"/>
      <c r="W690" s="29"/>
      <c r="X690" s="29"/>
      <c r="Y690" s="29"/>
      <c r="Z690" s="29"/>
    </row>
    <row r="691" ht="12.0" customHeight="1">
      <c r="A691" s="28"/>
      <c r="B691" s="28"/>
      <c r="C691" s="28"/>
      <c r="D691" s="28"/>
      <c r="E691" s="28"/>
      <c r="F691" s="28"/>
      <c r="G691" s="28"/>
      <c r="H691" s="28"/>
      <c r="I691" s="28"/>
      <c r="J691" s="29"/>
      <c r="K691" s="29"/>
      <c r="L691" s="29"/>
      <c r="M691" s="29"/>
      <c r="N691" s="29"/>
      <c r="O691" s="29"/>
      <c r="P691" s="29"/>
      <c r="Q691" s="29"/>
      <c r="R691" s="29"/>
      <c r="S691" s="29"/>
      <c r="T691" s="29"/>
      <c r="U691" s="29"/>
      <c r="V691" s="29"/>
      <c r="W691" s="29"/>
      <c r="X691" s="29"/>
      <c r="Y691" s="29"/>
      <c r="Z691" s="29"/>
    </row>
    <row r="692" ht="12.0" customHeight="1">
      <c r="A692" s="28"/>
      <c r="B692" s="28"/>
      <c r="C692" s="28"/>
      <c r="D692" s="28"/>
      <c r="E692" s="28"/>
      <c r="F692" s="28"/>
      <c r="G692" s="28"/>
      <c r="H692" s="28"/>
      <c r="I692" s="28"/>
      <c r="J692" s="29"/>
      <c r="K692" s="29"/>
      <c r="L692" s="29"/>
      <c r="M692" s="29"/>
      <c r="N692" s="29"/>
      <c r="O692" s="29"/>
      <c r="P692" s="29"/>
      <c r="Q692" s="29"/>
      <c r="R692" s="29"/>
      <c r="S692" s="29"/>
      <c r="T692" s="29"/>
      <c r="U692" s="29"/>
      <c r="V692" s="29"/>
      <c r="W692" s="29"/>
      <c r="X692" s="29"/>
      <c r="Y692" s="29"/>
      <c r="Z692" s="29"/>
    </row>
    <row r="693" ht="12.0" customHeight="1">
      <c r="A693" s="28"/>
      <c r="B693" s="28"/>
      <c r="C693" s="28"/>
      <c r="D693" s="28"/>
      <c r="E693" s="28"/>
      <c r="F693" s="28"/>
      <c r="G693" s="28"/>
      <c r="H693" s="28"/>
      <c r="I693" s="28"/>
      <c r="J693" s="29"/>
      <c r="K693" s="29"/>
      <c r="L693" s="29"/>
      <c r="M693" s="29"/>
      <c r="N693" s="29"/>
      <c r="O693" s="29"/>
      <c r="P693" s="29"/>
      <c r="Q693" s="29"/>
      <c r="R693" s="29"/>
      <c r="S693" s="29"/>
      <c r="T693" s="29"/>
      <c r="U693" s="29"/>
      <c r="V693" s="29"/>
      <c r="W693" s="29"/>
      <c r="X693" s="29"/>
      <c r="Y693" s="29"/>
      <c r="Z693" s="29"/>
    </row>
    <row r="694" ht="12.0" customHeight="1">
      <c r="A694" s="28"/>
      <c r="B694" s="28"/>
      <c r="C694" s="28"/>
      <c r="D694" s="28"/>
      <c r="E694" s="28"/>
      <c r="F694" s="28"/>
      <c r="G694" s="28"/>
      <c r="H694" s="28"/>
      <c r="I694" s="28"/>
      <c r="J694" s="29"/>
      <c r="K694" s="29"/>
      <c r="L694" s="29"/>
      <c r="M694" s="29"/>
      <c r="N694" s="29"/>
      <c r="O694" s="29"/>
      <c r="P694" s="29"/>
      <c r="Q694" s="29"/>
      <c r="R694" s="29"/>
      <c r="S694" s="29"/>
      <c r="T694" s="29"/>
      <c r="U694" s="29"/>
      <c r="V694" s="29"/>
      <c r="W694" s="29"/>
      <c r="X694" s="29"/>
      <c r="Y694" s="29"/>
      <c r="Z694" s="29"/>
    </row>
    <row r="695" ht="12.0" customHeight="1">
      <c r="A695" s="28"/>
      <c r="B695" s="28"/>
      <c r="C695" s="28"/>
      <c r="D695" s="28"/>
      <c r="E695" s="28"/>
      <c r="F695" s="28"/>
      <c r="G695" s="28"/>
      <c r="H695" s="28"/>
      <c r="I695" s="28"/>
      <c r="J695" s="29"/>
      <c r="K695" s="29"/>
      <c r="L695" s="29"/>
      <c r="M695" s="29"/>
      <c r="N695" s="29"/>
      <c r="O695" s="29"/>
      <c r="P695" s="29"/>
      <c r="Q695" s="29"/>
      <c r="R695" s="29"/>
      <c r="S695" s="29"/>
      <c r="T695" s="29"/>
      <c r="U695" s="29"/>
      <c r="V695" s="29"/>
      <c r="W695" s="29"/>
      <c r="X695" s="29"/>
      <c r="Y695" s="29"/>
      <c r="Z695" s="29"/>
    </row>
    <row r="696" ht="12.0" customHeight="1">
      <c r="A696" s="28"/>
      <c r="B696" s="28"/>
      <c r="C696" s="28"/>
      <c r="D696" s="28"/>
      <c r="E696" s="28"/>
      <c r="F696" s="28"/>
      <c r="G696" s="28"/>
      <c r="H696" s="28"/>
      <c r="I696" s="28"/>
      <c r="J696" s="29"/>
      <c r="K696" s="29"/>
      <c r="L696" s="29"/>
      <c r="M696" s="29"/>
      <c r="N696" s="29"/>
      <c r="O696" s="29"/>
      <c r="P696" s="29"/>
      <c r="Q696" s="29"/>
      <c r="R696" s="29"/>
      <c r="S696" s="29"/>
      <c r="T696" s="29"/>
      <c r="U696" s="29"/>
      <c r="V696" s="29"/>
      <c r="W696" s="29"/>
      <c r="X696" s="29"/>
      <c r="Y696" s="29"/>
      <c r="Z696" s="29"/>
    </row>
    <row r="697" ht="12.0" customHeight="1">
      <c r="A697" s="28"/>
      <c r="B697" s="28"/>
      <c r="C697" s="28"/>
      <c r="D697" s="28"/>
      <c r="E697" s="28"/>
      <c r="F697" s="28"/>
      <c r="G697" s="28"/>
      <c r="H697" s="28"/>
      <c r="I697" s="28"/>
      <c r="J697" s="29"/>
      <c r="K697" s="29"/>
      <c r="L697" s="29"/>
      <c r="M697" s="29"/>
      <c r="N697" s="29"/>
      <c r="O697" s="29"/>
      <c r="P697" s="29"/>
      <c r="Q697" s="29"/>
      <c r="R697" s="29"/>
      <c r="S697" s="29"/>
      <c r="T697" s="29"/>
      <c r="U697" s="29"/>
      <c r="V697" s="29"/>
      <c r="W697" s="29"/>
      <c r="X697" s="29"/>
      <c r="Y697" s="29"/>
      <c r="Z697" s="29"/>
    </row>
    <row r="698" ht="12.0" customHeight="1">
      <c r="A698" s="28"/>
      <c r="B698" s="28"/>
      <c r="C698" s="28"/>
      <c r="D698" s="28"/>
      <c r="E698" s="28"/>
      <c r="F698" s="28"/>
      <c r="G698" s="28"/>
      <c r="H698" s="28"/>
      <c r="I698" s="28"/>
      <c r="J698" s="29"/>
      <c r="K698" s="29"/>
      <c r="L698" s="29"/>
      <c r="M698" s="29"/>
      <c r="N698" s="29"/>
      <c r="O698" s="29"/>
      <c r="P698" s="29"/>
      <c r="Q698" s="29"/>
      <c r="R698" s="29"/>
      <c r="S698" s="29"/>
      <c r="T698" s="29"/>
      <c r="U698" s="29"/>
      <c r="V698" s="29"/>
      <c r="W698" s="29"/>
      <c r="X698" s="29"/>
      <c r="Y698" s="29"/>
      <c r="Z698" s="29"/>
    </row>
    <row r="699" ht="12.0" customHeight="1">
      <c r="A699" s="28"/>
      <c r="B699" s="28"/>
      <c r="C699" s="28"/>
      <c r="D699" s="28"/>
      <c r="E699" s="28"/>
      <c r="F699" s="28"/>
      <c r="G699" s="28"/>
      <c r="H699" s="28"/>
      <c r="I699" s="28"/>
      <c r="J699" s="29"/>
      <c r="K699" s="29"/>
      <c r="L699" s="29"/>
      <c r="M699" s="29"/>
      <c r="N699" s="29"/>
      <c r="O699" s="29"/>
      <c r="P699" s="29"/>
      <c r="Q699" s="29"/>
      <c r="R699" s="29"/>
      <c r="S699" s="29"/>
      <c r="T699" s="29"/>
      <c r="U699" s="29"/>
      <c r="V699" s="29"/>
      <c r="W699" s="29"/>
      <c r="X699" s="29"/>
      <c r="Y699" s="29"/>
      <c r="Z699" s="29"/>
    </row>
    <row r="700" ht="12.0" customHeight="1">
      <c r="A700" s="28"/>
      <c r="B700" s="28"/>
      <c r="C700" s="28"/>
      <c r="D700" s="28"/>
      <c r="E700" s="28"/>
      <c r="F700" s="28"/>
      <c r="G700" s="28"/>
      <c r="H700" s="28"/>
      <c r="I700" s="28"/>
      <c r="J700" s="29"/>
      <c r="K700" s="29"/>
      <c r="L700" s="29"/>
      <c r="M700" s="29"/>
      <c r="N700" s="29"/>
      <c r="O700" s="29"/>
      <c r="P700" s="29"/>
      <c r="Q700" s="29"/>
      <c r="R700" s="29"/>
      <c r="S700" s="29"/>
      <c r="T700" s="29"/>
      <c r="U700" s="29"/>
      <c r="V700" s="29"/>
      <c r="W700" s="29"/>
      <c r="X700" s="29"/>
      <c r="Y700" s="29"/>
      <c r="Z700" s="29"/>
    </row>
    <row r="701" ht="12.0" customHeight="1">
      <c r="A701" s="28"/>
      <c r="B701" s="28"/>
      <c r="C701" s="28"/>
      <c r="D701" s="28"/>
      <c r="E701" s="28"/>
      <c r="F701" s="28"/>
      <c r="G701" s="28"/>
      <c r="H701" s="28"/>
      <c r="I701" s="28"/>
      <c r="J701" s="29"/>
      <c r="K701" s="29"/>
      <c r="L701" s="29"/>
      <c r="M701" s="29"/>
      <c r="N701" s="29"/>
      <c r="O701" s="29"/>
      <c r="P701" s="29"/>
      <c r="Q701" s="29"/>
      <c r="R701" s="29"/>
      <c r="S701" s="29"/>
      <c r="T701" s="29"/>
      <c r="U701" s="29"/>
      <c r="V701" s="29"/>
      <c r="W701" s="29"/>
      <c r="X701" s="29"/>
      <c r="Y701" s="29"/>
      <c r="Z701" s="29"/>
    </row>
    <row r="702" ht="12.0" customHeight="1">
      <c r="A702" s="28"/>
      <c r="B702" s="28"/>
      <c r="C702" s="28"/>
      <c r="D702" s="28"/>
      <c r="E702" s="28"/>
      <c r="F702" s="28"/>
      <c r="G702" s="28"/>
      <c r="H702" s="28"/>
      <c r="I702" s="28"/>
      <c r="J702" s="29"/>
      <c r="K702" s="29"/>
      <c r="L702" s="29"/>
      <c r="M702" s="29"/>
      <c r="N702" s="29"/>
      <c r="O702" s="29"/>
      <c r="P702" s="29"/>
      <c r="Q702" s="29"/>
      <c r="R702" s="29"/>
      <c r="S702" s="29"/>
      <c r="T702" s="29"/>
      <c r="U702" s="29"/>
      <c r="V702" s="29"/>
      <c r="W702" s="29"/>
      <c r="X702" s="29"/>
      <c r="Y702" s="29"/>
      <c r="Z702" s="29"/>
    </row>
    <row r="703" ht="12.0" customHeight="1">
      <c r="A703" s="28"/>
      <c r="B703" s="28"/>
      <c r="C703" s="28"/>
      <c r="D703" s="28"/>
      <c r="E703" s="28"/>
      <c r="F703" s="28"/>
      <c r="G703" s="28"/>
      <c r="H703" s="28"/>
      <c r="I703" s="28"/>
      <c r="J703" s="29"/>
      <c r="K703" s="29"/>
      <c r="L703" s="29"/>
      <c r="M703" s="29"/>
      <c r="N703" s="29"/>
      <c r="O703" s="29"/>
      <c r="P703" s="29"/>
      <c r="Q703" s="29"/>
      <c r="R703" s="29"/>
      <c r="S703" s="29"/>
      <c r="T703" s="29"/>
      <c r="U703" s="29"/>
      <c r="V703" s="29"/>
      <c r="W703" s="29"/>
      <c r="X703" s="29"/>
      <c r="Y703" s="29"/>
      <c r="Z703" s="29"/>
    </row>
    <row r="704" ht="12.0" customHeight="1">
      <c r="A704" s="28"/>
      <c r="B704" s="28"/>
      <c r="C704" s="28"/>
      <c r="D704" s="28"/>
      <c r="E704" s="28"/>
      <c r="F704" s="28"/>
      <c r="G704" s="28"/>
      <c r="H704" s="28"/>
      <c r="I704" s="28"/>
      <c r="J704" s="29"/>
      <c r="K704" s="29"/>
      <c r="L704" s="29"/>
      <c r="M704" s="29"/>
      <c r="N704" s="29"/>
      <c r="O704" s="29"/>
      <c r="P704" s="29"/>
      <c r="Q704" s="29"/>
      <c r="R704" s="29"/>
      <c r="S704" s="29"/>
      <c r="T704" s="29"/>
      <c r="U704" s="29"/>
      <c r="V704" s="29"/>
      <c r="W704" s="29"/>
      <c r="X704" s="29"/>
      <c r="Y704" s="29"/>
      <c r="Z704" s="29"/>
    </row>
    <row r="705" ht="12.0" customHeight="1">
      <c r="A705" s="28"/>
      <c r="B705" s="28"/>
      <c r="C705" s="28"/>
      <c r="D705" s="28"/>
      <c r="E705" s="28"/>
      <c r="F705" s="28"/>
      <c r="G705" s="28"/>
      <c r="H705" s="28"/>
      <c r="I705" s="28"/>
      <c r="J705" s="29"/>
      <c r="K705" s="29"/>
      <c r="L705" s="29"/>
      <c r="M705" s="29"/>
      <c r="N705" s="29"/>
      <c r="O705" s="29"/>
      <c r="P705" s="29"/>
      <c r="Q705" s="29"/>
      <c r="R705" s="29"/>
      <c r="S705" s="29"/>
      <c r="T705" s="29"/>
      <c r="U705" s="29"/>
      <c r="V705" s="29"/>
      <c r="W705" s="29"/>
      <c r="X705" s="29"/>
      <c r="Y705" s="29"/>
      <c r="Z705" s="29"/>
    </row>
    <row r="706" ht="12.0" customHeight="1">
      <c r="A706" s="28"/>
      <c r="B706" s="28"/>
      <c r="C706" s="28"/>
      <c r="D706" s="28"/>
      <c r="E706" s="28"/>
      <c r="F706" s="28"/>
      <c r="G706" s="28"/>
      <c r="H706" s="28"/>
      <c r="I706" s="28"/>
      <c r="J706" s="29"/>
      <c r="K706" s="29"/>
      <c r="L706" s="29"/>
      <c r="M706" s="29"/>
      <c r="N706" s="29"/>
      <c r="O706" s="29"/>
      <c r="P706" s="29"/>
      <c r="Q706" s="29"/>
      <c r="R706" s="29"/>
      <c r="S706" s="29"/>
      <c r="T706" s="29"/>
      <c r="U706" s="29"/>
      <c r="V706" s="29"/>
      <c r="W706" s="29"/>
      <c r="X706" s="29"/>
      <c r="Y706" s="29"/>
      <c r="Z706" s="29"/>
    </row>
    <row r="707" ht="12.0" customHeight="1">
      <c r="A707" s="28"/>
      <c r="B707" s="28"/>
      <c r="C707" s="28"/>
      <c r="D707" s="28"/>
      <c r="E707" s="28"/>
      <c r="F707" s="28"/>
      <c r="G707" s="28"/>
      <c r="H707" s="28"/>
      <c r="I707" s="28"/>
      <c r="J707" s="29"/>
      <c r="K707" s="29"/>
      <c r="L707" s="29"/>
      <c r="M707" s="29"/>
      <c r="N707" s="29"/>
      <c r="O707" s="29"/>
      <c r="P707" s="29"/>
      <c r="Q707" s="29"/>
      <c r="R707" s="29"/>
      <c r="S707" s="29"/>
      <c r="T707" s="29"/>
      <c r="U707" s="29"/>
      <c r="V707" s="29"/>
      <c r="W707" s="29"/>
      <c r="X707" s="29"/>
      <c r="Y707" s="29"/>
      <c r="Z707" s="29"/>
    </row>
    <row r="708" ht="12.0" customHeight="1">
      <c r="A708" s="28"/>
      <c r="B708" s="28"/>
      <c r="C708" s="28"/>
      <c r="D708" s="28"/>
      <c r="E708" s="28"/>
      <c r="F708" s="28"/>
      <c r="G708" s="28"/>
      <c r="H708" s="28"/>
      <c r="I708" s="28"/>
      <c r="J708" s="29"/>
      <c r="K708" s="29"/>
      <c r="L708" s="29"/>
      <c r="M708" s="29"/>
      <c r="N708" s="29"/>
      <c r="O708" s="29"/>
      <c r="P708" s="29"/>
      <c r="Q708" s="29"/>
      <c r="R708" s="29"/>
      <c r="S708" s="29"/>
      <c r="T708" s="29"/>
      <c r="U708" s="29"/>
      <c r="V708" s="29"/>
      <c r="W708" s="29"/>
      <c r="X708" s="29"/>
      <c r="Y708" s="29"/>
      <c r="Z708" s="29"/>
    </row>
    <row r="709" ht="12.0" customHeight="1">
      <c r="A709" s="28"/>
      <c r="B709" s="28"/>
      <c r="C709" s="28"/>
      <c r="D709" s="28"/>
      <c r="E709" s="28"/>
      <c r="F709" s="28"/>
      <c r="G709" s="28"/>
      <c r="H709" s="28"/>
      <c r="I709" s="28"/>
      <c r="J709" s="29"/>
      <c r="K709" s="29"/>
      <c r="L709" s="29"/>
      <c r="M709" s="29"/>
      <c r="N709" s="29"/>
      <c r="O709" s="29"/>
      <c r="P709" s="29"/>
      <c r="Q709" s="29"/>
      <c r="R709" s="29"/>
      <c r="S709" s="29"/>
      <c r="T709" s="29"/>
      <c r="U709" s="29"/>
      <c r="V709" s="29"/>
      <c r="W709" s="29"/>
      <c r="X709" s="29"/>
      <c r="Y709" s="29"/>
      <c r="Z709" s="29"/>
    </row>
    <row r="710" ht="12.0" customHeight="1">
      <c r="A710" s="28"/>
      <c r="B710" s="28"/>
      <c r="C710" s="28"/>
      <c r="D710" s="28"/>
      <c r="E710" s="28"/>
      <c r="F710" s="28"/>
      <c r="G710" s="28"/>
      <c r="H710" s="28"/>
      <c r="I710" s="28"/>
      <c r="J710" s="29"/>
      <c r="K710" s="29"/>
      <c r="L710" s="29"/>
      <c r="M710" s="29"/>
      <c r="N710" s="29"/>
      <c r="O710" s="29"/>
      <c r="P710" s="29"/>
      <c r="Q710" s="29"/>
      <c r="R710" s="29"/>
      <c r="S710" s="29"/>
      <c r="T710" s="29"/>
      <c r="U710" s="29"/>
      <c r="V710" s="29"/>
      <c r="W710" s="29"/>
      <c r="X710" s="29"/>
      <c r="Y710" s="29"/>
      <c r="Z710" s="29"/>
    </row>
    <row r="711" ht="12.0" customHeight="1">
      <c r="A711" s="28"/>
      <c r="B711" s="28"/>
      <c r="C711" s="28"/>
      <c r="D711" s="28"/>
      <c r="E711" s="28"/>
      <c r="F711" s="28"/>
      <c r="G711" s="28"/>
      <c r="H711" s="28"/>
      <c r="I711" s="28"/>
      <c r="J711" s="29"/>
      <c r="K711" s="29"/>
      <c r="L711" s="29"/>
      <c r="M711" s="29"/>
      <c r="N711" s="29"/>
      <c r="O711" s="29"/>
      <c r="P711" s="29"/>
      <c r="Q711" s="29"/>
      <c r="R711" s="29"/>
      <c r="S711" s="29"/>
      <c r="T711" s="29"/>
      <c r="U711" s="29"/>
      <c r="V711" s="29"/>
      <c r="W711" s="29"/>
      <c r="X711" s="29"/>
      <c r="Y711" s="29"/>
      <c r="Z711" s="29"/>
    </row>
    <row r="712" ht="12.0" customHeight="1">
      <c r="A712" s="28"/>
      <c r="B712" s="28"/>
      <c r="C712" s="28"/>
      <c r="D712" s="28"/>
      <c r="E712" s="28"/>
      <c r="F712" s="28"/>
      <c r="G712" s="28"/>
      <c r="H712" s="28"/>
      <c r="I712" s="28"/>
      <c r="J712" s="29"/>
      <c r="K712" s="29"/>
      <c r="L712" s="29"/>
      <c r="M712" s="29"/>
      <c r="N712" s="29"/>
      <c r="O712" s="29"/>
      <c r="P712" s="29"/>
      <c r="Q712" s="29"/>
      <c r="R712" s="29"/>
      <c r="S712" s="29"/>
      <c r="T712" s="29"/>
      <c r="U712" s="29"/>
      <c r="V712" s="29"/>
      <c r="W712" s="29"/>
      <c r="X712" s="29"/>
      <c r="Y712" s="29"/>
      <c r="Z712" s="29"/>
    </row>
    <row r="713" ht="12.0" customHeight="1">
      <c r="A713" s="28"/>
      <c r="B713" s="28"/>
      <c r="C713" s="28"/>
      <c r="D713" s="28"/>
      <c r="E713" s="28"/>
      <c r="F713" s="28"/>
      <c r="G713" s="28"/>
      <c r="H713" s="28"/>
      <c r="I713" s="28"/>
      <c r="J713" s="29"/>
      <c r="K713" s="29"/>
      <c r="L713" s="29"/>
      <c r="M713" s="29"/>
      <c r="N713" s="29"/>
      <c r="O713" s="29"/>
      <c r="P713" s="29"/>
      <c r="Q713" s="29"/>
      <c r="R713" s="29"/>
      <c r="S713" s="29"/>
      <c r="T713" s="29"/>
      <c r="U713" s="29"/>
      <c r="V713" s="29"/>
      <c r="W713" s="29"/>
      <c r="X713" s="29"/>
      <c r="Y713" s="29"/>
      <c r="Z713" s="29"/>
    </row>
    <row r="714" ht="12.0" customHeight="1">
      <c r="A714" s="28"/>
      <c r="B714" s="28"/>
      <c r="C714" s="28"/>
      <c r="D714" s="28"/>
      <c r="E714" s="28"/>
      <c r="F714" s="28"/>
      <c r="G714" s="28"/>
      <c r="H714" s="28"/>
      <c r="I714" s="28"/>
      <c r="J714" s="29"/>
      <c r="K714" s="29"/>
      <c r="L714" s="29"/>
      <c r="M714" s="29"/>
      <c r="N714" s="29"/>
      <c r="O714" s="29"/>
      <c r="P714" s="29"/>
      <c r="Q714" s="29"/>
      <c r="R714" s="29"/>
      <c r="S714" s="29"/>
      <c r="T714" s="29"/>
      <c r="U714" s="29"/>
      <c r="V714" s="29"/>
      <c r="W714" s="29"/>
      <c r="X714" s="29"/>
      <c r="Y714" s="29"/>
      <c r="Z714" s="29"/>
    </row>
    <row r="715" ht="12.0" customHeight="1">
      <c r="A715" s="28"/>
      <c r="B715" s="28"/>
      <c r="C715" s="28"/>
      <c r="D715" s="28"/>
      <c r="E715" s="28"/>
      <c r="F715" s="28"/>
      <c r="G715" s="28"/>
      <c r="H715" s="28"/>
      <c r="I715" s="28"/>
      <c r="J715" s="29"/>
      <c r="K715" s="29"/>
      <c r="L715" s="29"/>
      <c r="M715" s="29"/>
      <c r="N715" s="29"/>
      <c r="O715" s="29"/>
      <c r="P715" s="29"/>
      <c r="Q715" s="29"/>
      <c r="R715" s="29"/>
      <c r="S715" s="29"/>
      <c r="T715" s="29"/>
      <c r="U715" s="29"/>
      <c r="V715" s="29"/>
      <c r="W715" s="29"/>
      <c r="X715" s="29"/>
      <c r="Y715" s="29"/>
      <c r="Z715" s="29"/>
    </row>
    <row r="716" ht="12.0" customHeight="1">
      <c r="A716" s="28"/>
      <c r="B716" s="28"/>
      <c r="C716" s="28"/>
      <c r="D716" s="28"/>
      <c r="E716" s="28"/>
      <c r="F716" s="28"/>
      <c r="G716" s="28"/>
      <c r="H716" s="28"/>
      <c r="I716" s="28"/>
      <c r="J716" s="29"/>
      <c r="K716" s="29"/>
      <c r="L716" s="29"/>
      <c r="M716" s="29"/>
      <c r="N716" s="29"/>
      <c r="O716" s="29"/>
      <c r="P716" s="29"/>
      <c r="Q716" s="29"/>
      <c r="R716" s="29"/>
      <c r="S716" s="29"/>
      <c r="T716" s="29"/>
      <c r="U716" s="29"/>
      <c r="V716" s="29"/>
      <c r="W716" s="29"/>
      <c r="X716" s="29"/>
      <c r="Y716" s="29"/>
      <c r="Z716" s="29"/>
    </row>
    <row r="717" ht="12.0" customHeight="1">
      <c r="A717" s="28"/>
      <c r="B717" s="28"/>
      <c r="C717" s="28"/>
      <c r="D717" s="28"/>
      <c r="E717" s="28"/>
      <c r="F717" s="28"/>
      <c r="G717" s="28"/>
      <c r="H717" s="28"/>
      <c r="I717" s="28"/>
      <c r="J717" s="29"/>
      <c r="K717" s="29"/>
      <c r="L717" s="29"/>
      <c r="M717" s="29"/>
      <c r="N717" s="29"/>
      <c r="O717" s="29"/>
      <c r="P717" s="29"/>
      <c r="Q717" s="29"/>
      <c r="R717" s="29"/>
      <c r="S717" s="29"/>
      <c r="T717" s="29"/>
      <c r="U717" s="29"/>
      <c r="V717" s="29"/>
      <c r="W717" s="29"/>
      <c r="X717" s="29"/>
      <c r="Y717" s="29"/>
      <c r="Z717" s="29"/>
    </row>
    <row r="718" ht="12.0" customHeight="1">
      <c r="A718" s="28"/>
      <c r="B718" s="28"/>
      <c r="C718" s="28"/>
      <c r="D718" s="28"/>
      <c r="E718" s="28"/>
      <c r="F718" s="28"/>
      <c r="G718" s="28"/>
      <c r="H718" s="28"/>
      <c r="I718" s="28"/>
      <c r="J718" s="29"/>
      <c r="K718" s="29"/>
      <c r="L718" s="29"/>
      <c r="M718" s="29"/>
      <c r="N718" s="29"/>
      <c r="O718" s="29"/>
      <c r="P718" s="29"/>
      <c r="Q718" s="29"/>
      <c r="R718" s="29"/>
      <c r="S718" s="29"/>
      <c r="T718" s="29"/>
      <c r="U718" s="29"/>
      <c r="V718" s="29"/>
      <c r="W718" s="29"/>
      <c r="X718" s="29"/>
      <c r="Y718" s="29"/>
      <c r="Z718" s="29"/>
    </row>
    <row r="719" ht="12.0" customHeight="1">
      <c r="A719" s="28"/>
      <c r="B719" s="28"/>
      <c r="C719" s="28"/>
      <c r="D719" s="28"/>
      <c r="E719" s="28"/>
      <c r="F719" s="28"/>
      <c r="G719" s="28"/>
      <c r="H719" s="28"/>
      <c r="I719" s="28"/>
      <c r="J719" s="29"/>
      <c r="K719" s="29"/>
      <c r="L719" s="29"/>
      <c r="M719" s="29"/>
      <c r="N719" s="29"/>
      <c r="O719" s="29"/>
      <c r="P719" s="29"/>
      <c r="Q719" s="29"/>
      <c r="R719" s="29"/>
      <c r="S719" s="29"/>
      <c r="T719" s="29"/>
      <c r="U719" s="29"/>
      <c r="V719" s="29"/>
      <c r="W719" s="29"/>
      <c r="X719" s="29"/>
      <c r="Y719" s="29"/>
      <c r="Z719" s="29"/>
    </row>
    <row r="720" ht="12.0" customHeight="1">
      <c r="A720" s="28"/>
      <c r="B720" s="28"/>
      <c r="C720" s="28"/>
      <c r="D720" s="28"/>
      <c r="E720" s="28"/>
      <c r="F720" s="28"/>
      <c r="G720" s="28"/>
      <c r="H720" s="28"/>
      <c r="I720" s="28"/>
      <c r="J720" s="29"/>
      <c r="K720" s="29"/>
      <c r="L720" s="29"/>
      <c r="M720" s="29"/>
      <c r="N720" s="29"/>
      <c r="O720" s="29"/>
      <c r="P720" s="29"/>
      <c r="Q720" s="29"/>
      <c r="R720" s="29"/>
      <c r="S720" s="29"/>
      <c r="T720" s="29"/>
      <c r="U720" s="29"/>
      <c r="V720" s="29"/>
      <c r="W720" s="29"/>
      <c r="X720" s="29"/>
      <c r="Y720" s="29"/>
      <c r="Z720" s="29"/>
    </row>
    <row r="721" ht="12.0" customHeight="1">
      <c r="A721" s="28"/>
      <c r="B721" s="28"/>
      <c r="C721" s="28"/>
      <c r="D721" s="28"/>
      <c r="E721" s="28"/>
      <c r="F721" s="28"/>
      <c r="G721" s="28"/>
      <c r="H721" s="28"/>
      <c r="I721" s="28"/>
      <c r="J721" s="29"/>
      <c r="K721" s="29"/>
      <c r="L721" s="29"/>
      <c r="M721" s="29"/>
      <c r="N721" s="29"/>
      <c r="O721" s="29"/>
      <c r="P721" s="29"/>
      <c r="Q721" s="29"/>
      <c r="R721" s="29"/>
      <c r="S721" s="29"/>
      <c r="T721" s="29"/>
      <c r="U721" s="29"/>
      <c r="V721" s="29"/>
      <c r="W721" s="29"/>
      <c r="X721" s="29"/>
      <c r="Y721" s="29"/>
      <c r="Z721" s="29"/>
    </row>
    <row r="722" ht="12.0" customHeight="1">
      <c r="A722" s="28"/>
      <c r="B722" s="28"/>
      <c r="C722" s="28"/>
      <c r="D722" s="28"/>
      <c r="E722" s="28"/>
      <c r="F722" s="28"/>
      <c r="G722" s="28"/>
      <c r="H722" s="28"/>
      <c r="I722" s="28"/>
      <c r="J722" s="29"/>
      <c r="K722" s="29"/>
      <c r="L722" s="29"/>
      <c r="M722" s="29"/>
      <c r="N722" s="29"/>
      <c r="O722" s="29"/>
      <c r="P722" s="29"/>
      <c r="Q722" s="29"/>
      <c r="R722" s="29"/>
      <c r="S722" s="29"/>
      <c r="T722" s="29"/>
      <c r="U722" s="29"/>
      <c r="V722" s="29"/>
      <c r="W722" s="29"/>
      <c r="X722" s="29"/>
      <c r="Y722" s="29"/>
      <c r="Z722" s="29"/>
    </row>
    <row r="723" ht="12.0" customHeight="1">
      <c r="A723" s="28"/>
      <c r="B723" s="28"/>
      <c r="C723" s="28"/>
      <c r="D723" s="28"/>
      <c r="E723" s="28"/>
      <c r="F723" s="28"/>
      <c r="G723" s="28"/>
      <c r="H723" s="28"/>
      <c r="I723" s="28"/>
      <c r="J723" s="29"/>
      <c r="K723" s="29"/>
      <c r="L723" s="29"/>
      <c r="M723" s="29"/>
      <c r="N723" s="29"/>
      <c r="O723" s="29"/>
      <c r="P723" s="29"/>
      <c r="Q723" s="29"/>
      <c r="R723" s="29"/>
      <c r="S723" s="29"/>
      <c r="T723" s="29"/>
      <c r="U723" s="29"/>
      <c r="V723" s="29"/>
      <c r="W723" s="29"/>
      <c r="X723" s="29"/>
      <c r="Y723" s="29"/>
      <c r="Z723" s="29"/>
    </row>
    <row r="724" ht="12.0" customHeight="1">
      <c r="A724" s="28"/>
      <c r="B724" s="28"/>
      <c r="C724" s="28"/>
      <c r="D724" s="28"/>
      <c r="E724" s="28"/>
      <c r="F724" s="28"/>
      <c r="G724" s="28"/>
      <c r="H724" s="28"/>
      <c r="I724" s="28"/>
      <c r="J724" s="29"/>
      <c r="K724" s="29"/>
      <c r="L724" s="29"/>
      <c r="M724" s="29"/>
      <c r="N724" s="29"/>
      <c r="O724" s="29"/>
      <c r="P724" s="29"/>
      <c r="Q724" s="29"/>
      <c r="R724" s="29"/>
      <c r="S724" s="29"/>
      <c r="T724" s="29"/>
      <c r="U724" s="29"/>
      <c r="V724" s="29"/>
      <c r="W724" s="29"/>
      <c r="X724" s="29"/>
      <c r="Y724" s="29"/>
      <c r="Z724" s="29"/>
    </row>
    <row r="725" ht="12.0" customHeight="1">
      <c r="A725" s="28"/>
      <c r="B725" s="28"/>
      <c r="C725" s="28"/>
      <c r="D725" s="28"/>
      <c r="E725" s="28"/>
      <c r="F725" s="28"/>
      <c r="G725" s="28"/>
      <c r="H725" s="28"/>
      <c r="I725" s="28"/>
      <c r="J725" s="29"/>
      <c r="K725" s="29"/>
      <c r="L725" s="29"/>
      <c r="M725" s="29"/>
      <c r="N725" s="29"/>
      <c r="O725" s="29"/>
      <c r="P725" s="29"/>
      <c r="Q725" s="29"/>
      <c r="R725" s="29"/>
      <c r="S725" s="29"/>
      <c r="T725" s="29"/>
      <c r="U725" s="29"/>
      <c r="V725" s="29"/>
      <c r="W725" s="29"/>
      <c r="X725" s="29"/>
      <c r="Y725" s="29"/>
      <c r="Z725" s="29"/>
    </row>
    <row r="726" ht="12.0" customHeight="1">
      <c r="A726" s="28"/>
      <c r="B726" s="28"/>
      <c r="C726" s="28"/>
      <c r="D726" s="28"/>
      <c r="E726" s="28"/>
      <c r="F726" s="28"/>
      <c r="G726" s="28"/>
      <c r="H726" s="28"/>
      <c r="I726" s="28"/>
      <c r="J726" s="29"/>
      <c r="K726" s="29"/>
      <c r="L726" s="29"/>
      <c r="M726" s="29"/>
      <c r="N726" s="29"/>
      <c r="O726" s="29"/>
      <c r="P726" s="29"/>
      <c r="Q726" s="29"/>
      <c r="R726" s="29"/>
      <c r="S726" s="29"/>
      <c r="T726" s="29"/>
      <c r="U726" s="29"/>
      <c r="V726" s="29"/>
      <c r="W726" s="29"/>
      <c r="X726" s="29"/>
      <c r="Y726" s="29"/>
      <c r="Z726" s="29"/>
    </row>
    <row r="727" ht="12.0" customHeight="1">
      <c r="A727" s="28"/>
      <c r="B727" s="28"/>
      <c r="C727" s="28"/>
      <c r="D727" s="28"/>
      <c r="E727" s="28"/>
      <c r="F727" s="28"/>
      <c r="G727" s="28"/>
      <c r="H727" s="28"/>
      <c r="I727" s="28"/>
      <c r="J727" s="29"/>
      <c r="K727" s="29"/>
      <c r="L727" s="29"/>
      <c r="M727" s="29"/>
      <c r="N727" s="29"/>
      <c r="O727" s="29"/>
      <c r="P727" s="29"/>
      <c r="Q727" s="29"/>
      <c r="R727" s="29"/>
      <c r="S727" s="29"/>
      <c r="T727" s="29"/>
      <c r="U727" s="29"/>
      <c r="V727" s="29"/>
      <c r="W727" s="29"/>
      <c r="X727" s="29"/>
      <c r="Y727" s="29"/>
      <c r="Z727" s="29"/>
    </row>
    <row r="728" ht="12.0" customHeight="1">
      <c r="A728" s="28"/>
      <c r="B728" s="28"/>
      <c r="C728" s="28"/>
      <c r="D728" s="28"/>
      <c r="E728" s="28"/>
      <c r="F728" s="28"/>
      <c r="G728" s="28"/>
      <c r="H728" s="28"/>
      <c r="I728" s="28"/>
      <c r="J728" s="29"/>
      <c r="K728" s="29"/>
      <c r="L728" s="29"/>
      <c r="M728" s="29"/>
      <c r="N728" s="29"/>
      <c r="O728" s="29"/>
      <c r="P728" s="29"/>
      <c r="Q728" s="29"/>
      <c r="R728" s="29"/>
      <c r="S728" s="29"/>
      <c r="T728" s="29"/>
      <c r="U728" s="29"/>
      <c r="V728" s="29"/>
      <c r="W728" s="29"/>
      <c r="X728" s="29"/>
      <c r="Y728" s="29"/>
      <c r="Z728" s="29"/>
    </row>
    <row r="729" ht="12.0" customHeight="1">
      <c r="A729" s="28"/>
      <c r="B729" s="28"/>
      <c r="C729" s="28"/>
      <c r="D729" s="28"/>
      <c r="E729" s="28"/>
      <c r="F729" s="28"/>
      <c r="G729" s="28"/>
      <c r="H729" s="28"/>
      <c r="I729" s="28"/>
      <c r="J729" s="29"/>
      <c r="K729" s="29"/>
      <c r="L729" s="29"/>
      <c r="M729" s="29"/>
      <c r="N729" s="29"/>
      <c r="O729" s="29"/>
      <c r="P729" s="29"/>
      <c r="Q729" s="29"/>
      <c r="R729" s="29"/>
      <c r="S729" s="29"/>
      <c r="T729" s="29"/>
      <c r="U729" s="29"/>
      <c r="V729" s="29"/>
      <c r="W729" s="29"/>
      <c r="X729" s="29"/>
      <c r="Y729" s="29"/>
      <c r="Z729" s="29"/>
    </row>
    <row r="730" ht="12.0" customHeight="1">
      <c r="A730" s="28"/>
      <c r="B730" s="28"/>
      <c r="C730" s="28"/>
      <c r="D730" s="28"/>
      <c r="E730" s="28"/>
      <c r="F730" s="28"/>
      <c r="G730" s="28"/>
      <c r="H730" s="28"/>
      <c r="I730" s="28"/>
      <c r="J730" s="29"/>
      <c r="K730" s="29"/>
      <c r="L730" s="29"/>
      <c r="M730" s="29"/>
      <c r="N730" s="29"/>
      <c r="O730" s="29"/>
      <c r="P730" s="29"/>
      <c r="Q730" s="29"/>
      <c r="R730" s="29"/>
      <c r="S730" s="29"/>
      <c r="T730" s="29"/>
      <c r="U730" s="29"/>
      <c r="V730" s="29"/>
      <c r="W730" s="29"/>
      <c r="X730" s="29"/>
      <c r="Y730" s="29"/>
      <c r="Z730" s="29"/>
    </row>
    <row r="731" ht="12.0" customHeight="1">
      <c r="A731" s="28"/>
      <c r="B731" s="28"/>
      <c r="C731" s="28"/>
      <c r="D731" s="28"/>
      <c r="E731" s="28"/>
      <c r="F731" s="28"/>
      <c r="G731" s="28"/>
      <c r="H731" s="28"/>
      <c r="I731" s="28"/>
      <c r="J731" s="29"/>
      <c r="K731" s="29"/>
      <c r="L731" s="29"/>
      <c r="M731" s="29"/>
      <c r="N731" s="29"/>
      <c r="O731" s="29"/>
      <c r="P731" s="29"/>
      <c r="Q731" s="29"/>
      <c r="R731" s="29"/>
      <c r="S731" s="29"/>
      <c r="T731" s="29"/>
      <c r="U731" s="29"/>
      <c r="V731" s="29"/>
      <c r="W731" s="29"/>
      <c r="X731" s="29"/>
      <c r="Y731" s="29"/>
      <c r="Z731" s="29"/>
    </row>
    <row r="732" ht="12.0" customHeight="1">
      <c r="A732" s="28"/>
      <c r="B732" s="28"/>
      <c r="C732" s="28"/>
      <c r="D732" s="28"/>
      <c r="E732" s="28"/>
      <c r="F732" s="28"/>
      <c r="G732" s="28"/>
      <c r="H732" s="28"/>
      <c r="I732" s="28"/>
      <c r="J732" s="29"/>
      <c r="K732" s="29"/>
      <c r="L732" s="29"/>
      <c r="M732" s="29"/>
      <c r="N732" s="29"/>
      <c r="O732" s="29"/>
      <c r="P732" s="29"/>
      <c r="Q732" s="29"/>
      <c r="R732" s="29"/>
      <c r="S732" s="29"/>
      <c r="T732" s="29"/>
      <c r="U732" s="29"/>
      <c r="V732" s="29"/>
      <c r="W732" s="29"/>
      <c r="X732" s="29"/>
      <c r="Y732" s="29"/>
      <c r="Z732" s="29"/>
    </row>
    <row r="733" ht="12.0" customHeight="1">
      <c r="A733" s="28"/>
      <c r="B733" s="28"/>
      <c r="C733" s="28"/>
      <c r="D733" s="28"/>
      <c r="E733" s="28"/>
      <c r="F733" s="28"/>
      <c r="G733" s="28"/>
      <c r="H733" s="28"/>
      <c r="I733" s="28"/>
      <c r="J733" s="29"/>
      <c r="K733" s="29"/>
      <c r="L733" s="29"/>
      <c r="M733" s="29"/>
      <c r="N733" s="29"/>
      <c r="O733" s="29"/>
      <c r="P733" s="29"/>
      <c r="Q733" s="29"/>
      <c r="R733" s="29"/>
      <c r="S733" s="29"/>
      <c r="T733" s="29"/>
      <c r="U733" s="29"/>
      <c r="V733" s="29"/>
      <c r="W733" s="29"/>
      <c r="X733" s="29"/>
      <c r="Y733" s="29"/>
      <c r="Z733" s="29"/>
    </row>
    <row r="734" ht="12.0" customHeight="1">
      <c r="A734" s="28"/>
      <c r="B734" s="28"/>
      <c r="C734" s="28"/>
      <c r="D734" s="28"/>
      <c r="E734" s="28"/>
      <c r="F734" s="28"/>
      <c r="G734" s="28"/>
      <c r="H734" s="28"/>
      <c r="I734" s="28"/>
      <c r="J734" s="29"/>
      <c r="K734" s="29"/>
      <c r="L734" s="29"/>
      <c r="M734" s="29"/>
      <c r="N734" s="29"/>
      <c r="O734" s="29"/>
      <c r="P734" s="29"/>
      <c r="Q734" s="29"/>
      <c r="R734" s="29"/>
      <c r="S734" s="29"/>
      <c r="T734" s="29"/>
      <c r="U734" s="29"/>
      <c r="V734" s="29"/>
      <c r="W734" s="29"/>
      <c r="X734" s="29"/>
      <c r="Y734" s="29"/>
      <c r="Z734" s="29"/>
    </row>
    <row r="735" ht="12.0" customHeight="1">
      <c r="A735" s="28"/>
      <c r="B735" s="28"/>
      <c r="C735" s="28"/>
      <c r="D735" s="28"/>
      <c r="E735" s="28"/>
      <c r="F735" s="28"/>
      <c r="G735" s="28"/>
      <c r="H735" s="28"/>
      <c r="I735" s="28"/>
      <c r="J735" s="29"/>
      <c r="K735" s="29"/>
      <c r="L735" s="29"/>
      <c r="M735" s="29"/>
      <c r="N735" s="29"/>
      <c r="O735" s="29"/>
      <c r="P735" s="29"/>
      <c r="Q735" s="29"/>
      <c r="R735" s="29"/>
      <c r="S735" s="29"/>
      <c r="T735" s="29"/>
      <c r="U735" s="29"/>
      <c r="V735" s="29"/>
      <c r="W735" s="29"/>
      <c r="X735" s="29"/>
      <c r="Y735" s="29"/>
      <c r="Z735" s="29"/>
    </row>
    <row r="736" ht="12.0" customHeight="1">
      <c r="A736" s="28"/>
      <c r="B736" s="28"/>
      <c r="C736" s="28"/>
      <c r="D736" s="28"/>
      <c r="E736" s="28"/>
      <c r="F736" s="28"/>
      <c r="G736" s="28"/>
      <c r="H736" s="28"/>
      <c r="I736" s="28"/>
      <c r="J736" s="29"/>
      <c r="K736" s="29"/>
      <c r="L736" s="29"/>
      <c r="M736" s="29"/>
      <c r="N736" s="29"/>
      <c r="O736" s="29"/>
      <c r="P736" s="29"/>
      <c r="Q736" s="29"/>
      <c r="R736" s="29"/>
      <c r="S736" s="29"/>
      <c r="T736" s="29"/>
      <c r="U736" s="29"/>
      <c r="V736" s="29"/>
      <c r="W736" s="29"/>
      <c r="X736" s="29"/>
      <c r="Y736" s="29"/>
      <c r="Z736" s="29"/>
    </row>
    <row r="737" ht="12.0" customHeight="1">
      <c r="A737" s="28"/>
      <c r="B737" s="28"/>
      <c r="C737" s="28"/>
      <c r="D737" s="28"/>
      <c r="E737" s="28"/>
      <c r="F737" s="28"/>
      <c r="G737" s="28"/>
      <c r="H737" s="28"/>
      <c r="I737" s="28"/>
      <c r="J737" s="29"/>
      <c r="K737" s="29"/>
      <c r="L737" s="29"/>
      <c r="M737" s="29"/>
      <c r="N737" s="29"/>
      <c r="O737" s="29"/>
      <c r="P737" s="29"/>
      <c r="Q737" s="29"/>
      <c r="R737" s="29"/>
      <c r="S737" s="29"/>
      <c r="T737" s="29"/>
      <c r="U737" s="29"/>
      <c r="V737" s="29"/>
      <c r="W737" s="29"/>
      <c r="X737" s="29"/>
      <c r="Y737" s="29"/>
      <c r="Z737" s="29"/>
    </row>
    <row r="738" ht="12.0" customHeight="1">
      <c r="A738" s="28"/>
      <c r="B738" s="28"/>
      <c r="C738" s="28"/>
      <c r="D738" s="28"/>
      <c r="E738" s="28"/>
      <c r="F738" s="28"/>
      <c r="G738" s="28"/>
      <c r="H738" s="28"/>
      <c r="I738" s="28"/>
      <c r="J738" s="29"/>
      <c r="K738" s="29"/>
      <c r="L738" s="29"/>
      <c r="M738" s="29"/>
      <c r="N738" s="29"/>
      <c r="O738" s="29"/>
      <c r="P738" s="29"/>
      <c r="Q738" s="29"/>
      <c r="R738" s="29"/>
      <c r="S738" s="29"/>
      <c r="T738" s="29"/>
      <c r="U738" s="29"/>
      <c r="V738" s="29"/>
      <c r="W738" s="29"/>
      <c r="X738" s="29"/>
      <c r="Y738" s="29"/>
      <c r="Z738" s="29"/>
    </row>
    <row r="739" ht="12.0" customHeight="1">
      <c r="A739" s="28"/>
      <c r="B739" s="28"/>
      <c r="C739" s="28"/>
      <c r="D739" s="28"/>
      <c r="E739" s="28"/>
      <c r="F739" s="28"/>
      <c r="G739" s="28"/>
      <c r="H739" s="28"/>
      <c r="I739" s="28"/>
      <c r="J739" s="29"/>
      <c r="K739" s="29"/>
      <c r="L739" s="29"/>
      <c r="M739" s="29"/>
      <c r="N739" s="29"/>
      <c r="O739" s="29"/>
      <c r="P739" s="29"/>
      <c r="Q739" s="29"/>
      <c r="R739" s="29"/>
      <c r="S739" s="29"/>
      <c r="T739" s="29"/>
      <c r="U739" s="29"/>
      <c r="V739" s="29"/>
      <c r="W739" s="29"/>
      <c r="X739" s="29"/>
      <c r="Y739" s="29"/>
      <c r="Z739" s="29"/>
    </row>
    <row r="740" ht="12.0" customHeight="1">
      <c r="A740" s="28"/>
      <c r="B740" s="28"/>
      <c r="C740" s="28"/>
      <c r="D740" s="28"/>
      <c r="E740" s="28"/>
      <c r="F740" s="28"/>
      <c r="G740" s="28"/>
      <c r="H740" s="28"/>
      <c r="I740" s="28"/>
      <c r="J740" s="29"/>
      <c r="K740" s="29"/>
      <c r="L740" s="29"/>
      <c r="M740" s="29"/>
      <c r="N740" s="29"/>
      <c r="O740" s="29"/>
      <c r="P740" s="29"/>
      <c r="Q740" s="29"/>
      <c r="R740" s="29"/>
      <c r="S740" s="29"/>
      <c r="T740" s="29"/>
      <c r="U740" s="29"/>
      <c r="V740" s="29"/>
      <c r="W740" s="29"/>
      <c r="X740" s="29"/>
      <c r="Y740" s="29"/>
      <c r="Z740" s="29"/>
    </row>
    <row r="741" ht="12.0" customHeight="1">
      <c r="A741" s="28"/>
      <c r="B741" s="28"/>
      <c r="C741" s="28"/>
      <c r="D741" s="28"/>
      <c r="E741" s="28"/>
      <c r="F741" s="28"/>
      <c r="G741" s="28"/>
      <c r="H741" s="28"/>
      <c r="I741" s="28"/>
      <c r="J741" s="29"/>
      <c r="K741" s="29"/>
      <c r="L741" s="29"/>
      <c r="M741" s="29"/>
      <c r="N741" s="29"/>
      <c r="O741" s="29"/>
      <c r="P741" s="29"/>
      <c r="Q741" s="29"/>
      <c r="R741" s="29"/>
      <c r="S741" s="29"/>
      <c r="T741" s="29"/>
      <c r="U741" s="29"/>
      <c r="V741" s="29"/>
      <c r="W741" s="29"/>
      <c r="X741" s="29"/>
      <c r="Y741" s="29"/>
      <c r="Z741" s="29"/>
    </row>
    <row r="742" ht="12.0" customHeight="1">
      <c r="A742" s="28"/>
      <c r="B742" s="28"/>
      <c r="C742" s="28"/>
      <c r="D742" s="28"/>
      <c r="E742" s="28"/>
      <c r="F742" s="28"/>
      <c r="G742" s="28"/>
      <c r="H742" s="28"/>
      <c r="I742" s="28"/>
      <c r="J742" s="29"/>
      <c r="K742" s="29"/>
      <c r="L742" s="29"/>
      <c r="M742" s="29"/>
      <c r="N742" s="29"/>
      <c r="O742" s="29"/>
      <c r="P742" s="29"/>
      <c r="Q742" s="29"/>
      <c r="R742" s="29"/>
      <c r="S742" s="29"/>
      <c r="T742" s="29"/>
      <c r="U742" s="29"/>
      <c r="V742" s="29"/>
      <c r="W742" s="29"/>
      <c r="X742" s="29"/>
      <c r="Y742" s="29"/>
      <c r="Z742" s="29"/>
    </row>
    <row r="743" ht="12.0" customHeight="1">
      <c r="A743" s="28"/>
      <c r="B743" s="28"/>
      <c r="C743" s="28"/>
      <c r="D743" s="28"/>
      <c r="E743" s="28"/>
      <c r="F743" s="28"/>
      <c r="G743" s="28"/>
      <c r="H743" s="28"/>
      <c r="I743" s="28"/>
      <c r="J743" s="29"/>
      <c r="K743" s="29"/>
      <c r="L743" s="29"/>
      <c r="M743" s="29"/>
      <c r="N743" s="29"/>
      <c r="O743" s="29"/>
      <c r="P743" s="29"/>
      <c r="Q743" s="29"/>
      <c r="R743" s="29"/>
      <c r="S743" s="29"/>
      <c r="T743" s="29"/>
      <c r="U743" s="29"/>
      <c r="V743" s="29"/>
      <c r="W743" s="29"/>
      <c r="X743" s="29"/>
      <c r="Y743" s="29"/>
      <c r="Z743" s="29"/>
    </row>
    <row r="744" ht="12.0" customHeight="1">
      <c r="A744" s="28"/>
      <c r="B744" s="28"/>
      <c r="C744" s="28"/>
      <c r="D744" s="28"/>
      <c r="E744" s="28"/>
      <c r="F744" s="28"/>
      <c r="G744" s="28"/>
      <c r="H744" s="28"/>
      <c r="I744" s="28"/>
      <c r="J744" s="29"/>
      <c r="K744" s="29"/>
      <c r="L744" s="29"/>
      <c r="M744" s="29"/>
      <c r="N744" s="29"/>
      <c r="O744" s="29"/>
      <c r="P744" s="29"/>
      <c r="Q744" s="29"/>
      <c r="R744" s="29"/>
      <c r="S744" s="29"/>
      <c r="T744" s="29"/>
      <c r="U744" s="29"/>
      <c r="V744" s="29"/>
      <c r="W744" s="29"/>
      <c r="X744" s="29"/>
      <c r="Y744" s="29"/>
      <c r="Z744" s="29"/>
    </row>
    <row r="745" ht="12.0" customHeight="1">
      <c r="A745" s="28"/>
      <c r="B745" s="28"/>
      <c r="C745" s="28"/>
      <c r="D745" s="28"/>
      <c r="E745" s="28"/>
      <c r="F745" s="28"/>
      <c r="G745" s="28"/>
      <c r="H745" s="28"/>
      <c r="I745" s="28"/>
      <c r="J745" s="29"/>
      <c r="K745" s="29"/>
      <c r="L745" s="29"/>
      <c r="M745" s="29"/>
      <c r="N745" s="29"/>
      <c r="O745" s="29"/>
      <c r="P745" s="29"/>
      <c r="Q745" s="29"/>
      <c r="R745" s="29"/>
      <c r="S745" s="29"/>
      <c r="T745" s="29"/>
      <c r="U745" s="29"/>
      <c r="V745" s="29"/>
      <c r="W745" s="29"/>
      <c r="X745" s="29"/>
      <c r="Y745" s="29"/>
      <c r="Z745" s="29"/>
    </row>
    <row r="746" ht="12.0" customHeight="1">
      <c r="A746" s="28"/>
      <c r="B746" s="28"/>
      <c r="C746" s="28"/>
      <c r="D746" s="28"/>
      <c r="E746" s="28"/>
      <c r="F746" s="28"/>
      <c r="G746" s="28"/>
      <c r="H746" s="28"/>
      <c r="I746" s="28"/>
      <c r="J746" s="29"/>
      <c r="K746" s="29"/>
      <c r="L746" s="29"/>
      <c r="M746" s="29"/>
      <c r="N746" s="29"/>
      <c r="O746" s="29"/>
      <c r="P746" s="29"/>
      <c r="Q746" s="29"/>
      <c r="R746" s="29"/>
      <c r="S746" s="29"/>
      <c r="T746" s="29"/>
      <c r="U746" s="29"/>
      <c r="V746" s="29"/>
      <c r="W746" s="29"/>
      <c r="X746" s="29"/>
      <c r="Y746" s="29"/>
      <c r="Z746" s="29"/>
    </row>
    <row r="747" ht="12.0" customHeight="1">
      <c r="A747" s="28"/>
      <c r="B747" s="28"/>
      <c r="C747" s="28"/>
      <c r="D747" s="28"/>
      <c r="E747" s="28"/>
      <c r="F747" s="28"/>
      <c r="G747" s="28"/>
      <c r="H747" s="28"/>
      <c r="I747" s="28"/>
      <c r="J747" s="29"/>
      <c r="K747" s="29"/>
      <c r="L747" s="29"/>
      <c r="M747" s="29"/>
      <c r="N747" s="29"/>
      <c r="O747" s="29"/>
      <c r="P747" s="29"/>
      <c r="Q747" s="29"/>
      <c r="R747" s="29"/>
      <c r="S747" s="29"/>
      <c r="T747" s="29"/>
      <c r="U747" s="29"/>
      <c r="V747" s="29"/>
      <c r="W747" s="29"/>
      <c r="X747" s="29"/>
      <c r="Y747" s="29"/>
      <c r="Z747" s="29"/>
    </row>
    <row r="748" ht="12.0" customHeight="1">
      <c r="A748" s="28"/>
      <c r="B748" s="28"/>
      <c r="C748" s="28"/>
      <c r="D748" s="28"/>
      <c r="E748" s="28"/>
      <c r="F748" s="28"/>
      <c r="G748" s="28"/>
      <c r="H748" s="28"/>
      <c r="I748" s="28"/>
      <c r="J748" s="29"/>
      <c r="K748" s="29"/>
      <c r="L748" s="29"/>
      <c r="M748" s="29"/>
      <c r="N748" s="29"/>
      <c r="O748" s="29"/>
      <c r="P748" s="29"/>
      <c r="Q748" s="29"/>
      <c r="R748" s="29"/>
      <c r="S748" s="29"/>
      <c r="T748" s="29"/>
      <c r="U748" s="29"/>
      <c r="V748" s="29"/>
      <c r="W748" s="29"/>
      <c r="X748" s="29"/>
      <c r="Y748" s="29"/>
      <c r="Z748" s="29"/>
    </row>
    <row r="749" ht="12.0" customHeight="1">
      <c r="A749" s="28"/>
      <c r="B749" s="28"/>
      <c r="C749" s="28"/>
      <c r="D749" s="28"/>
      <c r="E749" s="28"/>
      <c r="F749" s="28"/>
      <c r="G749" s="28"/>
      <c r="H749" s="28"/>
      <c r="I749" s="28"/>
      <c r="J749" s="29"/>
      <c r="K749" s="29"/>
      <c r="L749" s="29"/>
      <c r="M749" s="29"/>
      <c r="N749" s="29"/>
      <c r="O749" s="29"/>
      <c r="P749" s="29"/>
      <c r="Q749" s="29"/>
      <c r="R749" s="29"/>
      <c r="S749" s="29"/>
      <c r="T749" s="29"/>
      <c r="U749" s="29"/>
      <c r="V749" s="29"/>
      <c r="W749" s="29"/>
      <c r="X749" s="29"/>
      <c r="Y749" s="29"/>
      <c r="Z749" s="29"/>
    </row>
    <row r="750" ht="12.0" customHeight="1">
      <c r="A750" s="28"/>
      <c r="B750" s="28"/>
      <c r="C750" s="28"/>
      <c r="D750" s="28"/>
      <c r="E750" s="28"/>
      <c r="F750" s="28"/>
      <c r="G750" s="28"/>
      <c r="H750" s="28"/>
      <c r="I750" s="28"/>
      <c r="J750" s="29"/>
      <c r="K750" s="29"/>
      <c r="L750" s="29"/>
      <c r="M750" s="29"/>
      <c r="N750" s="29"/>
      <c r="O750" s="29"/>
      <c r="P750" s="29"/>
      <c r="Q750" s="29"/>
      <c r="R750" s="29"/>
      <c r="S750" s="29"/>
      <c r="T750" s="29"/>
      <c r="U750" s="29"/>
      <c r="V750" s="29"/>
      <c r="W750" s="29"/>
      <c r="X750" s="29"/>
      <c r="Y750" s="29"/>
      <c r="Z750" s="29"/>
    </row>
    <row r="751" ht="12.0" customHeight="1">
      <c r="A751" s="28"/>
      <c r="B751" s="28"/>
      <c r="C751" s="28"/>
      <c r="D751" s="28"/>
      <c r="E751" s="28"/>
      <c r="F751" s="28"/>
      <c r="G751" s="28"/>
      <c r="H751" s="28"/>
      <c r="I751" s="28"/>
      <c r="J751" s="29"/>
      <c r="K751" s="29"/>
      <c r="L751" s="29"/>
      <c r="M751" s="29"/>
      <c r="N751" s="29"/>
      <c r="O751" s="29"/>
      <c r="P751" s="29"/>
      <c r="Q751" s="29"/>
      <c r="R751" s="29"/>
      <c r="S751" s="29"/>
      <c r="T751" s="29"/>
      <c r="U751" s="29"/>
      <c r="V751" s="29"/>
      <c r="W751" s="29"/>
      <c r="X751" s="29"/>
      <c r="Y751" s="29"/>
      <c r="Z751" s="29"/>
    </row>
    <row r="752" ht="12.0" customHeight="1">
      <c r="A752" s="28"/>
      <c r="B752" s="28"/>
      <c r="C752" s="28"/>
      <c r="D752" s="28"/>
      <c r="E752" s="28"/>
      <c r="F752" s="28"/>
      <c r="G752" s="28"/>
      <c r="H752" s="28"/>
      <c r="I752" s="28"/>
      <c r="J752" s="29"/>
      <c r="K752" s="29"/>
      <c r="L752" s="29"/>
      <c r="M752" s="29"/>
      <c r="N752" s="29"/>
      <c r="O752" s="29"/>
      <c r="P752" s="29"/>
      <c r="Q752" s="29"/>
      <c r="R752" s="29"/>
      <c r="S752" s="29"/>
      <c r="T752" s="29"/>
      <c r="U752" s="29"/>
      <c r="V752" s="29"/>
      <c r="W752" s="29"/>
      <c r="X752" s="29"/>
      <c r="Y752" s="29"/>
      <c r="Z752" s="29"/>
    </row>
    <row r="753" ht="12.0" customHeight="1">
      <c r="A753" s="28"/>
      <c r="B753" s="28"/>
      <c r="C753" s="28"/>
      <c r="D753" s="28"/>
      <c r="E753" s="28"/>
      <c r="F753" s="28"/>
      <c r="G753" s="28"/>
      <c r="H753" s="28"/>
      <c r="I753" s="28"/>
      <c r="J753" s="29"/>
      <c r="K753" s="29"/>
      <c r="L753" s="29"/>
      <c r="M753" s="29"/>
      <c r="N753" s="29"/>
      <c r="O753" s="29"/>
      <c r="P753" s="29"/>
      <c r="Q753" s="29"/>
      <c r="R753" s="29"/>
      <c r="S753" s="29"/>
      <c r="T753" s="29"/>
      <c r="U753" s="29"/>
      <c r="V753" s="29"/>
      <c r="W753" s="29"/>
      <c r="X753" s="29"/>
      <c r="Y753" s="29"/>
      <c r="Z753" s="29"/>
    </row>
    <row r="754" ht="12.0" customHeight="1">
      <c r="A754" s="28"/>
      <c r="B754" s="28"/>
      <c r="C754" s="28"/>
      <c r="D754" s="28"/>
      <c r="E754" s="28"/>
      <c r="F754" s="28"/>
      <c r="G754" s="28"/>
      <c r="H754" s="28"/>
      <c r="I754" s="28"/>
      <c r="J754" s="29"/>
      <c r="K754" s="29"/>
      <c r="L754" s="29"/>
      <c r="M754" s="29"/>
      <c r="N754" s="29"/>
      <c r="O754" s="29"/>
      <c r="P754" s="29"/>
      <c r="Q754" s="29"/>
      <c r="R754" s="29"/>
      <c r="S754" s="29"/>
      <c r="T754" s="29"/>
      <c r="U754" s="29"/>
      <c r="V754" s="29"/>
      <c r="W754" s="29"/>
      <c r="X754" s="29"/>
      <c r="Y754" s="29"/>
      <c r="Z754" s="29"/>
    </row>
    <row r="755" ht="12.0" customHeight="1">
      <c r="A755" s="28"/>
      <c r="B755" s="28"/>
      <c r="C755" s="28"/>
      <c r="D755" s="28"/>
      <c r="E755" s="28"/>
      <c r="F755" s="28"/>
      <c r="G755" s="28"/>
      <c r="H755" s="28"/>
      <c r="I755" s="28"/>
      <c r="J755" s="29"/>
      <c r="K755" s="29"/>
      <c r="L755" s="29"/>
      <c r="M755" s="29"/>
      <c r="N755" s="29"/>
      <c r="O755" s="29"/>
      <c r="P755" s="29"/>
      <c r="Q755" s="29"/>
      <c r="R755" s="29"/>
      <c r="S755" s="29"/>
      <c r="T755" s="29"/>
      <c r="U755" s="29"/>
      <c r="V755" s="29"/>
      <c r="W755" s="29"/>
      <c r="X755" s="29"/>
      <c r="Y755" s="29"/>
      <c r="Z755" s="29"/>
    </row>
    <row r="756" ht="12.0" customHeight="1">
      <c r="A756" s="28"/>
      <c r="B756" s="28"/>
      <c r="C756" s="28"/>
      <c r="D756" s="28"/>
      <c r="E756" s="28"/>
      <c r="F756" s="28"/>
      <c r="G756" s="28"/>
      <c r="H756" s="28"/>
      <c r="I756" s="28"/>
      <c r="J756" s="29"/>
      <c r="K756" s="29"/>
      <c r="L756" s="29"/>
      <c r="M756" s="29"/>
      <c r="N756" s="29"/>
      <c r="O756" s="29"/>
      <c r="P756" s="29"/>
      <c r="Q756" s="29"/>
      <c r="R756" s="29"/>
      <c r="S756" s="29"/>
      <c r="T756" s="29"/>
      <c r="U756" s="29"/>
      <c r="V756" s="29"/>
      <c r="W756" s="29"/>
      <c r="X756" s="29"/>
      <c r="Y756" s="29"/>
      <c r="Z756" s="29"/>
    </row>
    <row r="757" ht="12.0" customHeight="1">
      <c r="A757" s="28"/>
      <c r="B757" s="28"/>
      <c r="C757" s="28"/>
      <c r="D757" s="28"/>
      <c r="E757" s="28"/>
      <c r="F757" s="28"/>
      <c r="G757" s="28"/>
      <c r="H757" s="28"/>
      <c r="I757" s="28"/>
      <c r="J757" s="29"/>
      <c r="K757" s="29"/>
      <c r="L757" s="29"/>
      <c r="M757" s="29"/>
      <c r="N757" s="29"/>
      <c r="O757" s="29"/>
      <c r="P757" s="29"/>
      <c r="Q757" s="29"/>
      <c r="R757" s="29"/>
      <c r="S757" s="29"/>
      <c r="T757" s="29"/>
      <c r="U757" s="29"/>
      <c r="V757" s="29"/>
      <c r="W757" s="29"/>
      <c r="X757" s="29"/>
      <c r="Y757" s="29"/>
      <c r="Z757" s="29"/>
    </row>
    <row r="758" ht="12.0" customHeight="1">
      <c r="A758" s="28"/>
      <c r="B758" s="28"/>
      <c r="C758" s="28"/>
      <c r="D758" s="28"/>
      <c r="E758" s="28"/>
      <c r="F758" s="28"/>
      <c r="G758" s="28"/>
      <c r="H758" s="28"/>
      <c r="I758" s="28"/>
      <c r="J758" s="29"/>
      <c r="K758" s="29"/>
      <c r="L758" s="29"/>
      <c r="M758" s="29"/>
      <c r="N758" s="29"/>
      <c r="O758" s="29"/>
      <c r="P758" s="29"/>
      <c r="Q758" s="29"/>
      <c r="R758" s="29"/>
      <c r="S758" s="29"/>
      <c r="T758" s="29"/>
      <c r="U758" s="29"/>
      <c r="V758" s="29"/>
      <c r="W758" s="29"/>
      <c r="X758" s="29"/>
      <c r="Y758" s="29"/>
      <c r="Z758" s="29"/>
    </row>
    <row r="759" ht="12.0" customHeight="1">
      <c r="A759" s="28"/>
      <c r="B759" s="28"/>
      <c r="C759" s="28"/>
      <c r="D759" s="28"/>
      <c r="E759" s="28"/>
      <c r="F759" s="28"/>
      <c r="G759" s="28"/>
      <c r="H759" s="28"/>
      <c r="I759" s="28"/>
      <c r="J759" s="29"/>
      <c r="K759" s="29"/>
      <c r="L759" s="29"/>
      <c r="M759" s="29"/>
      <c r="N759" s="29"/>
      <c r="O759" s="29"/>
      <c r="P759" s="29"/>
      <c r="Q759" s="29"/>
      <c r="R759" s="29"/>
      <c r="S759" s="29"/>
      <c r="T759" s="29"/>
      <c r="U759" s="29"/>
      <c r="V759" s="29"/>
      <c r="W759" s="29"/>
      <c r="X759" s="29"/>
      <c r="Y759" s="29"/>
      <c r="Z759" s="29"/>
    </row>
    <row r="760" ht="12.0" customHeight="1">
      <c r="A760" s="28"/>
      <c r="B760" s="28"/>
      <c r="C760" s="28"/>
      <c r="D760" s="28"/>
      <c r="E760" s="28"/>
      <c r="F760" s="28"/>
      <c r="G760" s="28"/>
      <c r="H760" s="28"/>
      <c r="I760" s="28"/>
      <c r="J760" s="29"/>
      <c r="K760" s="29"/>
      <c r="L760" s="29"/>
      <c r="M760" s="29"/>
      <c r="N760" s="29"/>
      <c r="O760" s="29"/>
      <c r="P760" s="29"/>
      <c r="Q760" s="29"/>
      <c r="R760" s="29"/>
      <c r="S760" s="29"/>
      <c r="T760" s="29"/>
      <c r="U760" s="29"/>
      <c r="V760" s="29"/>
      <c r="W760" s="29"/>
      <c r="X760" s="29"/>
      <c r="Y760" s="29"/>
      <c r="Z760" s="29"/>
    </row>
    <row r="761" ht="12.0" customHeight="1">
      <c r="A761" s="28"/>
      <c r="B761" s="28"/>
      <c r="C761" s="28"/>
      <c r="D761" s="28"/>
      <c r="E761" s="28"/>
      <c r="F761" s="28"/>
      <c r="G761" s="28"/>
      <c r="H761" s="28"/>
      <c r="I761" s="28"/>
      <c r="J761" s="29"/>
      <c r="K761" s="29"/>
      <c r="L761" s="29"/>
      <c r="M761" s="29"/>
      <c r="N761" s="29"/>
      <c r="O761" s="29"/>
      <c r="P761" s="29"/>
      <c r="Q761" s="29"/>
      <c r="R761" s="29"/>
      <c r="S761" s="29"/>
      <c r="T761" s="29"/>
      <c r="U761" s="29"/>
      <c r="V761" s="29"/>
      <c r="W761" s="29"/>
      <c r="X761" s="29"/>
      <c r="Y761" s="29"/>
      <c r="Z761" s="29"/>
    </row>
    <row r="762" ht="12.0" customHeight="1">
      <c r="A762" s="28"/>
      <c r="B762" s="28"/>
      <c r="C762" s="28"/>
      <c r="D762" s="28"/>
      <c r="E762" s="28"/>
      <c r="F762" s="28"/>
      <c r="G762" s="28"/>
      <c r="H762" s="28"/>
      <c r="I762" s="28"/>
      <c r="J762" s="29"/>
      <c r="K762" s="29"/>
      <c r="L762" s="29"/>
      <c r="M762" s="29"/>
      <c r="N762" s="29"/>
      <c r="O762" s="29"/>
      <c r="P762" s="29"/>
      <c r="Q762" s="29"/>
      <c r="R762" s="29"/>
      <c r="S762" s="29"/>
      <c r="T762" s="29"/>
      <c r="U762" s="29"/>
      <c r="V762" s="29"/>
      <c r="W762" s="29"/>
      <c r="X762" s="29"/>
      <c r="Y762" s="29"/>
      <c r="Z762" s="29"/>
    </row>
    <row r="763" ht="12.0" customHeight="1">
      <c r="A763" s="28"/>
      <c r="B763" s="28"/>
      <c r="C763" s="28"/>
      <c r="D763" s="28"/>
      <c r="E763" s="28"/>
      <c r="F763" s="28"/>
      <c r="G763" s="28"/>
      <c r="H763" s="28"/>
      <c r="I763" s="28"/>
      <c r="J763" s="29"/>
      <c r="K763" s="29"/>
      <c r="L763" s="29"/>
      <c r="M763" s="29"/>
      <c r="N763" s="29"/>
      <c r="O763" s="29"/>
      <c r="P763" s="29"/>
      <c r="Q763" s="29"/>
      <c r="R763" s="29"/>
      <c r="S763" s="29"/>
      <c r="T763" s="29"/>
      <c r="U763" s="29"/>
      <c r="V763" s="29"/>
      <c r="W763" s="29"/>
      <c r="X763" s="29"/>
      <c r="Y763" s="29"/>
      <c r="Z763" s="29"/>
    </row>
    <row r="764" ht="12.0" customHeight="1">
      <c r="A764" s="28"/>
      <c r="B764" s="28"/>
      <c r="C764" s="28"/>
      <c r="D764" s="28"/>
      <c r="E764" s="28"/>
      <c r="F764" s="28"/>
      <c r="G764" s="28"/>
      <c r="H764" s="28"/>
      <c r="I764" s="28"/>
      <c r="J764" s="29"/>
      <c r="K764" s="29"/>
      <c r="L764" s="29"/>
      <c r="M764" s="29"/>
      <c r="N764" s="29"/>
      <c r="O764" s="29"/>
      <c r="P764" s="29"/>
      <c r="Q764" s="29"/>
      <c r="R764" s="29"/>
      <c r="S764" s="29"/>
      <c r="T764" s="29"/>
      <c r="U764" s="29"/>
      <c r="V764" s="29"/>
      <c r="W764" s="29"/>
      <c r="X764" s="29"/>
      <c r="Y764" s="29"/>
      <c r="Z764" s="29"/>
    </row>
    <row r="765" ht="12.0" customHeight="1">
      <c r="A765" s="28"/>
      <c r="B765" s="28"/>
      <c r="C765" s="28"/>
      <c r="D765" s="28"/>
      <c r="E765" s="28"/>
      <c r="F765" s="28"/>
      <c r="G765" s="28"/>
      <c r="H765" s="28"/>
      <c r="I765" s="28"/>
      <c r="J765" s="29"/>
      <c r="K765" s="29"/>
      <c r="L765" s="29"/>
      <c r="M765" s="29"/>
      <c r="N765" s="29"/>
      <c r="O765" s="29"/>
      <c r="P765" s="29"/>
      <c r="Q765" s="29"/>
      <c r="R765" s="29"/>
      <c r="S765" s="29"/>
      <c r="T765" s="29"/>
      <c r="U765" s="29"/>
      <c r="V765" s="29"/>
      <c r="W765" s="29"/>
      <c r="X765" s="29"/>
      <c r="Y765" s="29"/>
      <c r="Z765" s="29"/>
    </row>
    <row r="766" ht="12.0" customHeight="1">
      <c r="A766" s="28"/>
      <c r="B766" s="28"/>
      <c r="C766" s="28"/>
      <c r="D766" s="28"/>
      <c r="E766" s="28"/>
      <c r="F766" s="28"/>
      <c r="G766" s="28"/>
      <c r="H766" s="28"/>
      <c r="I766" s="28"/>
      <c r="J766" s="29"/>
      <c r="K766" s="29"/>
      <c r="L766" s="29"/>
      <c r="M766" s="29"/>
      <c r="N766" s="29"/>
      <c r="O766" s="29"/>
      <c r="P766" s="29"/>
      <c r="Q766" s="29"/>
      <c r="R766" s="29"/>
      <c r="S766" s="29"/>
      <c r="T766" s="29"/>
      <c r="U766" s="29"/>
      <c r="V766" s="29"/>
      <c r="W766" s="29"/>
      <c r="X766" s="29"/>
      <c r="Y766" s="29"/>
      <c r="Z766" s="29"/>
    </row>
    <row r="767" ht="12.0" customHeight="1">
      <c r="A767" s="28"/>
      <c r="B767" s="28"/>
      <c r="C767" s="28"/>
      <c r="D767" s="28"/>
      <c r="E767" s="28"/>
      <c r="F767" s="28"/>
      <c r="G767" s="28"/>
      <c r="H767" s="28"/>
      <c r="I767" s="28"/>
      <c r="J767" s="29"/>
      <c r="K767" s="29"/>
      <c r="L767" s="29"/>
      <c r="M767" s="29"/>
      <c r="N767" s="29"/>
      <c r="O767" s="29"/>
      <c r="P767" s="29"/>
      <c r="Q767" s="29"/>
      <c r="R767" s="29"/>
      <c r="S767" s="29"/>
      <c r="T767" s="29"/>
      <c r="U767" s="29"/>
      <c r="V767" s="29"/>
      <c r="W767" s="29"/>
      <c r="X767" s="29"/>
      <c r="Y767" s="29"/>
      <c r="Z767" s="29"/>
    </row>
    <row r="768" ht="12.0" customHeight="1">
      <c r="A768" s="28"/>
      <c r="B768" s="28"/>
      <c r="C768" s="28"/>
      <c r="D768" s="28"/>
      <c r="E768" s="28"/>
      <c r="F768" s="28"/>
      <c r="G768" s="28"/>
      <c r="H768" s="28"/>
      <c r="I768" s="28"/>
      <c r="J768" s="29"/>
      <c r="K768" s="29"/>
      <c r="L768" s="29"/>
      <c r="M768" s="29"/>
      <c r="N768" s="29"/>
      <c r="O768" s="29"/>
      <c r="P768" s="29"/>
      <c r="Q768" s="29"/>
      <c r="R768" s="29"/>
      <c r="S768" s="29"/>
      <c r="T768" s="29"/>
      <c r="U768" s="29"/>
      <c r="V768" s="29"/>
      <c r="W768" s="29"/>
      <c r="X768" s="29"/>
      <c r="Y768" s="29"/>
      <c r="Z768" s="29"/>
    </row>
    <row r="769" ht="12.0" customHeight="1">
      <c r="A769" s="28"/>
      <c r="B769" s="28"/>
      <c r="C769" s="28"/>
      <c r="D769" s="28"/>
      <c r="E769" s="28"/>
      <c r="F769" s="28"/>
      <c r="G769" s="28"/>
      <c r="H769" s="28"/>
      <c r="I769" s="28"/>
      <c r="J769" s="29"/>
      <c r="K769" s="29"/>
      <c r="L769" s="29"/>
      <c r="M769" s="29"/>
      <c r="N769" s="29"/>
      <c r="O769" s="29"/>
      <c r="P769" s="29"/>
      <c r="Q769" s="29"/>
      <c r="R769" s="29"/>
      <c r="S769" s="29"/>
      <c r="T769" s="29"/>
      <c r="U769" s="29"/>
      <c r="V769" s="29"/>
      <c r="W769" s="29"/>
      <c r="X769" s="29"/>
      <c r="Y769" s="29"/>
      <c r="Z769" s="29"/>
    </row>
    <row r="770" ht="12.0" customHeight="1">
      <c r="A770" s="28"/>
      <c r="B770" s="28"/>
      <c r="C770" s="28"/>
      <c r="D770" s="28"/>
      <c r="E770" s="28"/>
      <c r="F770" s="28"/>
      <c r="G770" s="28"/>
      <c r="H770" s="28"/>
      <c r="I770" s="28"/>
      <c r="J770" s="29"/>
      <c r="K770" s="29"/>
      <c r="L770" s="29"/>
      <c r="M770" s="29"/>
      <c r="N770" s="29"/>
      <c r="O770" s="29"/>
      <c r="P770" s="29"/>
      <c r="Q770" s="29"/>
      <c r="R770" s="29"/>
      <c r="S770" s="29"/>
      <c r="T770" s="29"/>
      <c r="U770" s="29"/>
      <c r="V770" s="29"/>
      <c r="W770" s="29"/>
      <c r="X770" s="29"/>
      <c r="Y770" s="29"/>
      <c r="Z770" s="29"/>
    </row>
    <row r="771" ht="12.0" customHeight="1">
      <c r="A771" s="28"/>
      <c r="B771" s="28"/>
      <c r="C771" s="28"/>
      <c r="D771" s="28"/>
      <c r="E771" s="28"/>
      <c r="F771" s="28"/>
      <c r="G771" s="28"/>
      <c r="H771" s="28"/>
      <c r="I771" s="28"/>
      <c r="J771" s="29"/>
      <c r="K771" s="29"/>
      <c r="L771" s="29"/>
      <c r="M771" s="29"/>
      <c r="N771" s="29"/>
      <c r="O771" s="29"/>
      <c r="P771" s="29"/>
      <c r="Q771" s="29"/>
      <c r="R771" s="29"/>
      <c r="S771" s="29"/>
      <c r="T771" s="29"/>
      <c r="U771" s="29"/>
      <c r="V771" s="29"/>
      <c r="W771" s="29"/>
      <c r="X771" s="29"/>
      <c r="Y771" s="29"/>
      <c r="Z771" s="29"/>
    </row>
    <row r="772" ht="12.0" customHeight="1">
      <c r="A772" s="28"/>
      <c r="B772" s="28"/>
      <c r="C772" s="28"/>
      <c r="D772" s="28"/>
      <c r="E772" s="28"/>
      <c r="F772" s="28"/>
      <c r="G772" s="28"/>
      <c r="H772" s="28"/>
      <c r="I772" s="28"/>
      <c r="J772" s="29"/>
      <c r="K772" s="29"/>
      <c r="L772" s="29"/>
      <c r="M772" s="29"/>
      <c r="N772" s="29"/>
      <c r="O772" s="29"/>
      <c r="P772" s="29"/>
      <c r="Q772" s="29"/>
      <c r="R772" s="29"/>
      <c r="S772" s="29"/>
      <c r="T772" s="29"/>
      <c r="U772" s="29"/>
      <c r="V772" s="29"/>
      <c r="W772" s="29"/>
      <c r="X772" s="29"/>
      <c r="Y772" s="29"/>
      <c r="Z772" s="29"/>
    </row>
    <row r="773" ht="12.0" customHeight="1">
      <c r="A773" s="28"/>
      <c r="B773" s="28"/>
      <c r="C773" s="28"/>
      <c r="D773" s="28"/>
      <c r="E773" s="28"/>
      <c r="F773" s="28"/>
      <c r="G773" s="28"/>
      <c r="H773" s="28"/>
      <c r="I773" s="28"/>
      <c r="J773" s="29"/>
      <c r="K773" s="29"/>
      <c r="L773" s="29"/>
      <c r="M773" s="29"/>
      <c r="N773" s="29"/>
      <c r="O773" s="29"/>
      <c r="P773" s="29"/>
      <c r="Q773" s="29"/>
      <c r="R773" s="29"/>
      <c r="S773" s="29"/>
      <c r="T773" s="29"/>
      <c r="U773" s="29"/>
      <c r="V773" s="29"/>
      <c r="W773" s="29"/>
      <c r="X773" s="29"/>
      <c r="Y773" s="29"/>
      <c r="Z773" s="29"/>
    </row>
    <row r="774" ht="12.0" customHeight="1">
      <c r="A774" s="28"/>
      <c r="B774" s="28"/>
      <c r="C774" s="28"/>
      <c r="D774" s="28"/>
      <c r="E774" s="28"/>
      <c r="F774" s="28"/>
      <c r="G774" s="28"/>
      <c r="H774" s="28"/>
      <c r="I774" s="28"/>
      <c r="J774" s="29"/>
      <c r="K774" s="29"/>
      <c r="L774" s="29"/>
      <c r="M774" s="29"/>
      <c r="N774" s="29"/>
      <c r="O774" s="29"/>
      <c r="P774" s="29"/>
      <c r="Q774" s="29"/>
      <c r="R774" s="29"/>
      <c r="S774" s="29"/>
      <c r="T774" s="29"/>
      <c r="U774" s="29"/>
      <c r="V774" s="29"/>
      <c r="W774" s="29"/>
      <c r="X774" s="29"/>
      <c r="Y774" s="29"/>
      <c r="Z774" s="29"/>
    </row>
    <row r="775" ht="12.0" customHeight="1">
      <c r="A775" s="28"/>
      <c r="B775" s="28"/>
      <c r="C775" s="28"/>
      <c r="D775" s="28"/>
      <c r="E775" s="28"/>
      <c r="F775" s="28"/>
      <c r="G775" s="28"/>
      <c r="H775" s="28"/>
      <c r="I775" s="28"/>
      <c r="J775" s="29"/>
      <c r="K775" s="29"/>
      <c r="L775" s="29"/>
      <c r="M775" s="29"/>
      <c r="N775" s="29"/>
      <c r="O775" s="29"/>
      <c r="P775" s="29"/>
      <c r="Q775" s="29"/>
      <c r="R775" s="29"/>
      <c r="S775" s="29"/>
      <c r="T775" s="29"/>
      <c r="U775" s="29"/>
      <c r="V775" s="29"/>
      <c r="W775" s="29"/>
      <c r="X775" s="29"/>
      <c r="Y775" s="29"/>
      <c r="Z775" s="29"/>
    </row>
    <row r="776" ht="12.0" customHeight="1">
      <c r="A776" s="28"/>
      <c r="B776" s="28"/>
      <c r="C776" s="28"/>
      <c r="D776" s="28"/>
      <c r="E776" s="28"/>
      <c r="F776" s="28"/>
      <c r="G776" s="28"/>
      <c r="H776" s="28"/>
      <c r="I776" s="28"/>
      <c r="J776" s="29"/>
      <c r="K776" s="29"/>
      <c r="L776" s="29"/>
      <c r="M776" s="29"/>
      <c r="N776" s="29"/>
      <c r="O776" s="29"/>
      <c r="P776" s="29"/>
      <c r="Q776" s="29"/>
      <c r="R776" s="29"/>
      <c r="S776" s="29"/>
      <c r="T776" s="29"/>
      <c r="U776" s="29"/>
      <c r="V776" s="29"/>
      <c r="W776" s="29"/>
      <c r="X776" s="29"/>
      <c r="Y776" s="29"/>
      <c r="Z776" s="29"/>
    </row>
    <row r="777" ht="12.0" customHeight="1">
      <c r="A777" s="28"/>
      <c r="B777" s="28"/>
      <c r="C777" s="28"/>
      <c r="D777" s="28"/>
      <c r="E777" s="28"/>
      <c r="F777" s="28"/>
      <c r="G777" s="28"/>
      <c r="H777" s="28"/>
      <c r="I777" s="28"/>
      <c r="J777" s="29"/>
      <c r="K777" s="29"/>
      <c r="L777" s="29"/>
      <c r="M777" s="29"/>
      <c r="N777" s="29"/>
      <c r="O777" s="29"/>
      <c r="P777" s="29"/>
      <c r="Q777" s="29"/>
      <c r="R777" s="29"/>
      <c r="S777" s="29"/>
      <c r="T777" s="29"/>
      <c r="U777" s="29"/>
      <c r="V777" s="29"/>
      <c r="W777" s="29"/>
      <c r="X777" s="29"/>
      <c r="Y777" s="29"/>
      <c r="Z777" s="29"/>
    </row>
    <row r="778" ht="12.0" customHeight="1">
      <c r="A778" s="28"/>
      <c r="B778" s="28"/>
      <c r="C778" s="28"/>
      <c r="D778" s="28"/>
      <c r="E778" s="28"/>
      <c r="F778" s="28"/>
      <c r="G778" s="28"/>
      <c r="H778" s="28"/>
      <c r="I778" s="28"/>
      <c r="J778" s="29"/>
      <c r="K778" s="29"/>
      <c r="L778" s="29"/>
      <c r="M778" s="29"/>
      <c r="N778" s="29"/>
      <c r="O778" s="29"/>
      <c r="P778" s="29"/>
      <c r="Q778" s="29"/>
      <c r="R778" s="29"/>
      <c r="S778" s="29"/>
      <c r="T778" s="29"/>
      <c r="U778" s="29"/>
      <c r="V778" s="29"/>
      <c r="W778" s="29"/>
      <c r="X778" s="29"/>
      <c r="Y778" s="29"/>
      <c r="Z778" s="29"/>
    </row>
    <row r="779" ht="12.0" customHeight="1">
      <c r="A779" s="28"/>
      <c r="B779" s="28"/>
      <c r="C779" s="28"/>
      <c r="D779" s="28"/>
      <c r="E779" s="28"/>
      <c r="F779" s="28"/>
      <c r="G779" s="28"/>
      <c r="H779" s="28"/>
      <c r="I779" s="28"/>
      <c r="J779" s="29"/>
      <c r="K779" s="29"/>
      <c r="L779" s="29"/>
      <c r="M779" s="29"/>
      <c r="N779" s="29"/>
      <c r="O779" s="29"/>
      <c r="P779" s="29"/>
      <c r="Q779" s="29"/>
      <c r="R779" s="29"/>
      <c r="S779" s="29"/>
      <c r="T779" s="29"/>
      <c r="U779" s="29"/>
      <c r="V779" s="29"/>
      <c r="W779" s="29"/>
      <c r="X779" s="29"/>
      <c r="Y779" s="29"/>
      <c r="Z779" s="29"/>
    </row>
    <row r="780" ht="12.0" customHeight="1">
      <c r="A780" s="28"/>
      <c r="B780" s="28"/>
      <c r="C780" s="28"/>
      <c r="D780" s="28"/>
      <c r="E780" s="28"/>
      <c r="F780" s="28"/>
      <c r="G780" s="28"/>
      <c r="H780" s="28"/>
      <c r="I780" s="28"/>
      <c r="J780" s="29"/>
      <c r="K780" s="29"/>
      <c r="L780" s="29"/>
      <c r="M780" s="29"/>
      <c r="N780" s="29"/>
      <c r="O780" s="29"/>
      <c r="P780" s="29"/>
      <c r="Q780" s="29"/>
      <c r="R780" s="29"/>
      <c r="S780" s="29"/>
      <c r="T780" s="29"/>
      <c r="U780" s="29"/>
      <c r="V780" s="29"/>
      <c r="W780" s="29"/>
      <c r="X780" s="29"/>
      <c r="Y780" s="29"/>
      <c r="Z780" s="29"/>
    </row>
    <row r="781" ht="12.0" customHeight="1">
      <c r="A781" s="28"/>
      <c r="B781" s="28"/>
      <c r="C781" s="28"/>
      <c r="D781" s="28"/>
      <c r="E781" s="28"/>
      <c r="F781" s="28"/>
      <c r="G781" s="28"/>
      <c r="H781" s="28"/>
      <c r="I781" s="28"/>
      <c r="J781" s="29"/>
      <c r="K781" s="29"/>
      <c r="L781" s="29"/>
      <c r="M781" s="29"/>
      <c r="N781" s="29"/>
      <c r="O781" s="29"/>
      <c r="P781" s="29"/>
      <c r="Q781" s="29"/>
      <c r="R781" s="29"/>
      <c r="S781" s="29"/>
      <c r="T781" s="29"/>
      <c r="U781" s="29"/>
      <c r="V781" s="29"/>
      <c r="W781" s="29"/>
      <c r="X781" s="29"/>
      <c r="Y781" s="29"/>
      <c r="Z781" s="29"/>
    </row>
    <row r="782" ht="12.0" customHeight="1">
      <c r="A782" s="28"/>
      <c r="B782" s="28"/>
      <c r="C782" s="28"/>
      <c r="D782" s="28"/>
      <c r="E782" s="28"/>
      <c r="F782" s="28"/>
      <c r="G782" s="28"/>
      <c r="H782" s="28"/>
      <c r="I782" s="28"/>
      <c r="J782" s="29"/>
      <c r="K782" s="29"/>
      <c r="L782" s="29"/>
      <c r="M782" s="29"/>
      <c r="N782" s="29"/>
      <c r="O782" s="29"/>
      <c r="P782" s="29"/>
      <c r="Q782" s="29"/>
      <c r="R782" s="29"/>
      <c r="S782" s="29"/>
      <c r="T782" s="29"/>
      <c r="U782" s="29"/>
      <c r="V782" s="29"/>
      <c r="W782" s="29"/>
      <c r="X782" s="29"/>
      <c r="Y782" s="29"/>
      <c r="Z782" s="29"/>
    </row>
    <row r="783" ht="12.0" customHeight="1">
      <c r="A783" s="28"/>
      <c r="B783" s="28"/>
      <c r="C783" s="28"/>
      <c r="D783" s="28"/>
      <c r="E783" s="28"/>
      <c r="F783" s="28"/>
      <c r="G783" s="28"/>
      <c r="H783" s="28"/>
      <c r="I783" s="28"/>
      <c r="J783" s="29"/>
      <c r="K783" s="29"/>
      <c r="L783" s="29"/>
      <c r="M783" s="29"/>
      <c r="N783" s="29"/>
      <c r="O783" s="29"/>
      <c r="P783" s="29"/>
      <c r="Q783" s="29"/>
      <c r="R783" s="29"/>
      <c r="S783" s="29"/>
      <c r="T783" s="29"/>
      <c r="U783" s="29"/>
      <c r="V783" s="29"/>
      <c r="W783" s="29"/>
      <c r="X783" s="29"/>
      <c r="Y783" s="29"/>
      <c r="Z783" s="29"/>
    </row>
    <row r="784" ht="12.0" customHeight="1">
      <c r="A784" s="28"/>
      <c r="B784" s="28"/>
      <c r="C784" s="28"/>
      <c r="D784" s="28"/>
      <c r="E784" s="28"/>
      <c r="F784" s="28"/>
      <c r="G784" s="28"/>
      <c r="H784" s="28"/>
      <c r="I784" s="28"/>
      <c r="J784" s="29"/>
      <c r="K784" s="29"/>
      <c r="L784" s="29"/>
      <c r="M784" s="29"/>
      <c r="N784" s="29"/>
      <c r="O784" s="29"/>
      <c r="P784" s="29"/>
      <c r="Q784" s="29"/>
      <c r="R784" s="29"/>
      <c r="S784" s="29"/>
      <c r="T784" s="29"/>
      <c r="U784" s="29"/>
      <c r="V784" s="29"/>
      <c r="W784" s="29"/>
      <c r="X784" s="29"/>
      <c r="Y784" s="29"/>
      <c r="Z784" s="29"/>
    </row>
    <row r="785" ht="12.0" customHeight="1">
      <c r="A785" s="28"/>
      <c r="B785" s="28"/>
      <c r="C785" s="28"/>
      <c r="D785" s="28"/>
      <c r="E785" s="28"/>
      <c r="F785" s="28"/>
      <c r="G785" s="28"/>
      <c r="H785" s="28"/>
      <c r="I785" s="28"/>
      <c r="J785" s="29"/>
      <c r="K785" s="29"/>
      <c r="L785" s="29"/>
      <c r="M785" s="29"/>
      <c r="N785" s="29"/>
      <c r="O785" s="29"/>
      <c r="P785" s="29"/>
      <c r="Q785" s="29"/>
      <c r="R785" s="29"/>
      <c r="S785" s="29"/>
      <c r="T785" s="29"/>
      <c r="U785" s="29"/>
      <c r="V785" s="29"/>
      <c r="W785" s="29"/>
      <c r="X785" s="29"/>
      <c r="Y785" s="29"/>
      <c r="Z785" s="29"/>
    </row>
    <row r="786" ht="12.0" customHeight="1">
      <c r="A786" s="28"/>
      <c r="B786" s="28"/>
      <c r="C786" s="28"/>
      <c r="D786" s="28"/>
      <c r="E786" s="28"/>
      <c r="F786" s="28"/>
      <c r="G786" s="28"/>
      <c r="H786" s="28"/>
      <c r="I786" s="28"/>
      <c r="J786" s="29"/>
      <c r="K786" s="29"/>
      <c r="L786" s="29"/>
      <c r="M786" s="29"/>
      <c r="N786" s="29"/>
      <c r="O786" s="29"/>
      <c r="P786" s="29"/>
      <c r="Q786" s="29"/>
      <c r="R786" s="29"/>
      <c r="S786" s="29"/>
      <c r="T786" s="29"/>
      <c r="U786" s="29"/>
      <c r="V786" s="29"/>
      <c r="W786" s="29"/>
      <c r="X786" s="29"/>
      <c r="Y786" s="29"/>
      <c r="Z786" s="29"/>
    </row>
    <row r="787" ht="12.0" customHeight="1">
      <c r="A787" s="28"/>
      <c r="B787" s="28"/>
      <c r="C787" s="28"/>
      <c r="D787" s="28"/>
      <c r="E787" s="28"/>
      <c r="F787" s="28"/>
      <c r="G787" s="28"/>
      <c r="H787" s="28"/>
      <c r="I787" s="28"/>
      <c r="J787" s="29"/>
      <c r="K787" s="29"/>
      <c r="L787" s="29"/>
      <c r="M787" s="29"/>
      <c r="N787" s="29"/>
      <c r="O787" s="29"/>
      <c r="P787" s="29"/>
      <c r="Q787" s="29"/>
      <c r="R787" s="29"/>
      <c r="S787" s="29"/>
      <c r="T787" s="29"/>
      <c r="U787" s="29"/>
      <c r="V787" s="29"/>
      <c r="W787" s="29"/>
      <c r="X787" s="29"/>
      <c r="Y787" s="29"/>
      <c r="Z787" s="29"/>
    </row>
    <row r="788" ht="12.0" customHeight="1">
      <c r="A788" s="28"/>
      <c r="B788" s="28"/>
      <c r="C788" s="28"/>
      <c r="D788" s="28"/>
      <c r="E788" s="28"/>
      <c r="F788" s="28"/>
      <c r="G788" s="28"/>
      <c r="H788" s="28"/>
      <c r="I788" s="28"/>
      <c r="J788" s="29"/>
      <c r="K788" s="29"/>
      <c r="L788" s="29"/>
      <c r="M788" s="29"/>
      <c r="N788" s="29"/>
      <c r="O788" s="29"/>
      <c r="P788" s="29"/>
      <c r="Q788" s="29"/>
      <c r="R788" s="29"/>
      <c r="S788" s="29"/>
      <c r="T788" s="29"/>
      <c r="U788" s="29"/>
      <c r="V788" s="29"/>
      <c r="W788" s="29"/>
      <c r="X788" s="29"/>
      <c r="Y788" s="29"/>
      <c r="Z788" s="29"/>
    </row>
    <row r="789" ht="12.0" customHeight="1">
      <c r="A789" s="28"/>
      <c r="B789" s="28"/>
      <c r="C789" s="28"/>
      <c r="D789" s="28"/>
      <c r="E789" s="28"/>
      <c r="F789" s="28"/>
      <c r="G789" s="28"/>
      <c r="H789" s="28"/>
      <c r="I789" s="28"/>
      <c r="J789" s="29"/>
      <c r="K789" s="29"/>
      <c r="L789" s="29"/>
      <c r="M789" s="29"/>
      <c r="N789" s="29"/>
      <c r="O789" s="29"/>
      <c r="P789" s="29"/>
      <c r="Q789" s="29"/>
      <c r="R789" s="29"/>
      <c r="S789" s="29"/>
      <c r="T789" s="29"/>
      <c r="U789" s="29"/>
      <c r="V789" s="29"/>
      <c r="W789" s="29"/>
      <c r="X789" s="29"/>
      <c r="Y789" s="29"/>
      <c r="Z789" s="29"/>
    </row>
    <row r="790" ht="12.0" customHeight="1">
      <c r="A790" s="28"/>
      <c r="B790" s="28"/>
      <c r="C790" s="28"/>
      <c r="D790" s="28"/>
      <c r="E790" s="28"/>
      <c r="F790" s="28"/>
      <c r="G790" s="28"/>
      <c r="H790" s="28"/>
      <c r="I790" s="28"/>
      <c r="J790" s="29"/>
      <c r="K790" s="29"/>
      <c r="L790" s="29"/>
      <c r="M790" s="29"/>
      <c r="N790" s="29"/>
      <c r="O790" s="29"/>
      <c r="P790" s="29"/>
      <c r="Q790" s="29"/>
      <c r="R790" s="29"/>
      <c r="S790" s="29"/>
      <c r="T790" s="29"/>
      <c r="U790" s="29"/>
      <c r="V790" s="29"/>
      <c r="W790" s="29"/>
      <c r="X790" s="29"/>
      <c r="Y790" s="29"/>
      <c r="Z790" s="29"/>
    </row>
    <row r="791" ht="12.0" customHeight="1">
      <c r="A791" s="28"/>
      <c r="B791" s="28"/>
      <c r="C791" s="28"/>
      <c r="D791" s="28"/>
      <c r="E791" s="28"/>
      <c r="F791" s="28"/>
      <c r="G791" s="28"/>
      <c r="H791" s="28"/>
      <c r="I791" s="28"/>
      <c r="J791" s="29"/>
      <c r="K791" s="29"/>
      <c r="L791" s="29"/>
      <c r="M791" s="29"/>
      <c r="N791" s="29"/>
      <c r="O791" s="29"/>
      <c r="P791" s="29"/>
      <c r="Q791" s="29"/>
      <c r="R791" s="29"/>
      <c r="S791" s="29"/>
      <c r="T791" s="29"/>
      <c r="U791" s="29"/>
      <c r="V791" s="29"/>
      <c r="W791" s="29"/>
      <c r="X791" s="29"/>
      <c r="Y791" s="29"/>
      <c r="Z791" s="29"/>
    </row>
    <row r="792" ht="12.0" customHeight="1">
      <c r="A792" s="28"/>
      <c r="B792" s="28"/>
      <c r="C792" s="28"/>
      <c r="D792" s="28"/>
      <c r="E792" s="28"/>
      <c r="F792" s="28"/>
      <c r="G792" s="28"/>
      <c r="H792" s="28"/>
      <c r="I792" s="28"/>
      <c r="J792" s="29"/>
      <c r="K792" s="29"/>
      <c r="L792" s="29"/>
      <c r="M792" s="29"/>
      <c r="N792" s="29"/>
      <c r="O792" s="29"/>
      <c r="P792" s="29"/>
      <c r="Q792" s="29"/>
      <c r="R792" s="29"/>
      <c r="S792" s="29"/>
      <c r="T792" s="29"/>
      <c r="U792" s="29"/>
      <c r="V792" s="29"/>
      <c r="W792" s="29"/>
      <c r="X792" s="29"/>
      <c r="Y792" s="29"/>
      <c r="Z792" s="29"/>
    </row>
    <row r="793" ht="12.0" customHeight="1">
      <c r="A793" s="28"/>
      <c r="B793" s="28"/>
      <c r="C793" s="28"/>
      <c r="D793" s="28"/>
      <c r="E793" s="28"/>
      <c r="F793" s="28"/>
      <c r="G793" s="28"/>
      <c r="H793" s="28"/>
      <c r="I793" s="28"/>
      <c r="J793" s="29"/>
      <c r="K793" s="29"/>
      <c r="L793" s="29"/>
      <c r="M793" s="29"/>
      <c r="N793" s="29"/>
      <c r="O793" s="29"/>
      <c r="P793" s="29"/>
      <c r="Q793" s="29"/>
      <c r="R793" s="29"/>
      <c r="S793" s="29"/>
      <c r="T793" s="29"/>
      <c r="U793" s="29"/>
      <c r="V793" s="29"/>
      <c r="W793" s="29"/>
      <c r="X793" s="29"/>
      <c r="Y793" s="29"/>
      <c r="Z793" s="29"/>
    </row>
    <row r="794" ht="12.0" customHeight="1">
      <c r="A794" s="28"/>
      <c r="B794" s="28"/>
      <c r="C794" s="28"/>
      <c r="D794" s="28"/>
      <c r="E794" s="28"/>
      <c r="F794" s="28"/>
      <c r="G794" s="28"/>
      <c r="H794" s="28"/>
      <c r="I794" s="28"/>
      <c r="J794" s="29"/>
      <c r="K794" s="29"/>
      <c r="L794" s="29"/>
      <c r="M794" s="29"/>
      <c r="N794" s="29"/>
      <c r="O794" s="29"/>
      <c r="P794" s="29"/>
      <c r="Q794" s="29"/>
      <c r="R794" s="29"/>
      <c r="S794" s="29"/>
      <c r="T794" s="29"/>
      <c r="U794" s="29"/>
      <c r="V794" s="29"/>
      <c r="W794" s="29"/>
      <c r="X794" s="29"/>
      <c r="Y794" s="29"/>
      <c r="Z794" s="29"/>
    </row>
    <row r="795" ht="12.0" customHeight="1">
      <c r="A795" s="28"/>
      <c r="B795" s="28"/>
      <c r="C795" s="28"/>
      <c r="D795" s="28"/>
      <c r="E795" s="28"/>
      <c r="F795" s="28"/>
      <c r="G795" s="28"/>
      <c r="H795" s="28"/>
      <c r="I795" s="28"/>
      <c r="J795" s="29"/>
      <c r="K795" s="29"/>
      <c r="L795" s="29"/>
      <c r="M795" s="29"/>
      <c r="N795" s="29"/>
      <c r="O795" s="29"/>
      <c r="P795" s="29"/>
      <c r="Q795" s="29"/>
      <c r="R795" s="29"/>
      <c r="S795" s="29"/>
      <c r="T795" s="29"/>
      <c r="U795" s="29"/>
      <c r="V795" s="29"/>
      <c r="W795" s="29"/>
      <c r="X795" s="29"/>
      <c r="Y795" s="29"/>
      <c r="Z795" s="29"/>
    </row>
    <row r="796" ht="12.0" customHeight="1">
      <c r="A796" s="28"/>
      <c r="B796" s="28"/>
      <c r="C796" s="28"/>
      <c r="D796" s="28"/>
      <c r="E796" s="28"/>
      <c r="F796" s="28"/>
      <c r="G796" s="28"/>
      <c r="H796" s="28"/>
      <c r="I796" s="28"/>
      <c r="J796" s="29"/>
      <c r="K796" s="29"/>
      <c r="L796" s="29"/>
      <c r="M796" s="29"/>
      <c r="N796" s="29"/>
      <c r="O796" s="29"/>
      <c r="P796" s="29"/>
      <c r="Q796" s="29"/>
      <c r="R796" s="29"/>
      <c r="S796" s="29"/>
      <c r="T796" s="29"/>
      <c r="U796" s="29"/>
      <c r="V796" s="29"/>
      <c r="W796" s="29"/>
      <c r="X796" s="29"/>
      <c r="Y796" s="29"/>
      <c r="Z796" s="29"/>
    </row>
    <row r="797" ht="12.0" customHeight="1">
      <c r="A797" s="28"/>
      <c r="B797" s="28"/>
      <c r="C797" s="28"/>
      <c r="D797" s="28"/>
      <c r="E797" s="28"/>
      <c r="F797" s="28"/>
      <c r="G797" s="28"/>
      <c r="H797" s="28"/>
      <c r="I797" s="28"/>
      <c r="J797" s="29"/>
      <c r="K797" s="29"/>
      <c r="L797" s="29"/>
      <c r="M797" s="29"/>
      <c r="N797" s="29"/>
      <c r="O797" s="29"/>
      <c r="P797" s="29"/>
      <c r="Q797" s="29"/>
      <c r="R797" s="29"/>
      <c r="S797" s="29"/>
      <c r="T797" s="29"/>
      <c r="U797" s="29"/>
      <c r="V797" s="29"/>
      <c r="W797" s="29"/>
      <c r="X797" s="29"/>
      <c r="Y797" s="29"/>
      <c r="Z797" s="29"/>
    </row>
    <row r="798" ht="12.0" customHeight="1">
      <c r="A798" s="28"/>
      <c r="B798" s="28"/>
      <c r="C798" s="28"/>
      <c r="D798" s="28"/>
      <c r="E798" s="28"/>
      <c r="F798" s="28"/>
      <c r="G798" s="28"/>
      <c r="H798" s="28"/>
      <c r="I798" s="28"/>
      <c r="J798" s="29"/>
      <c r="K798" s="29"/>
      <c r="L798" s="29"/>
      <c r="M798" s="29"/>
      <c r="N798" s="29"/>
      <c r="O798" s="29"/>
      <c r="P798" s="29"/>
      <c r="Q798" s="29"/>
      <c r="R798" s="29"/>
      <c r="S798" s="29"/>
      <c r="T798" s="29"/>
      <c r="U798" s="29"/>
      <c r="V798" s="29"/>
      <c r="W798" s="29"/>
      <c r="X798" s="29"/>
      <c r="Y798" s="29"/>
      <c r="Z798" s="29"/>
    </row>
    <row r="799" ht="12.0" customHeight="1">
      <c r="A799" s="28"/>
      <c r="B799" s="28"/>
      <c r="C799" s="28"/>
      <c r="D799" s="28"/>
      <c r="E799" s="28"/>
      <c r="F799" s="28"/>
      <c r="G799" s="28"/>
      <c r="H799" s="28"/>
      <c r="I799" s="28"/>
      <c r="J799" s="29"/>
      <c r="K799" s="29"/>
      <c r="L799" s="29"/>
      <c r="M799" s="29"/>
      <c r="N799" s="29"/>
      <c r="O799" s="29"/>
      <c r="P799" s="29"/>
      <c r="Q799" s="29"/>
      <c r="R799" s="29"/>
      <c r="S799" s="29"/>
      <c r="T799" s="29"/>
      <c r="U799" s="29"/>
      <c r="V799" s="29"/>
      <c r="W799" s="29"/>
      <c r="X799" s="29"/>
      <c r="Y799" s="29"/>
      <c r="Z799" s="29"/>
    </row>
    <row r="800" ht="12.0" customHeight="1">
      <c r="A800" s="28"/>
      <c r="B800" s="28"/>
      <c r="C800" s="28"/>
      <c r="D800" s="28"/>
      <c r="E800" s="28"/>
      <c r="F800" s="28"/>
      <c r="G800" s="28"/>
      <c r="H800" s="28"/>
      <c r="I800" s="28"/>
      <c r="J800" s="29"/>
      <c r="K800" s="29"/>
      <c r="L800" s="29"/>
      <c r="M800" s="29"/>
      <c r="N800" s="29"/>
      <c r="O800" s="29"/>
      <c r="P800" s="29"/>
      <c r="Q800" s="29"/>
      <c r="R800" s="29"/>
      <c r="S800" s="29"/>
      <c r="T800" s="29"/>
      <c r="U800" s="29"/>
      <c r="V800" s="29"/>
      <c r="W800" s="29"/>
      <c r="X800" s="29"/>
      <c r="Y800" s="29"/>
      <c r="Z800" s="29"/>
    </row>
    <row r="801" ht="12.0" customHeight="1">
      <c r="A801" s="28"/>
      <c r="B801" s="28"/>
      <c r="C801" s="28"/>
      <c r="D801" s="28"/>
      <c r="E801" s="28"/>
      <c r="F801" s="28"/>
      <c r="G801" s="28"/>
      <c r="H801" s="28"/>
      <c r="I801" s="28"/>
      <c r="J801" s="29"/>
      <c r="K801" s="29"/>
      <c r="L801" s="29"/>
      <c r="M801" s="29"/>
      <c r="N801" s="29"/>
      <c r="O801" s="29"/>
      <c r="P801" s="29"/>
      <c r="Q801" s="29"/>
      <c r="R801" s="29"/>
      <c r="S801" s="29"/>
      <c r="T801" s="29"/>
      <c r="U801" s="29"/>
      <c r="V801" s="29"/>
      <c r="W801" s="29"/>
      <c r="X801" s="29"/>
      <c r="Y801" s="29"/>
      <c r="Z801" s="29"/>
    </row>
    <row r="802" ht="12.0" customHeight="1">
      <c r="A802" s="28"/>
      <c r="B802" s="28"/>
      <c r="C802" s="28"/>
      <c r="D802" s="28"/>
      <c r="E802" s="28"/>
      <c r="F802" s="28"/>
      <c r="G802" s="28"/>
      <c r="H802" s="28"/>
      <c r="I802" s="28"/>
      <c r="J802" s="29"/>
      <c r="K802" s="29"/>
      <c r="L802" s="29"/>
      <c r="M802" s="29"/>
      <c r="N802" s="29"/>
      <c r="O802" s="29"/>
      <c r="P802" s="29"/>
      <c r="Q802" s="29"/>
      <c r="R802" s="29"/>
      <c r="S802" s="29"/>
      <c r="T802" s="29"/>
      <c r="U802" s="29"/>
      <c r="V802" s="29"/>
      <c r="W802" s="29"/>
      <c r="X802" s="29"/>
      <c r="Y802" s="29"/>
      <c r="Z802" s="29"/>
    </row>
    <row r="803" ht="12.0" customHeight="1">
      <c r="A803" s="28"/>
      <c r="B803" s="28"/>
      <c r="C803" s="28"/>
      <c r="D803" s="28"/>
      <c r="E803" s="28"/>
      <c r="F803" s="28"/>
      <c r="G803" s="28"/>
      <c r="H803" s="28"/>
      <c r="I803" s="28"/>
      <c r="J803" s="29"/>
      <c r="K803" s="29"/>
      <c r="L803" s="29"/>
      <c r="M803" s="29"/>
      <c r="N803" s="29"/>
      <c r="O803" s="29"/>
      <c r="P803" s="29"/>
      <c r="Q803" s="29"/>
      <c r="R803" s="29"/>
      <c r="S803" s="29"/>
      <c r="T803" s="29"/>
      <c r="U803" s="29"/>
      <c r="V803" s="29"/>
      <c r="W803" s="29"/>
      <c r="X803" s="29"/>
      <c r="Y803" s="29"/>
      <c r="Z803" s="29"/>
    </row>
    <row r="804" ht="12.0" customHeight="1">
      <c r="A804" s="28"/>
      <c r="B804" s="28"/>
      <c r="C804" s="28"/>
      <c r="D804" s="28"/>
      <c r="E804" s="28"/>
      <c r="F804" s="28"/>
      <c r="G804" s="28"/>
      <c r="H804" s="28"/>
      <c r="I804" s="28"/>
      <c r="J804" s="29"/>
      <c r="K804" s="29"/>
      <c r="L804" s="29"/>
      <c r="M804" s="29"/>
      <c r="N804" s="29"/>
      <c r="O804" s="29"/>
      <c r="P804" s="29"/>
      <c r="Q804" s="29"/>
      <c r="R804" s="29"/>
      <c r="S804" s="29"/>
      <c r="T804" s="29"/>
      <c r="U804" s="29"/>
      <c r="V804" s="29"/>
      <c r="W804" s="29"/>
      <c r="X804" s="29"/>
      <c r="Y804" s="29"/>
      <c r="Z804" s="29"/>
    </row>
    <row r="805" ht="12.0" customHeight="1">
      <c r="A805" s="28"/>
      <c r="B805" s="28"/>
      <c r="C805" s="28"/>
      <c r="D805" s="28"/>
      <c r="E805" s="28"/>
      <c r="F805" s="28"/>
      <c r="G805" s="28"/>
      <c r="H805" s="28"/>
      <c r="I805" s="28"/>
      <c r="J805" s="29"/>
      <c r="K805" s="29"/>
      <c r="L805" s="29"/>
      <c r="M805" s="29"/>
      <c r="N805" s="29"/>
      <c r="O805" s="29"/>
      <c r="P805" s="29"/>
      <c r="Q805" s="29"/>
      <c r="R805" s="29"/>
      <c r="S805" s="29"/>
      <c r="T805" s="29"/>
      <c r="U805" s="29"/>
      <c r="V805" s="29"/>
      <c r="W805" s="29"/>
      <c r="X805" s="29"/>
      <c r="Y805" s="29"/>
      <c r="Z805" s="29"/>
    </row>
    <row r="806" ht="12.0" customHeight="1">
      <c r="A806" s="28"/>
      <c r="B806" s="28"/>
      <c r="C806" s="28"/>
      <c r="D806" s="28"/>
      <c r="E806" s="28"/>
      <c r="F806" s="28"/>
      <c r="G806" s="28"/>
      <c r="H806" s="28"/>
      <c r="I806" s="28"/>
      <c r="J806" s="29"/>
      <c r="K806" s="29"/>
      <c r="L806" s="29"/>
      <c r="M806" s="29"/>
      <c r="N806" s="29"/>
      <c r="O806" s="29"/>
      <c r="P806" s="29"/>
      <c r="Q806" s="29"/>
      <c r="R806" s="29"/>
      <c r="S806" s="29"/>
      <c r="T806" s="29"/>
      <c r="U806" s="29"/>
      <c r="V806" s="29"/>
      <c r="W806" s="29"/>
      <c r="X806" s="29"/>
      <c r="Y806" s="29"/>
      <c r="Z806" s="29"/>
    </row>
    <row r="807" ht="12.0" customHeight="1">
      <c r="A807" s="28"/>
      <c r="B807" s="28"/>
      <c r="C807" s="28"/>
      <c r="D807" s="28"/>
      <c r="E807" s="28"/>
      <c r="F807" s="28"/>
      <c r="G807" s="28"/>
      <c r="H807" s="28"/>
      <c r="I807" s="28"/>
      <c r="J807" s="29"/>
      <c r="K807" s="29"/>
      <c r="L807" s="29"/>
      <c r="M807" s="29"/>
      <c r="N807" s="29"/>
      <c r="O807" s="29"/>
      <c r="P807" s="29"/>
      <c r="Q807" s="29"/>
      <c r="R807" s="29"/>
      <c r="S807" s="29"/>
      <c r="T807" s="29"/>
      <c r="U807" s="29"/>
      <c r="V807" s="29"/>
      <c r="W807" s="29"/>
      <c r="X807" s="29"/>
      <c r="Y807" s="29"/>
      <c r="Z807" s="29"/>
    </row>
    <row r="808" ht="12.0" customHeight="1">
      <c r="A808" s="28"/>
      <c r="B808" s="28"/>
      <c r="C808" s="28"/>
      <c r="D808" s="28"/>
      <c r="E808" s="28"/>
      <c r="F808" s="28"/>
      <c r="G808" s="28"/>
      <c r="H808" s="28"/>
      <c r="I808" s="28"/>
      <c r="J808" s="29"/>
      <c r="K808" s="29"/>
      <c r="L808" s="29"/>
      <c r="M808" s="29"/>
      <c r="N808" s="29"/>
      <c r="O808" s="29"/>
      <c r="P808" s="29"/>
      <c r="Q808" s="29"/>
      <c r="R808" s="29"/>
      <c r="S808" s="29"/>
      <c r="T808" s="29"/>
      <c r="U808" s="29"/>
      <c r="V808" s="29"/>
      <c r="W808" s="29"/>
      <c r="X808" s="29"/>
      <c r="Y808" s="29"/>
      <c r="Z808" s="29"/>
    </row>
    <row r="809" ht="12.0" customHeight="1">
      <c r="A809" s="28"/>
      <c r="B809" s="28"/>
      <c r="C809" s="28"/>
      <c r="D809" s="28"/>
      <c r="E809" s="28"/>
      <c r="F809" s="28"/>
      <c r="G809" s="28"/>
      <c r="H809" s="28"/>
      <c r="I809" s="28"/>
      <c r="J809" s="29"/>
      <c r="K809" s="29"/>
      <c r="L809" s="29"/>
      <c r="M809" s="29"/>
      <c r="N809" s="29"/>
      <c r="O809" s="29"/>
      <c r="P809" s="29"/>
      <c r="Q809" s="29"/>
      <c r="R809" s="29"/>
      <c r="S809" s="29"/>
      <c r="T809" s="29"/>
      <c r="U809" s="29"/>
      <c r="V809" s="29"/>
      <c r="W809" s="29"/>
      <c r="X809" s="29"/>
      <c r="Y809" s="29"/>
      <c r="Z809" s="29"/>
    </row>
    <row r="810" ht="12.0" customHeight="1">
      <c r="A810" s="28"/>
      <c r="B810" s="28"/>
      <c r="C810" s="28"/>
      <c r="D810" s="28"/>
      <c r="E810" s="28"/>
      <c r="F810" s="28"/>
      <c r="G810" s="28"/>
      <c r="H810" s="28"/>
      <c r="I810" s="28"/>
      <c r="J810" s="29"/>
      <c r="K810" s="29"/>
      <c r="L810" s="29"/>
      <c r="M810" s="29"/>
      <c r="N810" s="29"/>
      <c r="O810" s="29"/>
      <c r="P810" s="29"/>
      <c r="Q810" s="29"/>
      <c r="R810" s="29"/>
      <c r="S810" s="29"/>
      <c r="T810" s="29"/>
      <c r="U810" s="29"/>
      <c r="V810" s="29"/>
      <c r="W810" s="29"/>
      <c r="X810" s="29"/>
      <c r="Y810" s="29"/>
      <c r="Z810" s="29"/>
    </row>
    <row r="811" ht="12.0" customHeight="1">
      <c r="A811" s="28"/>
      <c r="B811" s="28"/>
      <c r="C811" s="28"/>
      <c r="D811" s="28"/>
      <c r="E811" s="28"/>
      <c r="F811" s="28"/>
      <c r="G811" s="28"/>
      <c r="H811" s="28"/>
      <c r="I811" s="28"/>
      <c r="J811" s="29"/>
      <c r="K811" s="29"/>
      <c r="L811" s="29"/>
      <c r="M811" s="29"/>
      <c r="N811" s="29"/>
      <c r="O811" s="29"/>
      <c r="P811" s="29"/>
      <c r="Q811" s="29"/>
      <c r="R811" s="29"/>
      <c r="S811" s="29"/>
      <c r="T811" s="29"/>
      <c r="U811" s="29"/>
      <c r="V811" s="29"/>
      <c r="W811" s="29"/>
      <c r="X811" s="29"/>
      <c r="Y811" s="29"/>
      <c r="Z811" s="29"/>
    </row>
    <row r="812" ht="12.0" customHeight="1">
      <c r="A812" s="28"/>
      <c r="B812" s="28"/>
      <c r="C812" s="28"/>
      <c r="D812" s="28"/>
      <c r="E812" s="28"/>
      <c r="F812" s="28"/>
      <c r="G812" s="28"/>
      <c r="H812" s="28"/>
      <c r="I812" s="28"/>
      <c r="J812" s="29"/>
      <c r="K812" s="29"/>
      <c r="L812" s="29"/>
      <c r="M812" s="29"/>
      <c r="N812" s="29"/>
      <c r="O812" s="29"/>
      <c r="P812" s="29"/>
      <c r="Q812" s="29"/>
      <c r="R812" s="29"/>
      <c r="S812" s="29"/>
      <c r="T812" s="29"/>
      <c r="U812" s="29"/>
      <c r="V812" s="29"/>
      <c r="W812" s="29"/>
      <c r="X812" s="29"/>
      <c r="Y812" s="29"/>
      <c r="Z812" s="29"/>
    </row>
    <row r="813" ht="12.0" customHeight="1">
      <c r="A813" s="28"/>
      <c r="B813" s="28"/>
      <c r="C813" s="28"/>
      <c r="D813" s="28"/>
      <c r="E813" s="28"/>
      <c r="F813" s="28"/>
      <c r="G813" s="28"/>
      <c r="H813" s="28"/>
      <c r="I813" s="28"/>
      <c r="J813" s="29"/>
      <c r="K813" s="29"/>
      <c r="L813" s="29"/>
      <c r="M813" s="29"/>
      <c r="N813" s="29"/>
      <c r="O813" s="29"/>
      <c r="P813" s="29"/>
      <c r="Q813" s="29"/>
      <c r="R813" s="29"/>
      <c r="S813" s="29"/>
      <c r="T813" s="29"/>
      <c r="U813" s="29"/>
      <c r="V813" s="29"/>
      <c r="W813" s="29"/>
      <c r="X813" s="29"/>
      <c r="Y813" s="29"/>
      <c r="Z813" s="29"/>
    </row>
    <row r="814" ht="12.0" customHeight="1">
      <c r="A814" s="28"/>
      <c r="B814" s="28"/>
      <c r="C814" s="28"/>
      <c r="D814" s="28"/>
      <c r="E814" s="28"/>
      <c r="F814" s="28"/>
      <c r="G814" s="28"/>
      <c r="H814" s="28"/>
      <c r="I814" s="28"/>
      <c r="J814" s="29"/>
      <c r="K814" s="29"/>
      <c r="L814" s="29"/>
      <c r="M814" s="29"/>
      <c r="N814" s="29"/>
      <c r="O814" s="29"/>
      <c r="P814" s="29"/>
      <c r="Q814" s="29"/>
      <c r="R814" s="29"/>
      <c r="S814" s="29"/>
      <c r="T814" s="29"/>
      <c r="U814" s="29"/>
      <c r="V814" s="29"/>
      <c r="W814" s="29"/>
      <c r="X814" s="29"/>
      <c r="Y814" s="29"/>
      <c r="Z814" s="29"/>
    </row>
    <row r="815" ht="12.0" customHeight="1">
      <c r="A815" s="28"/>
      <c r="B815" s="28"/>
      <c r="C815" s="28"/>
      <c r="D815" s="28"/>
      <c r="E815" s="28"/>
      <c r="F815" s="28"/>
      <c r="G815" s="28"/>
      <c r="H815" s="28"/>
      <c r="I815" s="28"/>
      <c r="J815" s="29"/>
      <c r="K815" s="29"/>
      <c r="L815" s="29"/>
      <c r="M815" s="29"/>
      <c r="N815" s="29"/>
      <c r="O815" s="29"/>
      <c r="P815" s="29"/>
      <c r="Q815" s="29"/>
      <c r="R815" s="29"/>
      <c r="S815" s="29"/>
      <c r="T815" s="29"/>
      <c r="U815" s="29"/>
      <c r="V815" s="29"/>
      <c r="W815" s="29"/>
      <c r="X815" s="29"/>
      <c r="Y815" s="29"/>
      <c r="Z815" s="29"/>
    </row>
    <row r="816" ht="12.0" customHeight="1">
      <c r="A816" s="28"/>
      <c r="B816" s="28"/>
      <c r="C816" s="28"/>
      <c r="D816" s="28"/>
      <c r="E816" s="28"/>
      <c r="F816" s="28"/>
      <c r="G816" s="28"/>
      <c r="H816" s="28"/>
      <c r="I816" s="28"/>
      <c r="J816" s="29"/>
      <c r="K816" s="29"/>
      <c r="L816" s="29"/>
      <c r="M816" s="29"/>
      <c r="N816" s="29"/>
      <c r="O816" s="29"/>
      <c r="P816" s="29"/>
      <c r="Q816" s="29"/>
      <c r="R816" s="29"/>
      <c r="S816" s="29"/>
      <c r="T816" s="29"/>
      <c r="U816" s="29"/>
      <c r="V816" s="29"/>
      <c r="W816" s="29"/>
      <c r="X816" s="29"/>
      <c r="Y816" s="29"/>
      <c r="Z816" s="29"/>
    </row>
    <row r="817" ht="12.0" customHeight="1">
      <c r="A817" s="28"/>
      <c r="B817" s="28"/>
      <c r="C817" s="28"/>
      <c r="D817" s="28"/>
      <c r="E817" s="28"/>
      <c r="F817" s="28"/>
      <c r="G817" s="28"/>
      <c r="H817" s="28"/>
      <c r="I817" s="28"/>
      <c r="J817" s="29"/>
      <c r="K817" s="29"/>
      <c r="L817" s="29"/>
      <c r="M817" s="29"/>
      <c r="N817" s="29"/>
      <c r="O817" s="29"/>
      <c r="P817" s="29"/>
      <c r="Q817" s="29"/>
      <c r="R817" s="29"/>
      <c r="S817" s="29"/>
      <c r="T817" s="29"/>
      <c r="U817" s="29"/>
      <c r="V817" s="29"/>
      <c r="W817" s="29"/>
      <c r="X817" s="29"/>
      <c r="Y817" s="29"/>
      <c r="Z817" s="29"/>
    </row>
    <row r="818" ht="12.0" customHeight="1">
      <c r="A818" s="28"/>
      <c r="B818" s="28"/>
      <c r="C818" s="28"/>
      <c r="D818" s="28"/>
      <c r="E818" s="28"/>
      <c r="F818" s="28"/>
      <c r="G818" s="28"/>
      <c r="H818" s="28"/>
      <c r="I818" s="28"/>
      <c r="J818" s="29"/>
      <c r="K818" s="29"/>
      <c r="L818" s="29"/>
      <c r="M818" s="29"/>
      <c r="N818" s="29"/>
      <c r="O818" s="29"/>
      <c r="P818" s="29"/>
      <c r="Q818" s="29"/>
      <c r="R818" s="29"/>
      <c r="S818" s="29"/>
      <c r="T818" s="29"/>
      <c r="U818" s="29"/>
      <c r="V818" s="29"/>
      <c r="W818" s="29"/>
      <c r="X818" s="29"/>
      <c r="Y818" s="29"/>
      <c r="Z818" s="29"/>
    </row>
    <row r="819" ht="12.0" customHeight="1">
      <c r="A819" s="28"/>
      <c r="B819" s="28"/>
      <c r="C819" s="28"/>
      <c r="D819" s="28"/>
      <c r="E819" s="28"/>
      <c r="F819" s="28"/>
      <c r="G819" s="28"/>
      <c r="H819" s="28"/>
      <c r="I819" s="28"/>
      <c r="J819" s="29"/>
      <c r="K819" s="29"/>
      <c r="L819" s="29"/>
      <c r="M819" s="29"/>
      <c r="N819" s="29"/>
      <c r="O819" s="29"/>
      <c r="P819" s="29"/>
      <c r="Q819" s="29"/>
      <c r="R819" s="29"/>
      <c r="S819" s="29"/>
      <c r="T819" s="29"/>
      <c r="U819" s="29"/>
      <c r="V819" s="29"/>
      <c r="W819" s="29"/>
      <c r="X819" s="29"/>
      <c r="Y819" s="29"/>
      <c r="Z819" s="29"/>
    </row>
    <row r="820" ht="12.0" customHeight="1">
      <c r="A820" s="28"/>
      <c r="B820" s="28"/>
      <c r="C820" s="28"/>
      <c r="D820" s="28"/>
      <c r="E820" s="28"/>
      <c r="F820" s="28"/>
      <c r="G820" s="28"/>
      <c r="H820" s="28"/>
      <c r="I820" s="28"/>
      <c r="J820" s="29"/>
      <c r="K820" s="29"/>
      <c r="L820" s="29"/>
      <c r="M820" s="29"/>
      <c r="N820" s="29"/>
      <c r="O820" s="29"/>
      <c r="P820" s="29"/>
      <c r="Q820" s="29"/>
      <c r="R820" s="29"/>
      <c r="S820" s="29"/>
      <c r="T820" s="29"/>
      <c r="U820" s="29"/>
      <c r="V820" s="29"/>
      <c r="W820" s="29"/>
      <c r="X820" s="29"/>
      <c r="Y820" s="29"/>
      <c r="Z820" s="29"/>
    </row>
    <row r="821" ht="12.0" customHeight="1">
      <c r="A821" s="28"/>
      <c r="B821" s="28"/>
      <c r="C821" s="28"/>
      <c r="D821" s="28"/>
      <c r="E821" s="28"/>
      <c r="F821" s="28"/>
      <c r="G821" s="28"/>
      <c r="H821" s="28"/>
      <c r="I821" s="28"/>
      <c r="J821" s="29"/>
      <c r="K821" s="29"/>
      <c r="L821" s="29"/>
      <c r="M821" s="29"/>
      <c r="N821" s="29"/>
      <c r="O821" s="29"/>
      <c r="P821" s="29"/>
      <c r="Q821" s="29"/>
      <c r="R821" s="29"/>
      <c r="S821" s="29"/>
      <c r="T821" s="29"/>
      <c r="U821" s="29"/>
      <c r="V821" s="29"/>
      <c r="W821" s="29"/>
      <c r="X821" s="29"/>
      <c r="Y821" s="29"/>
      <c r="Z821" s="29"/>
    </row>
    <row r="822" ht="12.0" customHeight="1">
      <c r="A822" s="28"/>
      <c r="B822" s="28"/>
      <c r="C822" s="28"/>
      <c r="D822" s="28"/>
      <c r="E822" s="28"/>
      <c r="F822" s="28"/>
      <c r="G822" s="28"/>
      <c r="H822" s="28"/>
      <c r="I822" s="28"/>
      <c r="J822" s="29"/>
      <c r="K822" s="29"/>
      <c r="L822" s="29"/>
      <c r="M822" s="29"/>
      <c r="N822" s="29"/>
      <c r="O822" s="29"/>
      <c r="P822" s="29"/>
      <c r="Q822" s="29"/>
      <c r="R822" s="29"/>
      <c r="S822" s="29"/>
      <c r="T822" s="29"/>
      <c r="U822" s="29"/>
      <c r="V822" s="29"/>
      <c r="W822" s="29"/>
      <c r="X822" s="29"/>
      <c r="Y822" s="29"/>
      <c r="Z822" s="29"/>
    </row>
    <row r="823" ht="12.0" customHeight="1">
      <c r="A823" s="28"/>
      <c r="B823" s="28"/>
      <c r="C823" s="28"/>
      <c r="D823" s="28"/>
      <c r="E823" s="28"/>
      <c r="F823" s="28"/>
      <c r="G823" s="28"/>
      <c r="H823" s="28"/>
      <c r="I823" s="28"/>
      <c r="J823" s="29"/>
      <c r="K823" s="29"/>
      <c r="L823" s="29"/>
      <c r="M823" s="29"/>
      <c r="N823" s="29"/>
      <c r="O823" s="29"/>
      <c r="P823" s="29"/>
      <c r="Q823" s="29"/>
      <c r="R823" s="29"/>
      <c r="S823" s="29"/>
      <c r="T823" s="29"/>
      <c r="U823" s="29"/>
      <c r="V823" s="29"/>
      <c r="W823" s="29"/>
      <c r="X823" s="29"/>
      <c r="Y823" s="29"/>
      <c r="Z823" s="29"/>
    </row>
    <row r="824" ht="12.0" customHeight="1">
      <c r="A824" s="28"/>
      <c r="B824" s="28"/>
      <c r="C824" s="28"/>
      <c r="D824" s="28"/>
      <c r="E824" s="28"/>
      <c r="F824" s="28"/>
      <c r="G824" s="28"/>
      <c r="H824" s="28"/>
      <c r="I824" s="28"/>
      <c r="J824" s="29"/>
      <c r="K824" s="29"/>
      <c r="L824" s="29"/>
      <c r="M824" s="29"/>
      <c r="N824" s="29"/>
      <c r="O824" s="29"/>
      <c r="P824" s="29"/>
      <c r="Q824" s="29"/>
      <c r="R824" s="29"/>
      <c r="S824" s="29"/>
      <c r="T824" s="29"/>
      <c r="U824" s="29"/>
      <c r="V824" s="29"/>
      <c r="W824" s="29"/>
      <c r="X824" s="29"/>
      <c r="Y824" s="29"/>
      <c r="Z824" s="29"/>
    </row>
    <row r="825" ht="12.0" customHeight="1">
      <c r="A825" s="28"/>
      <c r="B825" s="28"/>
      <c r="C825" s="28"/>
      <c r="D825" s="28"/>
      <c r="E825" s="28"/>
      <c r="F825" s="28"/>
      <c r="G825" s="28"/>
      <c r="H825" s="28"/>
      <c r="I825" s="28"/>
      <c r="J825" s="29"/>
      <c r="K825" s="29"/>
      <c r="L825" s="29"/>
      <c r="M825" s="29"/>
      <c r="N825" s="29"/>
      <c r="O825" s="29"/>
      <c r="P825" s="29"/>
      <c r="Q825" s="29"/>
      <c r="R825" s="29"/>
      <c r="S825" s="29"/>
      <c r="T825" s="29"/>
      <c r="U825" s="29"/>
      <c r="V825" s="29"/>
      <c r="W825" s="29"/>
      <c r="X825" s="29"/>
      <c r="Y825" s="29"/>
      <c r="Z825" s="29"/>
    </row>
    <row r="826" ht="12.0" customHeight="1">
      <c r="A826" s="28"/>
      <c r="B826" s="28"/>
      <c r="C826" s="28"/>
      <c r="D826" s="28"/>
      <c r="E826" s="28"/>
      <c r="F826" s="28"/>
      <c r="G826" s="28"/>
      <c r="H826" s="28"/>
      <c r="I826" s="28"/>
      <c r="J826" s="29"/>
      <c r="K826" s="29"/>
      <c r="L826" s="29"/>
      <c r="M826" s="29"/>
      <c r="N826" s="29"/>
      <c r="O826" s="29"/>
      <c r="P826" s="29"/>
      <c r="Q826" s="29"/>
      <c r="R826" s="29"/>
      <c r="S826" s="29"/>
      <c r="T826" s="29"/>
      <c r="U826" s="29"/>
      <c r="V826" s="29"/>
      <c r="W826" s="29"/>
      <c r="X826" s="29"/>
      <c r="Y826" s="29"/>
      <c r="Z826" s="29"/>
    </row>
    <row r="827" ht="12.0" customHeight="1">
      <c r="A827" s="28"/>
      <c r="B827" s="28"/>
      <c r="C827" s="28"/>
      <c r="D827" s="28"/>
      <c r="E827" s="28"/>
      <c r="F827" s="28"/>
      <c r="G827" s="28"/>
      <c r="H827" s="28"/>
      <c r="I827" s="28"/>
      <c r="J827" s="29"/>
      <c r="K827" s="29"/>
      <c r="L827" s="29"/>
      <c r="M827" s="29"/>
      <c r="N827" s="29"/>
      <c r="O827" s="29"/>
      <c r="P827" s="29"/>
      <c r="Q827" s="29"/>
      <c r="R827" s="29"/>
      <c r="S827" s="29"/>
      <c r="T827" s="29"/>
      <c r="U827" s="29"/>
      <c r="V827" s="29"/>
      <c r="W827" s="29"/>
      <c r="X827" s="29"/>
      <c r="Y827" s="29"/>
      <c r="Z827" s="29"/>
    </row>
    <row r="828" ht="12.0" customHeight="1">
      <c r="A828" s="28"/>
      <c r="B828" s="28"/>
      <c r="C828" s="28"/>
      <c r="D828" s="28"/>
      <c r="E828" s="28"/>
      <c r="F828" s="28"/>
      <c r="G828" s="28"/>
      <c r="H828" s="28"/>
      <c r="I828" s="28"/>
      <c r="J828" s="29"/>
      <c r="K828" s="29"/>
      <c r="L828" s="29"/>
      <c r="M828" s="29"/>
      <c r="N828" s="29"/>
      <c r="O828" s="29"/>
      <c r="P828" s="29"/>
      <c r="Q828" s="29"/>
      <c r="R828" s="29"/>
      <c r="S828" s="29"/>
      <c r="T828" s="29"/>
      <c r="U828" s="29"/>
      <c r="V828" s="29"/>
      <c r="W828" s="29"/>
      <c r="X828" s="29"/>
      <c r="Y828" s="29"/>
      <c r="Z828" s="29"/>
    </row>
    <row r="829" ht="12.0" customHeight="1">
      <c r="A829" s="28"/>
      <c r="B829" s="28"/>
      <c r="C829" s="28"/>
      <c r="D829" s="28"/>
      <c r="E829" s="28"/>
      <c r="F829" s="28"/>
      <c r="G829" s="28"/>
      <c r="H829" s="28"/>
      <c r="I829" s="28"/>
      <c r="J829" s="29"/>
      <c r="K829" s="29"/>
      <c r="L829" s="29"/>
      <c r="M829" s="29"/>
      <c r="N829" s="29"/>
      <c r="O829" s="29"/>
      <c r="P829" s="29"/>
      <c r="Q829" s="29"/>
      <c r="R829" s="29"/>
      <c r="S829" s="29"/>
      <c r="T829" s="29"/>
      <c r="U829" s="29"/>
      <c r="V829" s="29"/>
      <c r="W829" s="29"/>
      <c r="X829" s="29"/>
      <c r="Y829" s="29"/>
      <c r="Z829" s="29"/>
    </row>
    <row r="830" ht="12.0" customHeight="1">
      <c r="A830" s="28"/>
      <c r="B830" s="28"/>
      <c r="C830" s="28"/>
      <c r="D830" s="28"/>
      <c r="E830" s="28"/>
      <c r="F830" s="28"/>
      <c r="G830" s="28"/>
      <c r="H830" s="28"/>
      <c r="I830" s="28"/>
      <c r="J830" s="29"/>
      <c r="K830" s="29"/>
      <c r="L830" s="29"/>
      <c r="M830" s="29"/>
      <c r="N830" s="29"/>
      <c r="O830" s="29"/>
      <c r="P830" s="29"/>
      <c r="Q830" s="29"/>
      <c r="R830" s="29"/>
      <c r="S830" s="29"/>
      <c r="T830" s="29"/>
      <c r="U830" s="29"/>
      <c r="V830" s="29"/>
      <c r="W830" s="29"/>
      <c r="X830" s="29"/>
      <c r="Y830" s="29"/>
      <c r="Z830" s="29"/>
    </row>
    <row r="831" ht="12.0" customHeight="1">
      <c r="A831" s="28"/>
      <c r="B831" s="28"/>
      <c r="C831" s="28"/>
      <c r="D831" s="28"/>
      <c r="E831" s="28"/>
      <c r="F831" s="28"/>
      <c r="G831" s="28"/>
      <c r="H831" s="28"/>
      <c r="I831" s="28"/>
      <c r="J831" s="29"/>
      <c r="K831" s="29"/>
      <c r="L831" s="29"/>
      <c r="M831" s="29"/>
      <c r="N831" s="29"/>
      <c r="O831" s="29"/>
      <c r="P831" s="29"/>
      <c r="Q831" s="29"/>
      <c r="R831" s="29"/>
      <c r="S831" s="29"/>
      <c r="T831" s="29"/>
      <c r="U831" s="29"/>
      <c r="V831" s="29"/>
      <c r="W831" s="29"/>
      <c r="X831" s="29"/>
      <c r="Y831" s="29"/>
      <c r="Z831" s="29"/>
    </row>
    <row r="832" ht="12.0" customHeight="1">
      <c r="A832" s="28"/>
      <c r="B832" s="28"/>
      <c r="C832" s="28"/>
      <c r="D832" s="28"/>
      <c r="E832" s="28"/>
      <c r="F832" s="28"/>
      <c r="G832" s="28"/>
      <c r="H832" s="28"/>
      <c r="I832" s="28"/>
      <c r="J832" s="29"/>
      <c r="K832" s="29"/>
      <c r="L832" s="29"/>
      <c r="M832" s="29"/>
      <c r="N832" s="29"/>
      <c r="O832" s="29"/>
      <c r="P832" s="29"/>
      <c r="Q832" s="29"/>
      <c r="R832" s="29"/>
      <c r="S832" s="29"/>
      <c r="T832" s="29"/>
      <c r="U832" s="29"/>
      <c r="V832" s="29"/>
      <c r="W832" s="29"/>
      <c r="X832" s="29"/>
      <c r="Y832" s="29"/>
      <c r="Z832" s="29"/>
    </row>
    <row r="833" ht="12.0" customHeight="1">
      <c r="A833" s="28"/>
      <c r="B833" s="28"/>
      <c r="C833" s="28"/>
      <c r="D833" s="28"/>
      <c r="E833" s="28"/>
      <c r="F833" s="28"/>
      <c r="G833" s="28"/>
      <c r="H833" s="28"/>
      <c r="I833" s="28"/>
      <c r="J833" s="29"/>
      <c r="K833" s="29"/>
      <c r="L833" s="29"/>
      <c r="M833" s="29"/>
      <c r="N833" s="29"/>
      <c r="O833" s="29"/>
      <c r="P833" s="29"/>
      <c r="Q833" s="29"/>
      <c r="R833" s="29"/>
      <c r="S833" s="29"/>
      <c r="T833" s="29"/>
      <c r="U833" s="29"/>
      <c r="V833" s="29"/>
      <c r="W833" s="29"/>
      <c r="X833" s="29"/>
      <c r="Y833" s="29"/>
      <c r="Z833" s="29"/>
    </row>
    <row r="834" ht="12.0" customHeight="1">
      <c r="A834" s="28"/>
      <c r="B834" s="28"/>
      <c r="C834" s="28"/>
      <c r="D834" s="28"/>
      <c r="E834" s="28"/>
      <c r="F834" s="28"/>
      <c r="G834" s="28"/>
      <c r="H834" s="28"/>
      <c r="I834" s="28"/>
      <c r="J834" s="29"/>
      <c r="K834" s="29"/>
      <c r="L834" s="29"/>
      <c r="M834" s="29"/>
      <c r="N834" s="29"/>
      <c r="O834" s="29"/>
      <c r="P834" s="29"/>
      <c r="Q834" s="29"/>
      <c r="R834" s="29"/>
      <c r="S834" s="29"/>
      <c r="T834" s="29"/>
      <c r="U834" s="29"/>
      <c r="V834" s="29"/>
      <c r="W834" s="29"/>
      <c r="X834" s="29"/>
      <c r="Y834" s="29"/>
      <c r="Z834" s="29"/>
    </row>
    <row r="835" ht="12.0" customHeight="1">
      <c r="A835" s="28"/>
      <c r="B835" s="28"/>
      <c r="C835" s="28"/>
      <c r="D835" s="28"/>
      <c r="E835" s="28"/>
      <c r="F835" s="28"/>
      <c r="G835" s="28"/>
      <c r="H835" s="28"/>
      <c r="I835" s="28"/>
      <c r="J835" s="29"/>
      <c r="K835" s="29"/>
      <c r="L835" s="29"/>
      <c r="M835" s="29"/>
      <c r="N835" s="29"/>
      <c r="O835" s="29"/>
      <c r="P835" s="29"/>
      <c r="Q835" s="29"/>
      <c r="R835" s="29"/>
      <c r="S835" s="29"/>
      <c r="T835" s="29"/>
      <c r="U835" s="29"/>
      <c r="V835" s="29"/>
      <c r="W835" s="29"/>
      <c r="X835" s="29"/>
      <c r="Y835" s="29"/>
      <c r="Z835" s="29"/>
    </row>
    <row r="836" ht="12.0" customHeight="1">
      <c r="A836" s="28"/>
      <c r="B836" s="28"/>
      <c r="C836" s="28"/>
      <c r="D836" s="28"/>
      <c r="E836" s="28"/>
      <c r="F836" s="28"/>
      <c r="G836" s="28"/>
      <c r="H836" s="28"/>
      <c r="I836" s="28"/>
      <c r="J836" s="29"/>
      <c r="K836" s="29"/>
      <c r="L836" s="29"/>
      <c r="M836" s="29"/>
      <c r="N836" s="29"/>
      <c r="O836" s="29"/>
      <c r="P836" s="29"/>
      <c r="Q836" s="29"/>
      <c r="R836" s="29"/>
      <c r="S836" s="29"/>
      <c r="T836" s="29"/>
      <c r="U836" s="29"/>
      <c r="V836" s="29"/>
      <c r="W836" s="29"/>
      <c r="X836" s="29"/>
      <c r="Y836" s="29"/>
      <c r="Z836" s="29"/>
    </row>
    <row r="837" ht="12.0" customHeight="1">
      <c r="A837" s="28"/>
      <c r="B837" s="28"/>
      <c r="C837" s="28"/>
      <c r="D837" s="28"/>
      <c r="E837" s="28"/>
      <c r="F837" s="28"/>
      <c r="G837" s="28"/>
      <c r="H837" s="28"/>
      <c r="I837" s="28"/>
      <c r="J837" s="29"/>
      <c r="K837" s="29"/>
      <c r="L837" s="29"/>
      <c r="M837" s="29"/>
      <c r="N837" s="29"/>
      <c r="O837" s="29"/>
      <c r="P837" s="29"/>
      <c r="Q837" s="29"/>
      <c r="R837" s="29"/>
      <c r="S837" s="29"/>
      <c r="T837" s="29"/>
      <c r="U837" s="29"/>
      <c r="V837" s="29"/>
      <c r="W837" s="29"/>
      <c r="X837" s="29"/>
      <c r="Y837" s="29"/>
      <c r="Z837" s="29"/>
    </row>
    <row r="838" ht="12.0" customHeight="1">
      <c r="A838" s="28"/>
      <c r="B838" s="28"/>
      <c r="C838" s="28"/>
      <c r="D838" s="28"/>
      <c r="E838" s="28"/>
      <c r="F838" s="28"/>
      <c r="G838" s="28"/>
      <c r="H838" s="28"/>
      <c r="I838" s="28"/>
      <c r="J838" s="29"/>
      <c r="K838" s="29"/>
      <c r="L838" s="29"/>
      <c r="M838" s="29"/>
      <c r="N838" s="29"/>
      <c r="O838" s="29"/>
      <c r="P838" s="29"/>
      <c r="Q838" s="29"/>
      <c r="R838" s="29"/>
      <c r="S838" s="29"/>
      <c r="T838" s="29"/>
      <c r="U838" s="29"/>
      <c r="V838" s="29"/>
      <c r="W838" s="29"/>
      <c r="X838" s="29"/>
      <c r="Y838" s="29"/>
      <c r="Z838" s="29"/>
    </row>
    <row r="839" ht="12.0" customHeight="1">
      <c r="A839" s="28"/>
      <c r="B839" s="28"/>
      <c r="C839" s="28"/>
      <c r="D839" s="28"/>
      <c r="E839" s="28"/>
      <c r="F839" s="28"/>
      <c r="G839" s="28"/>
      <c r="H839" s="28"/>
      <c r="I839" s="28"/>
      <c r="J839" s="29"/>
      <c r="K839" s="29"/>
      <c r="L839" s="29"/>
      <c r="M839" s="29"/>
      <c r="N839" s="29"/>
      <c r="O839" s="29"/>
      <c r="P839" s="29"/>
      <c r="Q839" s="29"/>
      <c r="R839" s="29"/>
      <c r="S839" s="29"/>
      <c r="T839" s="29"/>
      <c r="U839" s="29"/>
      <c r="V839" s="29"/>
      <c r="W839" s="29"/>
      <c r="X839" s="29"/>
      <c r="Y839" s="29"/>
      <c r="Z839" s="29"/>
    </row>
    <row r="840" ht="12.0" customHeight="1">
      <c r="A840" s="28"/>
      <c r="B840" s="28"/>
      <c r="C840" s="28"/>
      <c r="D840" s="28"/>
      <c r="E840" s="28"/>
      <c r="F840" s="28"/>
      <c r="G840" s="28"/>
      <c r="H840" s="28"/>
      <c r="I840" s="28"/>
      <c r="J840" s="29"/>
      <c r="K840" s="29"/>
      <c r="L840" s="29"/>
      <c r="M840" s="29"/>
      <c r="N840" s="29"/>
      <c r="O840" s="29"/>
      <c r="P840" s="29"/>
      <c r="Q840" s="29"/>
      <c r="R840" s="29"/>
      <c r="S840" s="29"/>
      <c r="T840" s="29"/>
      <c r="U840" s="29"/>
      <c r="V840" s="29"/>
      <c r="W840" s="29"/>
      <c r="X840" s="29"/>
      <c r="Y840" s="29"/>
      <c r="Z840" s="29"/>
    </row>
    <row r="841" ht="12.0" customHeight="1">
      <c r="A841" s="28"/>
      <c r="B841" s="28"/>
      <c r="C841" s="28"/>
      <c r="D841" s="28"/>
      <c r="E841" s="28"/>
      <c r="F841" s="28"/>
      <c r="G841" s="28"/>
      <c r="H841" s="28"/>
      <c r="I841" s="28"/>
      <c r="J841" s="29"/>
      <c r="K841" s="29"/>
      <c r="L841" s="29"/>
      <c r="M841" s="29"/>
      <c r="N841" s="29"/>
      <c r="O841" s="29"/>
      <c r="P841" s="29"/>
      <c r="Q841" s="29"/>
      <c r="R841" s="29"/>
      <c r="S841" s="29"/>
      <c r="T841" s="29"/>
      <c r="U841" s="29"/>
      <c r="V841" s="29"/>
      <c r="W841" s="29"/>
      <c r="X841" s="29"/>
      <c r="Y841" s="29"/>
      <c r="Z841" s="29"/>
    </row>
    <row r="842" ht="12.0" customHeight="1">
      <c r="A842" s="28"/>
      <c r="B842" s="28"/>
      <c r="C842" s="28"/>
      <c r="D842" s="28"/>
      <c r="E842" s="28"/>
      <c r="F842" s="28"/>
      <c r="G842" s="28"/>
      <c r="H842" s="28"/>
      <c r="I842" s="28"/>
      <c r="J842" s="29"/>
      <c r="K842" s="29"/>
      <c r="L842" s="29"/>
      <c r="M842" s="29"/>
      <c r="N842" s="29"/>
      <c r="O842" s="29"/>
      <c r="P842" s="29"/>
      <c r="Q842" s="29"/>
      <c r="R842" s="29"/>
      <c r="S842" s="29"/>
      <c r="T842" s="29"/>
      <c r="U842" s="29"/>
      <c r="V842" s="29"/>
      <c r="W842" s="29"/>
      <c r="X842" s="29"/>
      <c r="Y842" s="29"/>
      <c r="Z842" s="29"/>
    </row>
    <row r="843" ht="12.0" customHeight="1">
      <c r="A843" s="28"/>
      <c r="B843" s="28"/>
      <c r="C843" s="28"/>
      <c r="D843" s="28"/>
      <c r="E843" s="28"/>
      <c r="F843" s="28"/>
      <c r="G843" s="28"/>
      <c r="H843" s="28"/>
      <c r="I843" s="28"/>
      <c r="J843" s="29"/>
      <c r="K843" s="29"/>
      <c r="L843" s="29"/>
      <c r="M843" s="29"/>
      <c r="N843" s="29"/>
      <c r="O843" s="29"/>
      <c r="P843" s="29"/>
      <c r="Q843" s="29"/>
      <c r="R843" s="29"/>
      <c r="S843" s="29"/>
      <c r="T843" s="29"/>
      <c r="U843" s="29"/>
      <c r="V843" s="29"/>
      <c r="W843" s="29"/>
      <c r="X843" s="29"/>
      <c r="Y843" s="29"/>
      <c r="Z843" s="29"/>
    </row>
    <row r="844" ht="12.0" customHeight="1">
      <c r="A844" s="28"/>
      <c r="B844" s="28"/>
      <c r="C844" s="28"/>
      <c r="D844" s="28"/>
      <c r="E844" s="28"/>
      <c r="F844" s="28"/>
      <c r="G844" s="28"/>
      <c r="H844" s="28"/>
      <c r="I844" s="28"/>
      <c r="J844" s="29"/>
      <c r="K844" s="29"/>
      <c r="L844" s="29"/>
      <c r="M844" s="29"/>
      <c r="N844" s="29"/>
      <c r="O844" s="29"/>
      <c r="P844" s="29"/>
      <c r="Q844" s="29"/>
      <c r="R844" s="29"/>
      <c r="S844" s="29"/>
      <c r="T844" s="29"/>
      <c r="U844" s="29"/>
      <c r="V844" s="29"/>
      <c r="W844" s="29"/>
      <c r="X844" s="29"/>
      <c r="Y844" s="29"/>
      <c r="Z844" s="29"/>
    </row>
    <row r="845" ht="12.0" customHeight="1">
      <c r="A845" s="28"/>
      <c r="B845" s="28"/>
      <c r="C845" s="28"/>
      <c r="D845" s="28"/>
      <c r="E845" s="28"/>
      <c r="F845" s="28"/>
      <c r="G845" s="28"/>
      <c r="H845" s="28"/>
      <c r="I845" s="28"/>
      <c r="J845" s="29"/>
      <c r="K845" s="29"/>
      <c r="L845" s="29"/>
      <c r="M845" s="29"/>
      <c r="N845" s="29"/>
      <c r="O845" s="29"/>
      <c r="P845" s="29"/>
      <c r="Q845" s="29"/>
      <c r="R845" s="29"/>
      <c r="S845" s="29"/>
      <c r="T845" s="29"/>
      <c r="U845" s="29"/>
      <c r="V845" s="29"/>
      <c r="W845" s="29"/>
      <c r="X845" s="29"/>
      <c r="Y845" s="29"/>
      <c r="Z845" s="29"/>
    </row>
    <row r="846" ht="12.0" customHeight="1">
      <c r="A846" s="28"/>
      <c r="B846" s="28"/>
      <c r="C846" s="28"/>
      <c r="D846" s="28"/>
      <c r="E846" s="28"/>
      <c r="F846" s="28"/>
      <c r="G846" s="28"/>
      <c r="H846" s="28"/>
      <c r="I846" s="28"/>
      <c r="J846" s="29"/>
      <c r="K846" s="29"/>
      <c r="L846" s="29"/>
      <c r="M846" s="29"/>
      <c r="N846" s="29"/>
      <c r="O846" s="29"/>
      <c r="P846" s="29"/>
      <c r="Q846" s="29"/>
      <c r="R846" s="29"/>
      <c r="S846" s="29"/>
      <c r="T846" s="29"/>
      <c r="U846" s="29"/>
      <c r="V846" s="29"/>
      <c r="W846" s="29"/>
      <c r="X846" s="29"/>
      <c r="Y846" s="29"/>
      <c r="Z846" s="29"/>
    </row>
    <row r="847" ht="12.0" customHeight="1">
      <c r="A847" s="28"/>
      <c r="B847" s="28"/>
      <c r="C847" s="28"/>
      <c r="D847" s="28"/>
      <c r="E847" s="28"/>
      <c r="F847" s="28"/>
      <c r="G847" s="28"/>
      <c r="H847" s="28"/>
      <c r="I847" s="28"/>
      <c r="J847" s="29"/>
      <c r="K847" s="29"/>
      <c r="L847" s="29"/>
      <c r="M847" s="29"/>
      <c r="N847" s="29"/>
      <c r="O847" s="29"/>
      <c r="P847" s="29"/>
      <c r="Q847" s="29"/>
      <c r="R847" s="29"/>
      <c r="S847" s="29"/>
      <c r="T847" s="29"/>
      <c r="U847" s="29"/>
      <c r="V847" s="29"/>
      <c r="W847" s="29"/>
      <c r="X847" s="29"/>
      <c r="Y847" s="29"/>
      <c r="Z847" s="29"/>
    </row>
    <row r="848" ht="12.0" customHeight="1">
      <c r="A848" s="28"/>
      <c r="B848" s="28"/>
      <c r="C848" s="28"/>
      <c r="D848" s="28"/>
      <c r="E848" s="28"/>
      <c r="F848" s="28"/>
      <c r="G848" s="28"/>
      <c r="H848" s="28"/>
      <c r="I848" s="28"/>
      <c r="J848" s="29"/>
      <c r="K848" s="29"/>
      <c r="L848" s="29"/>
      <c r="M848" s="29"/>
      <c r="N848" s="29"/>
      <c r="O848" s="29"/>
      <c r="P848" s="29"/>
      <c r="Q848" s="29"/>
      <c r="R848" s="29"/>
      <c r="S848" s="29"/>
      <c r="T848" s="29"/>
      <c r="U848" s="29"/>
      <c r="V848" s="29"/>
      <c r="W848" s="29"/>
      <c r="X848" s="29"/>
      <c r="Y848" s="29"/>
      <c r="Z848" s="29"/>
    </row>
    <row r="849" ht="12.0" customHeight="1">
      <c r="A849" s="28"/>
      <c r="B849" s="28"/>
      <c r="C849" s="28"/>
      <c r="D849" s="28"/>
      <c r="E849" s="28"/>
      <c r="F849" s="28"/>
      <c r="G849" s="28"/>
      <c r="H849" s="28"/>
      <c r="I849" s="28"/>
      <c r="J849" s="29"/>
      <c r="K849" s="29"/>
      <c r="L849" s="29"/>
      <c r="M849" s="29"/>
      <c r="N849" s="29"/>
      <c r="O849" s="29"/>
      <c r="P849" s="29"/>
      <c r="Q849" s="29"/>
      <c r="R849" s="29"/>
      <c r="S849" s="29"/>
      <c r="T849" s="29"/>
      <c r="U849" s="29"/>
      <c r="V849" s="29"/>
      <c r="W849" s="29"/>
      <c r="X849" s="29"/>
      <c r="Y849" s="29"/>
      <c r="Z849" s="29"/>
    </row>
    <row r="850" ht="12.0" customHeight="1">
      <c r="A850" s="28"/>
      <c r="B850" s="28"/>
      <c r="C850" s="28"/>
      <c r="D850" s="28"/>
      <c r="E850" s="28"/>
      <c r="F850" s="28"/>
      <c r="G850" s="28"/>
      <c r="H850" s="28"/>
      <c r="I850" s="28"/>
      <c r="J850" s="29"/>
      <c r="K850" s="29"/>
      <c r="L850" s="29"/>
      <c r="M850" s="29"/>
      <c r="N850" s="29"/>
      <c r="O850" s="29"/>
      <c r="P850" s="29"/>
      <c r="Q850" s="29"/>
      <c r="R850" s="29"/>
      <c r="S850" s="29"/>
      <c r="T850" s="29"/>
      <c r="U850" s="29"/>
      <c r="V850" s="29"/>
      <c r="W850" s="29"/>
      <c r="X850" s="29"/>
      <c r="Y850" s="29"/>
      <c r="Z850" s="29"/>
    </row>
    <row r="851" ht="12.0" customHeight="1">
      <c r="A851" s="28"/>
      <c r="B851" s="28"/>
      <c r="C851" s="28"/>
      <c r="D851" s="28"/>
      <c r="E851" s="28"/>
      <c r="F851" s="28"/>
      <c r="G851" s="28"/>
      <c r="H851" s="28"/>
      <c r="I851" s="28"/>
      <c r="J851" s="29"/>
      <c r="K851" s="29"/>
      <c r="L851" s="29"/>
      <c r="M851" s="29"/>
      <c r="N851" s="29"/>
      <c r="O851" s="29"/>
      <c r="P851" s="29"/>
      <c r="Q851" s="29"/>
      <c r="R851" s="29"/>
      <c r="S851" s="29"/>
      <c r="T851" s="29"/>
      <c r="U851" s="29"/>
      <c r="V851" s="29"/>
      <c r="W851" s="29"/>
      <c r="X851" s="29"/>
      <c r="Y851" s="29"/>
      <c r="Z851" s="29"/>
    </row>
    <row r="852" ht="12.0" customHeight="1">
      <c r="A852" s="28"/>
      <c r="B852" s="28"/>
      <c r="C852" s="28"/>
      <c r="D852" s="28"/>
      <c r="E852" s="28"/>
      <c r="F852" s="28"/>
      <c r="G852" s="28"/>
      <c r="H852" s="28"/>
      <c r="I852" s="28"/>
      <c r="J852" s="29"/>
      <c r="K852" s="29"/>
      <c r="L852" s="29"/>
      <c r="M852" s="29"/>
      <c r="N852" s="29"/>
      <c r="O852" s="29"/>
      <c r="P852" s="29"/>
      <c r="Q852" s="29"/>
      <c r="R852" s="29"/>
      <c r="S852" s="29"/>
      <c r="T852" s="29"/>
      <c r="U852" s="29"/>
      <c r="V852" s="29"/>
      <c r="W852" s="29"/>
      <c r="X852" s="29"/>
      <c r="Y852" s="29"/>
      <c r="Z852" s="29"/>
    </row>
    <row r="853" ht="12.0" customHeight="1">
      <c r="A853" s="28"/>
      <c r="B853" s="28"/>
      <c r="C853" s="28"/>
      <c r="D853" s="28"/>
      <c r="E853" s="28"/>
      <c r="F853" s="28"/>
      <c r="G853" s="28"/>
      <c r="H853" s="28"/>
      <c r="I853" s="28"/>
      <c r="J853" s="29"/>
      <c r="K853" s="29"/>
      <c r="L853" s="29"/>
      <c r="M853" s="29"/>
      <c r="N853" s="29"/>
      <c r="O853" s="29"/>
      <c r="P853" s="29"/>
      <c r="Q853" s="29"/>
      <c r="R853" s="29"/>
      <c r="S853" s="29"/>
      <c r="T853" s="29"/>
      <c r="U853" s="29"/>
      <c r="V853" s="29"/>
      <c r="W853" s="29"/>
      <c r="X853" s="29"/>
      <c r="Y853" s="29"/>
      <c r="Z853" s="29"/>
    </row>
    <row r="854" ht="12.0" customHeight="1">
      <c r="A854" s="28"/>
      <c r="B854" s="28"/>
      <c r="C854" s="28"/>
      <c r="D854" s="28"/>
      <c r="E854" s="28"/>
      <c r="F854" s="28"/>
      <c r="G854" s="28"/>
      <c r="H854" s="28"/>
      <c r="I854" s="28"/>
      <c r="J854" s="29"/>
      <c r="K854" s="29"/>
      <c r="L854" s="29"/>
      <c r="M854" s="29"/>
      <c r="N854" s="29"/>
      <c r="O854" s="29"/>
      <c r="P854" s="29"/>
      <c r="Q854" s="29"/>
      <c r="R854" s="29"/>
      <c r="S854" s="29"/>
      <c r="T854" s="29"/>
      <c r="U854" s="29"/>
      <c r="V854" s="29"/>
      <c r="W854" s="29"/>
      <c r="X854" s="29"/>
      <c r="Y854" s="29"/>
      <c r="Z854" s="29"/>
    </row>
    <row r="855" ht="12.0" customHeight="1">
      <c r="A855" s="28"/>
      <c r="B855" s="28"/>
      <c r="C855" s="28"/>
      <c r="D855" s="28"/>
      <c r="E855" s="28"/>
      <c r="F855" s="28"/>
      <c r="G855" s="28"/>
      <c r="H855" s="28"/>
      <c r="I855" s="28"/>
      <c r="J855" s="29"/>
      <c r="K855" s="29"/>
      <c r="L855" s="29"/>
      <c r="M855" s="29"/>
      <c r="N855" s="29"/>
      <c r="O855" s="29"/>
      <c r="P855" s="29"/>
      <c r="Q855" s="29"/>
      <c r="R855" s="29"/>
      <c r="S855" s="29"/>
      <c r="T855" s="29"/>
      <c r="U855" s="29"/>
      <c r="V855" s="29"/>
      <c r="W855" s="29"/>
      <c r="X855" s="29"/>
      <c r="Y855" s="29"/>
      <c r="Z855" s="29"/>
    </row>
    <row r="856" ht="12.0" customHeight="1">
      <c r="A856" s="28"/>
      <c r="B856" s="28"/>
      <c r="C856" s="28"/>
      <c r="D856" s="28"/>
      <c r="E856" s="28"/>
      <c r="F856" s="28"/>
      <c r="G856" s="28"/>
      <c r="H856" s="28"/>
      <c r="I856" s="28"/>
      <c r="J856" s="29"/>
      <c r="K856" s="29"/>
      <c r="L856" s="29"/>
      <c r="M856" s="29"/>
      <c r="N856" s="29"/>
      <c r="O856" s="29"/>
      <c r="P856" s="29"/>
      <c r="Q856" s="29"/>
      <c r="R856" s="29"/>
      <c r="S856" s="29"/>
      <c r="T856" s="29"/>
      <c r="U856" s="29"/>
      <c r="V856" s="29"/>
      <c r="W856" s="29"/>
      <c r="X856" s="29"/>
      <c r="Y856" s="29"/>
      <c r="Z856" s="29"/>
    </row>
    <row r="857" ht="12.0" customHeight="1">
      <c r="A857" s="28"/>
      <c r="B857" s="28"/>
      <c r="C857" s="28"/>
      <c r="D857" s="28"/>
      <c r="E857" s="28"/>
      <c r="F857" s="28"/>
      <c r="G857" s="28"/>
      <c r="H857" s="28"/>
      <c r="I857" s="28"/>
      <c r="J857" s="29"/>
      <c r="K857" s="29"/>
      <c r="L857" s="29"/>
      <c r="M857" s="29"/>
      <c r="N857" s="29"/>
      <c r="O857" s="29"/>
      <c r="P857" s="29"/>
      <c r="Q857" s="29"/>
      <c r="R857" s="29"/>
      <c r="S857" s="29"/>
      <c r="T857" s="29"/>
      <c r="U857" s="29"/>
      <c r="V857" s="29"/>
      <c r="W857" s="29"/>
      <c r="X857" s="29"/>
      <c r="Y857" s="29"/>
      <c r="Z857" s="29"/>
    </row>
    <row r="858" ht="12.0" customHeight="1">
      <c r="A858" s="28"/>
      <c r="B858" s="28"/>
      <c r="C858" s="28"/>
      <c r="D858" s="28"/>
      <c r="E858" s="28"/>
      <c r="F858" s="28"/>
      <c r="G858" s="28"/>
      <c r="H858" s="28"/>
      <c r="I858" s="28"/>
      <c r="J858" s="29"/>
      <c r="K858" s="29"/>
      <c r="L858" s="29"/>
      <c r="M858" s="29"/>
      <c r="N858" s="29"/>
      <c r="O858" s="29"/>
      <c r="P858" s="29"/>
      <c r="Q858" s="29"/>
      <c r="R858" s="29"/>
      <c r="S858" s="29"/>
      <c r="T858" s="29"/>
      <c r="U858" s="29"/>
      <c r="V858" s="29"/>
      <c r="W858" s="29"/>
      <c r="X858" s="29"/>
      <c r="Y858" s="29"/>
      <c r="Z858" s="29"/>
    </row>
    <row r="859" ht="12.0" customHeight="1">
      <c r="A859" s="28"/>
      <c r="B859" s="28"/>
      <c r="C859" s="28"/>
      <c r="D859" s="28"/>
      <c r="E859" s="28"/>
      <c r="F859" s="28"/>
      <c r="G859" s="28"/>
      <c r="H859" s="28"/>
      <c r="I859" s="28"/>
      <c r="J859" s="29"/>
      <c r="K859" s="29"/>
      <c r="L859" s="29"/>
      <c r="M859" s="29"/>
      <c r="N859" s="29"/>
      <c r="O859" s="29"/>
      <c r="P859" s="29"/>
      <c r="Q859" s="29"/>
      <c r="R859" s="29"/>
      <c r="S859" s="29"/>
      <c r="T859" s="29"/>
      <c r="U859" s="29"/>
      <c r="V859" s="29"/>
      <c r="W859" s="29"/>
      <c r="X859" s="29"/>
      <c r="Y859" s="29"/>
      <c r="Z859" s="29"/>
    </row>
    <row r="860" ht="12.0" customHeight="1">
      <c r="A860" s="28"/>
      <c r="B860" s="28"/>
      <c r="C860" s="28"/>
      <c r="D860" s="28"/>
      <c r="E860" s="28"/>
      <c r="F860" s="28"/>
      <c r="G860" s="28"/>
      <c r="H860" s="28"/>
      <c r="I860" s="28"/>
      <c r="J860" s="29"/>
      <c r="K860" s="29"/>
      <c r="L860" s="29"/>
      <c r="M860" s="29"/>
      <c r="N860" s="29"/>
      <c r="O860" s="29"/>
      <c r="P860" s="29"/>
      <c r="Q860" s="29"/>
      <c r="R860" s="29"/>
      <c r="S860" s="29"/>
      <c r="T860" s="29"/>
      <c r="U860" s="29"/>
      <c r="V860" s="29"/>
      <c r="W860" s="29"/>
      <c r="X860" s="29"/>
      <c r="Y860" s="29"/>
      <c r="Z860" s="29"/>
    </row>
    <row r="861" ht="12.0" customHeight="1">
      <c r="A861" s="28"/>
      <c r="B861" s="28"/>
      <c r="C861" s="28"/>
      <c r="D861" s="28"/>
      <c r="E861" s="28"/>
      <c r="F861" s="28"/>
      <c r="G861" s="28"/>
      <c r="H861" s="28"/>
      <c r="I861" s="28"/>
      <c r="J861" s="29"/>
      <c r="K861" s="29"/>
      <c r="L861" s="29"/>
      <c r="M861" s="29"/>
      <c r="N861" s="29"/>
      <c r="O861" s="29"/>
      <c r="P861" s="29"/>
      <c r="Q861" s="29"/>
      <c r="R861" s="29"/>
      <c r="S861" s="29"/>
      <c r="T861" s="29"/>
      <c r="U861" s="29"/>
      <c r="V861" s="29"/>
      <c r="W861" s="29"/>
      <c r="X861" s="29"/>
      <c r="Y861" s="29"/>
      <c r="Z861" s="29"/>
    </row>
    <row r="862" ht="12.0" customHeight="1">
      <c r="A862" s="28"/>
      <c r="B862" s="28"/>
      <c r="C862" s="28"/>
      <c r="D862" s="28"/>
      <c r="E862" s="28"/>
      <c r="F862" s="28"/>
      <c r="G862" s="28"/>
      <c r="H862" s="28"/>
      <c r="I862" s="28"/>
      <c r="J862" s="29"/>
      <c r="K862" s="29"/>
      <c r="L862" s="29"/>
      <c r="M862" s="29"/>
      <c r="N862" s="29"/>
      <c r="O862" s="29"/>
      <c r="P862" s="29"/>
      <c r="Q862" s="29"/>
      <c r="R862" s="29"/>
      <c r="S862" s="29"/>
      <c r="T862" s="29"/>
      <c r="U862" s="29"/>
      <c r="V862" s="29"/>
      <c r="W862" s="29"/>
      <c r="X862" s="29"/>
      <c r="Y862" s="29"/>
      <c r="Z862" s="29"/>
    </row>
    <row r="863" ht="12.0" customHeight="1">
      <c r="A863" s="28"/>
      <c r="B863" s="28"/>
      <c r="C863" s="28"/>
      <c r="D863" s="28"/>
      <c r="E863" s="28"/>
      <c r="F863" s="28"/>
      <c r="G863" s="28"/>
      <c r="H863" s="28"/>
      <c r="I863" s="28"/>
      <c r="J863" s="29"/>
      <c r="K863" s="29"/>
      <c r="L863" s="29"/>
      <c r="M863" s="29"/>
      <c r="N863" s="29"/>
      <c r="O863" s="29"/>
      <c r="P863" s="29"/>
      <c r="Q863" s="29"/>
      <c r="R863" s="29"/>
      <c r="S863" s="29"/>
      <c r="T863" s="29"/>
      <c r="U863" s="29"/>
      <c r="V863" s="29"/>
      <c r="W863" s="29"/>
      <c r="X863" s="29"/>
      <c r="Y863" s="29"/>
      <c r="Z863" s="29"/>
    </row>
    <row r="864" ht="12.0" customHeight="1">
      <c r="A864" s="28"/>
      <c r="B864" s="28"/>
      <c r="C864" s="28"/>
      <c r="D864" s="28"/>
      <c r="E864" s="28"/>
      <c r="F864" s="28"/>
      <c r="G864" s="28"/>
      <c r="H864" s="28"/>
      <c r="I864" s="28"/>
      <c r="J864" s="29"/>
      <c r="K864" s="29"/>
      <c r="L864" s="29"/>
      <c r="M864" s="29"/>
      <c r="N864" s="29"/>
      <c r="O864" s="29"/>
      <c r="P864" s="29"/>
      <c r="Q864" s="29"/>
      <c r="R864" s="29"/>
      <c r="S864" s="29"/>
      <c r="T864" s="29"/>
      <c r="U864" s="29"/>
      <c r="V864" s="29"/>
      <c r="W864" s="29"/>
      <c r="X864" s="29"/>
      <c r="Y864" s="29"/>
      <c r="Z864" s="29"/>
    </row>
    <row r="865" ht="12.0" customHeight="1">
      <c r="A865" s="28"/>
      <c r="B865" s="28"/>
      <c r="C865" s="28"/>
      <c r="D865" s="28"/>
      <c r="E865" s="28"/>
      <c r="F865" s="28"/>
      <c r="G865" s="28"/>
      <c r="H865" s="28"/>
      <c r="I865" s="28"/>
      <c r="J865" s="29"/>
      <c r="K865" s="29"/>
      <c r="L865" s="29"/>
      <c r="M865" s="29"/>
      <c r="N865" s="29"/>
      <c r="O865" s="29"/>
      <c r="P865" s="29"/>
      <c r="Q865" s="29"/>
      <c r="R865" s="29"/>
      <c r="S865" s="29"/>
      <c r="T865" s="29"/>
      <c r="U865" s="29"/>
      <c r="V865" s="29"/>
      <c r="W865" s="29"/>
      <c r="X865" s="29"/>
      <c r="Y865" s="29"/>
      <c r="Z865" s="29"/>
    </row>
    <row r="866" ht="12.0" customHeight="1">
      <c r="A866" s="28"/>
      <c r="B866" s="28"/>
      <c r="C866" s="28"/>
      <c r="D866" s="28"/>
      <c r="E866" s="28"/>
      <c r="F866" s="28"/>
      <c r="G866" s="28"/>
      <c r="H866" s="28"/>
      <c r="I866" s="28"/>
      <c r="J866" s="29"/>
      <c r="K866" s="29"/>
      <c r="L866" s="29"/>
      <c r="M866" s="29"/>
      <c r="N866" s="29"/>
      <c r="O866" s="29"/>
      <c r="P866" s="29"/>
      <c r="Q866" s="29"/>
      <c r="R866" s="29"/>
      <c r="S866" s="29"/>
      <c r="T866" s="29"/>
      <c r="U866" s="29"/>
      <c r="V866" s="29"/>
      <c r="W866" s="29"/>
      <c r="X866" s="29"/>
      <c r="Y866" s="29"/>
      <c r="Z866" s="29"/>
    </row>
    <row r="867" ht="12.0" customHeight="1">
      <c r="A867" s="28"/>
      <c r="B867" s="28"/>
      <c r="C867" s="28"/>
      <c r="D867" s="28"/>
      <c r="E867" s="28"/>
      <c r="F867" s="28"/>
      <c r="G867" s="28"/>
      <c r="H867" s="28"/>
      <c r="I867" s="28"/>
      <c r="J867" s="29"/>
      <c r="K867" s="29"/>
      <c r="L867" s="29"/>
      <c r="M867" s="29"/>
      <c r="N867" s="29"/>
      <c r="O867" s="29"/>
      <c r="P867" s="29"/>
      <c r="Q867" s="29"/>
      <c r="R867" s="29"/>
      <c r="S867" s="29"/>
      <c r="T867" s="29"/>
      <c r="U867" s="29"/>
      <c r="V867" s="29"/>
      <c r="W867" s="29"/>
      <c r="X867" s="29"/>
      <c r="Y867" s="29"/>
      <c r="Z867" s="29"/>
    </row>
    <row r="868" ht="12.0" customHeight="1">
      <c r="A868" s="28"/>
      <c r="B868" s="28"/>
      <c r="C868" s="28"/>
      <c r="D868" s="28"/>
      <c r="E868" s="28"/>
      <c r="F868" s="28"/>
      <c r="G868" s="28"/>
      <c r="H868" s="28"/>
      <c r="I868" s="28"/>
      <c r="J868" s="29"/>
      <c r="K868" s="29"/>
      <c r="L868" s="29"/>
      <c r="M868" s="29"/>
      <c r="N868" s="29"/>
      <c r="O868" s="29"/>
      <c r="P868" s="29"/>
      <c r="Q868" s="29"/>
      <c r="R868" s="29"/>
      <c r="S868" s="29"/>
      <c r="T868" s="29"/>
      <c r="U868" s="29"/>
      <c r="V868" s="29"/>
      <c r="W868" s="29"/>
      <c r="X868" s="29"/>
      <c r="Y868" s="29"/>
      <c r="Z868" s="29"/>
    </row>
    <row r="869" ht="12.0" customHeight="1">
      <c r="A869" s="28"/>
      <c r="B869" s="28"/>
      <c r="C869" s="28"/>
      <c r="D869" s="28"/>
      <c r="E869" s="28"/>
      <c r="F869" s="28"/>
      <c r="G869" s="28"/>
      <c r="H869" s="28"/>
      <c r="I869" s="28"/>
      <c r="J869" s="29"/>
      <c r="K869" s="29"/>
      <c r="L869" s="29"/>
      <c r="M869" s="29"/>
      <c r="N869" s="29"/>
      <c r="O869" s="29"/>
      <c r="P869" s="29"/>
      <c r="Q869" s="29"/>
      <c r="R869" s="29"/>
      <c r="S869" s="29"/>
      <c r="T869" s="29"/>
      <c r="U869" s="29"/>
      <c r="V869" s="29"/>
      <c r="W869" s="29"/>
      <c r="X869" s="29"/>
      <c r="Y869" s="29"/>
      <c r="Z869" s="29"/>
    </row>
    <row r="870" ht="12.0" customHeight="1">
      <c r="A870" s="28"/>
      <c r="B870" s="28"/>
      <c r="C870" s="28"/>
      <c r="D870" s="28"/>
      <c r="E870" s="28"/>
      <c r="F870" s="28"/>
      <c r="G870" s="28"/>
      <c r="H870" s="28"/>
      <c r="I870" s="28"/>
      <c r="J870" s="29"/>
      <c r="K870" s="29"/>
      <c r="L870" s="29"/>
      <c r="M870" s="29"/>
      <c r="N870" s="29"/>
      <c r="O870" s="29"/>
      <c r="P870" s="29"/>
      <c r="Q870" s="29"/>
      <c r="R870" s="29"/>
      <c r="S870" s="29"/>
      <c r="T870" s="29"/>
      <c r="U870" s="29"/>
      <c r="V870" s="29"/>
      <c r="W870" s="29"/>
      <c r="X870" s="29"/>
      <c r="Y870" s="29"/>
      <c r="Z870" s="29"/>
    </row>
    <row r="871" ht="12.0" customHeight="1">
      <c r="A871" s="28"/>
      <c r="B871" s="28"/>
      <c r="C871" s="28"/>
      <c r="D871" s="28"/>
      <c r="E871" s="28"/>
      <c r="F871" s="28"/>
      <c r="G871" s="28"/>
      <c r="H871" s="28"/>
      <c r="I871" s="28"/>
      <c r="J871" s="29"/>
      <c r="K871" s="29"/>
      <c r="L871" s="29"/>
      <c r="M871" s="29"/>
      <c r="N871" s="29"/>
      <c r="O871" s="29"/>
      <c r="P871" s="29"/>
      <c r="Q871" s="29"/>
      <c r="R871" s="29"/>
      <c r="S871" s="29"/>
      <c r="T871" s="29"/>
      <c r="U871" s="29"/>
      <c r="V871" s="29"/>
      <c r="W871" s="29"/>
      <c r="X871" s="29"/>
      <c r="Y871" s="29"/>
      <c r="Z871" s="29"/>
    </row>
    <row r="872" ht="12.0" customHeight="1">
      <c r="A872" s="28"/>
      <c r="B872" s="28"/>
      <c r="C872" s="28"/>
      <c r="D872" s="28"/>
      <c r="E872" s="28"/>
      <c r="F872" s="28"/>
      <c r="G872" s="28"/>
      <c r="H872" s="28"/>
      <c r="I872" s="28"/>
      <c r="J872" s="29"/>
      <c r="K872" s="29"/>
      <c r="L872" s="29"/>
      <c r="M872" s="29"/>
      <c r="N872" s="29"/>
      <c r="O872" s="29"/>
      <c r="P872" s="29"/>
      <c r="Q872" s="29"/>
      <c r="R872" s="29"/>
      <c r="S872" s="29"/>
      <c r="T872" s="29"/>
      <c r="U872" s="29"/>
      <c r="V872" s="29"/>
      <c r="W872" s="29"/>
      <c r="X872" s="29"/>
      <c r="Y872" s="29"/>
      <c r="Z872" s="29"/>
    </row>
    <row r="873" ht="12.0" customHeight="1">
      <c r="A873" s="28"/>
      <c r="B873" s="28"/>
      <c r="C873" s="28"/>
      <c r="D873" s="28"/>
      <c r="E873" s="28"/>
      <c r="F873" s="28"/>
      <c r="G873" s="28"/>
      <c r="H873" s="28"/>
      <c r="I873" s="28"/>
      <c r="J873" s="29"/>
      <c r="K873" s="29"/>
      <c r="L873" s="29"/>
      <c r="M873" s="29"/>
      <c r="N873" s="29"/>
      <c r="O873" s="29"/>
      <c r="P873" s="29"/>
      <c r="Q873" s="29"/>
      <c r="R873" s="29"/>
      <c r="S873" s="29"/>
      <c r="T873" s="29"/>
      <c r="U873" s="29"/>
      <c r="V873" s="29"/>
      <c r="W873" s="29"/>
      <c r="X873" s="29"/>
      <c r="Y873" s="29"/>
      <c r="Z873" s="29"/>
    </row>
    <row r="874" ht="12.0" customHeight="1">
      <c r="A874" s="28"/>
      <c r="B874" s="28"/>
      <c r="C874" s="28"/>
      <c r="D874" s="28"/>
      <c r="E874" s="28"/>
      <c r="F874" s="28"/>
      <c r="G874" s="28"/>
      <c r="H874" s="28"/>
      <c r="I874" s="28"/>
      <c r="J874" s="29"/>
      <c r="K874" s="29"/>
      <c r="L874" s="29"/>
      <c r="M874" s="29"/>
      <c r="N874" s="29"/>
      <c r="O874" s="29"/>
      <c r="P874" s="29"/>
      <c r="Q874" s="29"/>
      <c r="R874" s="29"/>
      <c r="S874" s="29"/>
      <c r="T874" s="29"/>
      <c r="U874" s="29"/>
      <c r="V874" s="29"/>
      <c r="W874" s="29"/>
      <c r="X874" s="29"/>
      <c r="Y874" s="29"/>
      <c r="Z874" s="29"/>
    </row>
    <row r="875" ht="12.0" customHeight="1">
      <c r="A875" s="28"/>
      <c r="B875" s="28"/>
      <c r="C875" s="28"/>
      <c r="D875" s="28"/>
      <c r="E875" s="28"/>
      <c r="F875" s="28"/>
      <c r="G875" s="28"/>
      <c r="H875" s="28"/>
      <c r="I875" s="28"/>
      <c r="J875" s="29"/>
      <c r="K875" s="29"/>
      <c r="L875" s="29"/>
      <c r="M875" s="29"/>
      <c r="N875" s="29"/>
      <c r="O875" s="29"/>
      <c r="P875" s="29"/>
      <c r="Q875" s="29"/>
      <c r="R875" s="29"/>
      <c r="S875" s="29"/>
      <c r="T875" s="29"/>
      <c r="U875" s="29"/>
      <c r="V875" s="29"/>
      <c r="W875" s="29"/>
      <c r="X875" s="29"/>
      <c r="Y875" s="29"/>
      <c r="Z875" s="29"/>
    </row>
    <row r="876" ht="12.0" customHeight="1">
      <c r="A876" s="28"/>
      <c r="B876" s="28"/>
      <c r="C876" s="28"/>
      <c r="D876" s="28"/>
      <c r="E876" s="28"/>
      <c r="F876" s="28"/>
      <c r="G876" s="28"/>
      <c r="H876" s="28"/>
      <c r="I876" s="28"/>
      <c r="J876" s="29"/>
      <c r="K876" s="29"/>
      <c r="L876" s="29"/>
      <c r="M876" s="29"/>
      <c r="N876" s="29"/>
      <c r="O876" s="29"/>
      <c r="P876" s="29"/>
      <c r="Q876" s="29"/>
      <c r="R876" s="29"/>
      <c r="S876" s="29"/>
      <c r="T876" s="29"/>
      <c r="U876" s="29"/>
      <c r="V876" s="29"/>
      <c r="W876" s="29"/>
      <c r="X876" s="29"/>
      <c r="Y876" s="29"/>
      <c r="Z876" s="29"/>
    </row>
    <row r="877" ht="12.0" customHeight="1">
      <c r="A877" s="28"/>
      <c r="B877" s="28"/>
      <c r="C877" s="28"/>
      <c r="D877" s="28"/>
      <c r="E877" s="28"/>
      <c r="F877" s="28"/>
      <c r="G877" s="28"/>
      <c r="H877" s="28"/>
      <c r="I877" s="28"/>
      <c r="J877" s="29"/>
      <c r="K877" s="29"/>
      <c r="L877" s="29"/>
      <c r="M877" s="29"/>
      <c r="N877" s="29"/>
      <c r="O877" s="29"/>
      <c r="P877" s="29"/>
      <c r="Q877" s="29"/>
      <c r="R877" s="29"/>
      <c r="S877" s="29"/>
      <c r="T877" s="29"/>
      <c r="U877" s="29"/>
      <c r="V877" s="29"/>
      <c r="W877" s="29"/>
      <c r="X877" s="29"/>
      <c r="Y877" s="29"/>
      <c r="Z877" s="29"/>
    </row>
    <row r="878" ht="12.0" customHeight="1">
      <c r="A878" s="28"/>
      <c r="B878" s="28"/>
      <c r="C878" s="28"/>
      <c r="D878" s="28"/>
      <c r="E878" s="28"/>
      <c r="F878" s="28"/>
      <c r="G878" s="28"/>
      <c r="H878" s="28"/>
      <c r="I878" s="28"/>
      <c r="J878" s="29"/>
      <c r="K878" s="29"/>
      <c r="L878" s="29"/>
      <c r="M878" s="29"/>
      <c r="N878" s="29"/>
      <c r="O878" s="29"/>
      <c r="P878" s="29"/>
      <c r="Q878" s="29"/>
      <c r="R878" s="29"/>
      <c r="S878" s="29"/>
      <c r="T878" s="29"/>
      <c r="U878" s="29"/>
      <c r="V878" s="29"/>
      <c r="W878" s="29"/>
      <c r="X878" s="29"/>
      <c r="Y878" s="29"/>
      <c r="Z878" s="29"/>
    </row>
    <row r="879" ht="12.0" customHeight="1">
      <c r="A879" s="28"/>
      <c r="B879" s="28"/>
      <c r="C879" s="28"/>
      <c r="D879" s="28"/>
      <c r="E879" s="28"/>
      <c r="F879" s="28"/>
      <c r="G879" s="28"/>
      <c r="H879" s="28"/>
      <c r="I879" s="28"/>
      <c r="J879" s="29"/>
      <c r="K879" s="29"/>
      <c r="L879" s="29"/>
      <c r="M879" s="29"/>
      <c r="N879" s="29"/>
      <c r="O879" s="29"/>
      <c r="P879" s="29"/>
      <c r="Q879" s="29"/>
      <c r="R879" s="29"/>
      <c r="S879" s="29"/>
      <c r="T879" s="29"/>
      <c r="U879" s="29"/>
      <c r="V879" s="29"/>
      <c r="W879" s="29"/>
      <c r="X879" s="29"/>
      <c r="Y879" s="29"/>
      <c r="Z879" s="29"/>
    </row>
    <row r="880" ht="12.0" customHeight="1">
      <c r="A880" s="28"/>
      <c r="B880" s="28"/>
      <c r="C880" s="28"/>
      <c r="D880" s="28"/>
      <c r="E880" s="28"/>
      <c r="F880" s="28"/>
      <c r="G880" s="28"/>
      <c r="H880" s="28"/>
      <c r="I880" s="28"/>
      <c r="J880" s="29"/>
      <c r="K880" s="29"/>
      <c r="L880" s="29"/>
      <c r="M880" s="29"/>
      <c r="N880" s="29"/>
      <c r="O880" s="29"/>
      <c r="P880" s="29"/>
      <c r="Q880" s="29"/>
      <c r="R880" s="29"/>
      <c r="S880" s="29"/>
      <c r="T880" s="29"/>
      <c r="U880" s="29"/>
      <c r="V880" s="29"/>
      <c r="W880" s="29"/>
      <c r="X880" s="29"/>
      <c r="Y880" s="29"/>
      <c r="Z880" s="29"/>
    </row>
    <row r="881" ht="12.0" customHeight="1">
      <c r="A881" s="28"/>
      <c r="B881" s="28"/>
      <c r="C881" s="28"/>
      <c r="D881" s="28"/>
      <c r="E881" s="28"/>
      <c r="F881" s="28"/>
      <c r="G881" s="28"/>
      <c r="H881" s="28"/>
      <c r="I881" s="28"/>
      <c r="J881" s="29"/>
      <c r="K881" s="29"/>
      <c r="L881" s="29"/>
      <c r="M881" s="29"/>
      <c r="N881" s="29"/>
      <c r="O881" s="29"/>
      <c r="P881" s="29"/>
      <c r="Q881" s="29"/>
      <c r="R881" s="29"/>
      <c r="S881" s="29"/>
      <c r="T881" s="29"/>
      <c r="U881" s="29"/>
      <c r="V881" s="29"/>
      <c r="W881" s="29"/>
      <c r="X881" s="29"/>
      <c r="Y881" s="29"/>
      <c r="Z881" s="29"/>
    </row>
    <row r="882" ht="12.0" customHeight="1">
      <c r="A882" s="28"/>
      <c r="B882" s="28"/>
      <c r="C882" s="28"/>
      <c r="D882" s="28"/>
      <c r="E882" s="28"/>
      <c r="F882" s="28"/>
      <c r="G882" s="28"/>
      <c r="H882" s="28"/>
      <c r="I882" s="28"/>
      <c r="J882" s="29"/>
      <c r="K882" s="29"/>
      <c r="L882" s="29"/>
      <c r="M882" s="29"/>
      <c r="N882" s="29"/>
      <c r="O882" s="29"/>
      <c r="P882" s="29"/>
      <c r="Q882" s="29"/>
      <c r="R882" s="29"/>
      <c r="S882" s="29"/>
      <c r="T882" s="29"/>
      <c r="U882" s="29"/>
      <c r="V882" s="29"/>
      <c r="W882" s="29"/>
      <c r="X882" s="29"/>
      <c r="Y882" s="29"/>
      <c r="Z882" s="29"/>
    </row>
    <row r="883" ht="12.0" customHeight="1">
      <c r="A883" s="28"/>
      <c r="B883" s="28"/>
      <c r="C883" s="28"/>
      <c r="D883" s="28"/>
      <c r="E883" s="28"/>
      <c r="F883" s="28"/>
      <c r="G883" s="28"/>
      <c r="H883" s="28"/>
      <c r="I883" s="28"/>
      <c r="J883" s="29"/>
      <c r="K883" s="29"/>
      <c r="L883" s="29"/>
      <c r="M883" s="29"/>
      <c r="N883" s="29"/>
      <c r="O883" s="29"/>
      <c r="P883" s="29"/>
      <c r="Q883" s="29"/>
      <c r="R883" s="29"/>
      <c r="S883" s="29"/>
      <c r="T883" s="29"/>
      <c r="U883" s="29"/>
      <c r="V883" s="29"/>
      <c r="W883" s="29"/>
      <c r="X883" s="29"/>
      <c r="Y883" s="29"/>
      <c r="Z883" s="29"/>
    </row>
    <row r="884" ht="12.0" customHeight="1">
      <c r="A884" s="28"/>
      <c r="B884" s="28"/>
      <c r="C884" s="28"/>
      <c r="D884" s="28"/>
      <c r="E884" s="28"/>
      <c r="F884" s="28"/>
      <c r="G884" s="28"/>
      <c r="H884" s="28"/>
      <c r="I884" s="28"/>
      <c r="J884" s="29"/>
      <c r="K884" s="29"/>
      <c r="L884" s="29"/>
      <c r="M884" s="29"/>
      <c r="N884" s="29"/>
      <c r="O884" s="29"/>
      <c r="P884" s="29"/>
      <c r="Q884" s="29"/>
      <c r="R884" s="29"/>
      <c r="S884" s="29"/>
      <c r="T884" s="29"/>
      <c r="U884" s="29"/>
      <c r="V884" s="29"/>
      <c r="W884" s="29"/>
      <c r="X884" s="29"/>
      <c r="Y884" s="29"/>
      <c r="Z884" s="29"/>
    </row>
    <row r="885" ht="12.0" customHeight="1">
      <c r="A885" s="28"/>
      <c r="B885" s="28"/>
      <c r="C885" s="28"/>
      <c r="D885" s="28"/>
      <c r="E885" s="28"/>
      <c r="F885" s="28"/>
      <c r="G885" s="28"/>
      <c r="H885" s="28"/>
      <c r="I885" s="28"/>
      <c r="J885" s="29"/>
      <c r="K885" s="29"/>
      <c r="L885" s="29"/>
      <c r="M885" s="29"/>
      <c r="N885" s="29"/>
      <c r="O885" s="29"/>
      <c r="P885" s="29"/>
      <c r="Q885" s="29"/>
      <c r="R885" s="29"/>
      <c r="S885" s="29"/>
      <c r="T885" s="29"/>
      <c r="U885" s="29"/>
      <c r="V885" s="29"/>
      <c r="W885" s="29"/>
      <c r="X885" s="29"/>
      <c r="Y885" s="29"/>
      <c r="Z885" s="29"/>
    </row>
    <row r="886" ht="12.0" customHeight="1">
      <c r="A886" s="28"/>
      <c r="B886" s="28"/>
      <c r="C886" s="28"/>
      <c r="D886" s="28"/>
      <c r="E886" s="28"/>
      <c r="F886" s="28"/>
      <c r="G886" s="28"/>
      <c r="H886" s="28"/>
      <c r="I886" s="28"/>
      <c r="J886" s="29"/>
      <c r="K886" s="29"/>
      <c r="L886" s="29"/>
      <c r="M886" s="29"/>
      <c r="N886" s="29"/>
      <c r="O886" s="29"/>
      <c r="P886" s="29"/>
      <c r="Q886" s="29"/>
      <c r="R886" s="29"/>
      <c r="S886" s="29"/>
      <c r="T886" s="29"/>
      <c r="U886" s="29"/>
      <c r="V886" s="29"/>
      <c r="W886" s="29"/>
      <c r="X886" s="29"/>
      <c r="Y886" s="29"/>
      <c r="Z886" s="29"/>
    </row>
    <row r="887" ht="12.0" customHeight="1">
      <c r="A887" s="28"/>
      <c r="B887" s="28"/>
      <c r="C887" s="28"/>
      <c r="D887" s="28"/>
      <c r="E887" s="28"/>
      <c r="F887" s="28"/>
      <c r="G887" s="28"/>
      <c r="H887" s="28"/>
      <c r="I887" s="28"/>
      <c r="J887" s="29"/>
      <c r="K887" s="29"/>
      <c r="L887" s="29"/>
      <c r="M887" s="29"/>
      <c r="N887" s="29"/>
      <c r="O887" s="29"/>
      <c r="P887" s="29"/>
      <c r="Q887" s="29"/>
      <c r="R887" s="29"/>
      <c r="S887" s="29"/>
      <c r="T887" s="29"/>
      <c r="U887" s="29"/>
      <c r="V887" s="29"/>
      <c r="W887" s="29"/>
      <c r="X887" s="29"/>
      <c r="Y887" s="29"/>
      <c r="Z887" s="29"/>
    </row>
    <row r="888" ht="12.0" customHeight="1">
      <c r="A888" s="28"/>
      <c r="B888" s="28"/>
      <c r="C888" s="28"/>
      <c r="D888" s="28"/>
      <c r="E888" s="28"/>
      <c r="F888" s="28"/>
      <c r="G888" s="28"/>
      <c r="H888" s="28"/>
      <c r="I888" s="28"/>
      <c r="J888" s="29"/>
      <c r="K888" s="29"/>
      <c r="L888" s="29"/>
      <c r="M888" s="29"/>
      <c r="N888" s="29"/>
      <c r="O888" s="29"/>
      <c r="P888" s="29"/>
      <c r="Q888" s="29"/>
      <c r="R888" s="29"/>
      <c r="S888" s="29"/>
      <c r="T888" s="29"/>
      <c r="U888" s="29"/>
      <c r="V888" s="29"/>
      <c r="W888" s="29"/>
      <c r="X888" s="29"/>
      <c r="Y888" s="29"/>
      <c r="Z888" s="29"/>
    </row>
    <row r="889" ht="12.0" customHeight="1">
      <c r="A889" s="28"/>
      <c r="B889" s="28"/>
      <c r="C889" s="28"/>
      <c r="D889" s="28"/>
      <c r="E889" s="28"/>
      <c r="F889" s="28"/>
      <c r="G889" s="28"/>
      <c r="H889" s="28"/>
      <c r="I889" s="28"/>
      <c r="J889" s="29"/>
      <c r="K889" s="29"/>
      <c r="L889" s="29"/>
      <c r="M889" s="29"/>
      <c r="N889" s="29"/>
      <c r="O889" s="29"/>
      <c r="P889" s="29"/>
      <c r="Q889" s="29"/>
      <c r="R889" s="29"/>
      <c r="S889" s="29"/>
      <c r="T889" s="29"/>
      <c r="U889" s="29"/>
      <c r="V889" s="29"/>
      <c r="W889" s="29"/>
      <c r="X889" s="29"/>
      <c r="Y889" s="29"/>
      <c r="Z889" s="29"/>
    </row>
    <row r="890" ht="12.0" customHeight="1">
      <c r="A890" s="28"/>
      <c r="B890" s="28"/>
      <c r="C890" s="28"/>
      <c r="D890" s="28"/>
      <c r="E890" s="28"/>
      <c r="F890" s="28"/>
      <c r="G890" s="28"/>
      <c r="H890" s="28"/>
      <c r="I890" s="28"/>
      <c r="J890" s="29"/>
      <c r="K890" s="29"/>
      <c r="L890" s="29"/>
      <c r="M890" s="29"/>
      <c r="N890" s="29"/>
      <c r="O890" s="29"/>
      <c r="P890" s="29"/>
      <c r="Q890" s="29"/>
      <c r="R890" s="29"/>
      <c r="S890" s="29"/>
      <c r="T890" s="29"/>
      <c r="U890" s="29"/>
      <c r="V890" s="29"/>
      <c r="W890" s="29"/>
      <c r="X890" s="29"/>
      <c r="Y890" s="29"/>
      <c r="Z890" s="29"/>
    </row>
    <row r="891" ht="12.0" customHeight="1">
      <c r="A891" s="28"/>
      <c r="B891" s="28"/>
      <c r="C891" s="28"/>
      <c r="D891" s="28"/>
      <c r="E891" s="28"/>
      <c r="F891" s="28"/>
      <c r="G891" s="28"/>
      <c r="H891" s="28"/>
      <c r="I891" s="28"/>
      <c r="J891" s="29"/>
      <c r="K891" s="29"/>
      <c r="L891" s="29"/>
      <c r="M891" s="29"/>
      <c r="N891" s="29"/>
      <c r="O891" s="29"/>
      <c r="P891" s="29"/>
      <c r="Q891" s="29"/>
      <c r="R891" s="29"/>
      <c r="S891" s="29"/>
      <c r="T891" s="29"/>
      <c r="U891" s="29"/>
      <c r="V891" s="29"/>
      <c r="W891" s="29"/>
      <c r="X891" s="29"/>
      <c r="Y891" s="29"/>
      <c r="Z891" s="29"/>
    </row>
    <row r="892" ht="12.0" customHeight="1">
      <c r="A892" s="28"/>
      <c r="B892" s="28"/>
      <c r="C892" s="28"/>
      <c r="D892" s="28"/>
      <c r="E892" s="28"/>
      <c r="F892" s="28"/>
      <c r="G892" s="28"/>
      <c r="H892" s="28"/>
      <c r="I892" s="28"/>
      <c r="J892" s="29"/>
      <c r="K892" s="29"/>
      <c r="L892" s="29"/>
      <c r="M892" s="29"/>
      <c r="N892" s="29"/>
      <c r="O892" s="29"/>
      <c r="P892" s="29"/>
      <c r="Q892" s="29"/>
      <c r="R892" s="29"/>
      <c r="S892" s="29"/>
      <c r="T892" s="29"/>
      <c r="U892" s="29"/>
      <c r="V892" s="29"/>
      <c r="W892" s="29"/>
      <c r="X892" s="29"/>
      <c r="Y892" s="29"/>
      <c r="Z892" s="29"/>
    </row>
    <row r="893" ht="12.0" customHeight="1">
      <c r="A893" s="28"/>
      <c r="B893" s="28"/>
      <c r="C893" s="28"/>
      <c r="D893" s="28"/>
      <c r="E893" s="28"/>
      <c r="F893" s="28"/>
      <c r="G893" s="28"/>
      <c r="H893" s="28"/>
      <c r="I893" s="28"/>
      <c r="J893" s="29"/>
      <c r="K893" s="29"/>
      <c r="L893" s="29"/>
      <c r="M893" s="29"/>
      <c r="N893" s="29"/>
      <c r="O893" s="29"/>
      <c r="P893" s="29"/>
      <c r="Q893" s="29"/>
      <c r="R893" s="29"/>
      <c r="S893" s="29"/>
      <c r="T893" s="29"/>
      <c r="U893" s="29"/>
      <c r="V893" s="29"/>
      <c r="W893" s="29"/>
      <c r="X893" s="29"/>
      <c r="Y893" s="29"/>
      <c r="Z893" s="29"/>
    </row>
    <row r="894" ht="12.0" customHeight="1">
      <c r="A894" s="28"/>
      <c r="B894" s="28"/>
      <c r="C894" s="28"/>
      <c r="D894" s="28"/>
      <c r="E894" s="28"/>
      <c r="F894" s="28"/>
      <c r="G894" s="28"/>
      <c r="H894" s="28"/>
      <c r="I894" s="28"/>
      <c r="J894" s="29"/>
      <c r="K894" s="29"/>
      <c r="L894" s="29"/>
      <c r="M894" s="29"/>
      <c r="N894" s="29"/>
      <c r="O894" s="29"/>
      <c r="P894" s="29"/>
      <c r="Q894" s="29"/>
      <c r="R894" s="29"/>
      <c r="S894" s="29"/>
      <c r="T894" s="29"/>
      <c r="U894" s="29"/>
      <c r="V894" s="29"/>
      <c r="W894" s="29"/>
      <c r="X894" s="29"/>
      <c r="Y894" s="29"/>
      <c r="Z894" s="29"/>
    </row>
    <row r="895" ht="12.0" customHeight="1">
      <c r="A895" s="28"/>
      <c r="B895" s="28"/>
      <c r="C895" s="28"/>
      <c r="D895" s="28"/>
      <c r="E895" s="28"/>
      <c r="F895" s="28"/>
      <c r="G895" s="28"/>
      <c r="H895" s="28"/>
      <c r="I895" s="28"/>
      <c r="J895" s="29"/>
      <c r="K895" s="29"/>
      <c r="L895" s="29"/>
      <c r="M895" s="29"/>
      <c r="N895" s="29"/>
      <c r="O895" s="29"/>
      <c r="P895" s="29"/>
      <c r="Q895" s="29"/>
      <c r="R895" s="29"/>
      <c r="S895" s="29"/>
      <c r="T895" s="29"/>
      <c r="U895" s="29"/>
      <c r="V895" s="29"/>
      <c r="W895" s="29"/>
      <c r="X895" s="29"/>
      <c r="Y895" s="29"/>
      <c r="Z895" s="29"/>
    </row>
    <row r="896" ht="12.0" customHeight="1">
      <c r="A896" s="28"/>
      <c r="B896" s="28"/>
      <c r="C896" s="28"/>
      <c r="D896" s="28"/>
      <c r="E896" s="28"/>
      <c r="F896" s="28"/>
      <c r="G896" s="28"/>
      <c r="H896" s="28"/>
      <c r="I896" s="28"/>
      <c r="J896" s="29"/>
      <c r="K896" s="29"/>
      <c r="L896" s="29"/>
      <c r="M896" s="29"/>
      <c r="N896" s="29"/>
      <c r="O896" s="29"/>
      <c r="P896" s="29"/>
      <c r="Q896" s="29"/>
      <c r="R896" s="29"/>
      <c r="S896" s="29"/>
      <c r="T896" s="29"/>
      <c r="U896" s="29"/>
      <c r="V896" s="29"/>
      <c r="W896" s="29"/>
      <c r="X896" s="29"/>
      <c r="Y896" s="29"/>
      <c r="Z896" s="29"/>
    </row>
    <row r="897" ht="12.0" customHeight="1">
      <c r="A897" s="28"/>
      <c r="B897" s="28"/>
      <c r="C897" s="28"/>
      <c r="D897" s="28"/>
      <c r="E897" s="28"/>
      <c r="F897" s="28"/>
      <c r="G897" s="28"/>
      <c r="H897" s="28"/>
      <c r="I897" s="28"/>
      <c r="J897" s="29"/>
      <c r="K897" s="29"/>
      <c r="L897" s="29"/>
      <c r="M897" s="29"/>
      <c r="N897" s="29"/>
      <c r="O897" s="29"/>
      <c r="P897" s="29"/>
      <c r="Q897" s="29"/>
      <c r="R897" s="29"/>
      <c r="S897" s="29"/>
      <c r="T897" s="29"/>
      <c r="U897" s="29"/>
      <c r="V897" s="29"/>
      <c r="W897" s="29"/>
      <c r="X897" s="29"/>
      <c r="Y897" s="29"/>
      <c r="Z897" s="29"/>
    </row>
    <row r="898" ht="12.0" customHeight="1">
      <c r="A898" s="28"/>
      <c r="B898" s="28"/>
      <c r="C898" s="28"/>
      <c r="D898" s="28"/>
      <c r="E898" s="28"/>
      <c r="F898" s="28"/>
      <c r="G898" s="28"/>
      <c r="H898" s="28"/>
      <c r="I898" s="28"/>
      <c r="J898" s="29"/>
      <c r="K898" s="29"/>
      <c r="L898" s="29"/>
      <c r="M898" s="29"/>
      <c r="N898" s="29"/>
      <c r="O898" s="29"/>
      <c r="P898" s="29"/>
      <c r="Q898" s="29"/>
      <c r="R898" s="29"/>
      <c r="S898" s="29"/>
      <c r="T898" s="29"/>
      <c r="U898" s="29"/>
      <c r="V898" s="29"/>
      <c r="W898" s="29"/>
      <c r="X898" s="29"/>
      <c r="Y898" s="29"/>
      <c r="Z898" s="29"/>
    </row>
    <row r="899" ht="12.0" customHeight="1">
      <c r="A899" s="28"/>
      <c r="B899" s="28"/>
      <c r="C899" s="28"/>
      <c r="D899" s="28"/>
      <c r="E899" s="28"/>
      <c r="F899" s="28"/>
      <c r="G899" s="28"/>
      <c r="H899" s="28"/>
      <c r="I899" s="28"/>
      <c r="J899" s="29"/>
      <c r="K899" s="29"/>
      <c r="L899" s="29"/>
      <c r="M899" s="29"/>
      <c r="N899" s="29"/>
      <c r="O899" s="29"/>
      <c r="P899" s="29"/>
      <c r="Q899" s="29"/>
      <c r="R899" s="29"/>
      <c r="S899" s="29"/>
      <c r="T899" s="29"/>
      <c r="U899" s="29"/>
      <c r="V899" s="29"/>
      <c r="W899" s="29"/>
      <c r="X899" s="29"/>
      <c r="Y899" s="29"/>
      <c r="Z899" s="29"/>
    </row>
    <row r="900" ht="12.0" customHeight="1">
      <c r="A900" s="28"/>
      <c r="B900" s="28"/>
      <c r="C900" s="28"/>
      <c r="D900" s="28"/>
      <c r="E900" s="28"/>
      <c r="F900" s="28"/>
      <c r="G900" s="28"/>
      <c r="H900" s="28"/>
      <c r="I900" s="28"/>
      <c r="J900" s="29"/>
      <c r="K900" s="29"/>
      <c r="L900" s="29"/>
      <c r="M900" s="29"/>
      <c r="N900" s="29"/>
      <c r="O900" s="29"/>
      <c r="P900" s="29"/>
      <c r="Q900" s="29"/>
      <c r="R900" s="29"/>
      <c r="S900" s="29"/>
      <c r="T900" s="29"/>
      <c r="U900" s="29"/>
      <c r="V900" s="29"/>
      <c r="W900" s="29"/>
      <c r="X900" s="29"/>
      <c r="Y900" s="29"/>
      <c r="Z900" s="29"/>
    </row>
    <row r="901" ht="12.0" customHeight="1">
      <c r="A901" s="28"/>
      <c r="B901" s="28"/>
      <c r="C901" s="28"/>
      <c r="D901" s="28"/>
      <c r="E901" s="28"/>
      <c r="F901" s="28"/>
      <c r="G901" s="28"/>
      <c r="H901" s="28"/>
      <c r="I901" s="28"/>
      <c r="J901" s="29"/>
      <c r="K901" s="29"/>
      <c r="L901" s="29"/>
      <c r="M901" s="29"/>
      <c r="N901" s="29"/>
      <c r="O901" s="29"/>
      <c r="P901" s="29"/>
      <c r="Q901" s="29"/>
      <c r="R901" s="29"/>
      <c r="S901" s="29"/>
      <c r="T901" s="29"/>
      <c r="U901" s="29"/>
      <c r="V901" s="29"/>
      <c r="W901" s="29"/>
      <c r="X901" s="29"/>
      <c r="Y901" s="29"/>
      <c r="Z901" s="29"/>
    </row>
    <row r="902" ht="12.0" customHeight="1">
      <c r="A902" s="28"/>
      <c r="B902" s="28"/>
      <c r="C902" s="28"/>
      <c r="D902" s="28"/>
      <c r="E902" s="28"/>
      <c r="F902" s="28"/>
      <c r="G902" s="28"/>
      <c r="H902" s="28"/>
      <c r="I902" s="28"/>
      <c r="J902" s="29"/>
      <c r="K902" s="29"/>
      <c r="L902" s="29"/>
      <c r="M902" s="29"/>
      <c r="N902" s="29"/>
      <c r="O902" s="29"/>
      <c r="P902" s="29"/>
      <c r="Q902" s="29"/>
      <c r="R902" s="29"/>
      <c r="S902" s="29"/>
      <c r="T902" s="29"/>
      <c r="U902" s="29"/>
      <c r="V902" s="29"/>
      <c r="W902" s="29"/>
      <c r="X902" s="29"/>
      <c r="Y902" s="29"/>
      <c r="Z902" s="29"/>
    </row>
    <row r="903" ht="12.0" customHeight="1">
      <c r="A903" s="28"/>
      <c r="B903" s="28"/>
      <c r="C903" s="28"/>
      <c r="D903" s="28"/>
      <c r="E903" s="28"/>
      <c r="F903" s="28"/>
      <c r="G903" s="28"/>
      <c r="H903" s="28"/>
      <c r="I903" s="28"/>
      <c r="J903" s="29"/>
      <c r="K903" s="29"/>
      <c r="L903" s="29"/>
      <c r="M903" s="29"/>
      <c r="N903" s="29"/>
      <c r="O903" s="29"/>
      <c r="P903" s="29"/>
      <c r="Q903" s="29"/>
      <c r="R903" s="29"/>
      <c r="S903" s="29"/>
      <c r="T903" s="29"/>
      <c r="U903" s="29"/>
      <c r="V903" s="29"/>
      <c r="W903" s="29"/>
      <c r="X903" s="29"/>
      <c r="Y903" s="29"/>
      <c r="Z903" s="29"/>
    </row>
    <row r="904" ht="12.0" customHeight="1">
      <c r="A904" s="28"/>
      <c r="B904" s="28"/>
      <c r="C904" s="28"/>
      <c r="D904" s="28"/>
      <c r="E904" s="28"/>
      <c r="F904" s="28"/>
      <c r="G904" s="28"/>
      <c r="H904" s="28"/>
      <c r="I904" s="28"/>
      <c r="J904" s="29"/>
      <c r="K904" s="29"/>
      <c r="L904" s="29"/>
      <c r="M904" s="29"/>
      <c r="N904" s="29"/>
      <c r="O904" s="29"/>
      <c r="P904" s="29"/>
      <c r="Q904" s="29"/>
      <c r="R904" s="29"/>
      <c r="S904" s="29"/>
      <c r="T904" s="29"/>
      <c r="U904" s="29"/>
      <c r="V904" s="29"/>
      <c r="W904" s="29"/>
      <c r="X904" s="29"/>
      <c r="Y904" s="29"/>
      <c r="Z904" s="29"/>
    </row>
    <row r="905" ht="12.0" customHeight="1">
      <c r="A905" s="28"/>
      <c r="B905" s="28"/>
      <c r="C905" s="28"/>
      <c r="D905" s="28"/>
      <c r="E905" s="28"/>
      <c r="F905" s="28"/>
      <c r="G905" s="28"/>
      <c r="H905" s="28"/>
      <c r="I905" s="28"/>
      <c r="J905" s="29"/>
      <c r="K905" s="29"/>
      <c r="L905" s="29"/>
      <c r="M905" s="29"/>
      <c r="N905" s="29"/>
      <c r="O905" s="29"/>
      <c r="P905" s="29"/>
      <c r="Q905" s="29"/>
      <c r="R905" s="29"/>
      <c r="S905" s="29"/>
      <c r="T905" s="29"/>
      <c r="U905" s="29"/>
      <c r="V905" s="29"/>
      <c r="W905" s="29"/>
      <c r="X905" s="29"/>
      <c r="Y905" s="29"/>
      <c r="Z905" s="29"/>
    </row>
    <row r="906" ht="12.0" customHeight="1">
      <c r="A906" s="28"/>
      <c r="B906" s="28"/>
      <c r="C906" s="28"/>
      <c r="D906" s="28"/>
      <c r="E906" s="28"/>
      <c r="F906" s="28"/>
      <c r="G906" s="28"/>
      <c r="H906" s="28"/>
      <c r="I906" s="28"/>
      <c r="J906" s="29"/>
      <c r="K906" s="29"/>
      <c r="L906" s="29"/>
      <c r="M906" s="29"/>
      <c r="N906" s="29"/>
      <c r="O906" s="29"/>
      <c r="P906" s="29"/>
      <c r="Q906" s="29"/>
      <c r="R906" s="29"/>
      <c r="S906" s="29"/>
      <c r="T906" s="29"/>
      <c r="U906" s="29"/>
      <c r="V906" s="29"/>
      <c r="W906" s="29"/>
      <c r="X906" s="29"/>
      <c r="Y906" s="29"/>
      <c r="Z906" s="29"/>
    </row>
    <row r="907" ht="12.0" customHeight="1">
      <c r="A907" s="28"/>
      <c r="B907" s="28"/>
      <c r="C907" s="28"/>
      <c r="D907" s="28"/>
      <c r="E907" s="28"/>
      <c r="F907" s="28"/>
      <c r="G907" s="28"/>
      <c r="H907" s="28"/>
      <c r="I907" s="28"/>
      <c r="J907" s="29"/>
      <c r="K907" s="29"/>
      <c r="L907" s="29"/>
      <c r="M907" s="29"/>
      <c r="N907" s="29"/>
      <c r="O907" s="29"/>
      <c r="P907" s="29"/>
      <c r="Q907" s="29"/>
      <c r="R907" s="29"/>
      <c r="S907" s="29"/>
      <c r="T907" s="29"/>
      <c r="U907" s="29"/>
      <c r="V907" s="29"/>
      <c r="W907" s="29"/>
      <c r="X907" s="29"/>
      <c r="Y907" s="29"/>
      <c r="Z907" s="29"/>
    </row>
    <row r="908" ht="12.0" customHeight="1">
      <c r="A908" s="28"/>
      <c r="B908" s="28"/>
      <c r="C908" s="28"/>
      <c r="D908" s="28"/>
      <c r="E908" s="28"/>
      <c r="F908" s="28"/>
      <c r="G908" s="28"/>
      <c r="H908" s="28"/>
      <c r="I908" s="28"/>
      <c r="J908" s="29"/>
      <c r="K908" s="29"/>
      <c r="L908" s="29"/>
      <c r="M908" s="29"/>
      <c r="N908" s="29"/>
      <c r="O908" s="29"/>
      <c r="P908" s="29"/>
      <c r="Q908" s="29"/>
      <c r="R908" s="29"/>
      <c r="S908" s="29"/>
      <c r="T908" s="29"/>
      <c r="U908" s="29"/>
      <c r="V908" s="29"/>
      <c r="W908" s="29"/>
      <c r="X908" s="29"/>
      <c r="Y908" s="29"/>
      <c r="Z908" s="29"/>
    </row>
    <row r="909" ht="12.0" customHeight="1">
      <c r="A909" s="28"/>
      <c r="B909" s="28"/>
      <c r="C909" s="28"/>
      <c r="D909" s="28"/>
      <c r="E909" s="28"/>
      <c r="F909" s="28"/>
      <c r="G909" s="28"/>
      <c r="H909" s="28"/>
      <c r="I909" s="28"/>
      <c r="J909" s="29"/>
      <c r="K909" s="29"/>
      <c r="L909" s="29"/>
      <c r="M909" s="29"/>
      <c r="N909" s="29"/>
      <c r="O909" s="29"/>
      <c r="P909" s="29"/>
      <c r="Q909" s="29"/>
      <c r="R909" s="29"/>
      <c r="S909" s="29"/>
      <c r="T909" s="29"/>
      <c r="U909" s="29"/>
      <c r="V909" s="29"/>
      <c r="W909" s="29"/>
      <c r="X909" s="29"/>
      <c r="Y909" s="29"/>
      <c r="Z909" s="29"/>
    </row>
    <row r="910" ht="12.0" customHeight="1">
      <c r="A910" s="28"/>
      <c r="B910" s="28"/>
      <c r="C910" s="28"/>
      <c r="D910" s="28"/>
      <c r="E910" s="28"/>
      <c r="F910" s="28"/>
      <c r="G910" s="28"/>
      <c r="H910" s="28"/>
      <c r="I910" s="28"/>
      <c r="J910" s="29"/>
      <c r="K910" s="29"/>
      <c r="L910" s="29"/>
      <c r="M910" s="29"/>
      <c r="N910" s="29"/>
      <c r="O910" s="29"/>
      <c r="P910" s="29"/>
      <c r="Q910" s="29"/>
      <c r="R910" s="29"/>
      <c r="S910" s="29"/>
      <c r="T910" s="29"/>
      <c r="U910" s="29"/>
      <c r="V910" s="29"/>
      <c r="W910" s="29"/>
      <c r="X910" s="29"/>
      <c r="Y910" s="29"/>
      <c r="Z910" s="29"/>
    </row>
    <row r="911" ht="12.0" customHeight="1">
      <c r="A911" s="28"/>
      <c r="B911" s="28"/>
      <c r="C911" s="28"/>
      <c r="D911" s="28"/>
      <c r="E911" s="28"/>
      <c r="F911" s="28"/>
      <c r="G911" s="28"/>
      <c r="H911" s="28"/>
      <c r="I911" s="28"/>
      <c r="J911" s="29"/>
      <c r="K911" s="29"/>
      <c r="L911" s="29"/>
      <c r="M911" s="29"/>
      <c r="N911" s="29"/>
      <c r="O911" s="29"/>
      <c r="P911" s="29"/>
      <c r="Q911" s="29"/>
      <c r="R911" s="29"/>
      <c r="S911" s="29"/>
      <c r="T911" s="29"/>
      <c r="U911" s="29"/>
      <c r="V911" s="29"/>
      <c r="W911" s="29"/>
      <c r="X911" s="29"/>
      <c r="Y911" s="29"/>
      <c r="Z911" s="29"/>
    </row>
    <row r="912" ht="12.0" customHeight="1">
      <c r="A912" s="28"/>
      <c r="B912" s="28"/>
      <c r="C912" s="28"/>
      <c r="D912" s="28"/>
      <c r="E912" s="28"/>
      <c r="F912" s="28"/>
      <c r="G912" s="28"/>
      <c r="H912" s="28"/>
      <c r="I912" s="28"/>
      <c r="J912" s="29"/>
      <c r="K912" s="29"/>
      <c r="L912" s="29"/>
      <c r="M912" s="29"/>
      <c r="N912" s="29"/>
      <c r="O912" s="29"/>
      <c r="P912" s="29"/>
      <c r="Q912" s="29"/>
      <c r="R912" s="29"/>
      <c r="S912" s="29"/>
      <c r="T912" s="29"/>
      <c r="U912" s="29"/>
      <c r="V912" s="29"/>
      <c r="W912" s="29"/>
      <c r="X912" s="29"/>
      <c r="Y912" s="29"/>
      <c r="Z912" s="29"/>
    </row>
    <row r="913" ht="12.0" customHeight="1">
      <c r="A913" s="28"/>
      <c r="B913" s="28"/>
      <c r="C913" s="28"/>
      <c r="D913" s="28"/>
      <c r="E913" s="28"/>
      <c r="F913" s="28"/>
      <c r="G913" s="28"/>
      <c r="H913" s="28"/>
      <c r="I913" s="28"/>
      <c r="J913" s="29"/>
      <c r="K913" s="29"/>
      <c r="L913" s="29"/>
      <c r="M913" s="29"/>
      <c r="N913" s="29"/>
      <c r="O913" s="29"/>
      <c r="P913" s="29"/>
      <c r="Q913" s="29"/>
      <c r="R913" s="29"/>
      <c r="S913" s="29"/>
      <c r="T913" s="29"/>
      <c r="U913" s="29"/>
      <c r="V913" s="29"/>
      <c r="W913" s="29"/>
      <c r="X913" s="29"/>
      <c r="Y913" s="29"/>
      <c r="Z913" s="29"/>
    </row>
    <row r="914" ht="12.0" customHeight="1">
      <c r="A914" s="28"/>
      <c r="B914" s="28"/>
      <c r="C914" s="28"/>
      <c r="D914" s="28"/>
      <c r="E914" s="28"/>
      <c r="F914" s="28"/>
      <c r="G914" s="28"/>
      <c r="H914" s="28"/>
      <c r="I914" s="28"/>
      <c r="J914" s="29"/>
      <c r="K914" s="29"/>
      <c r="L914" s="29"/>
      <c r="M914" s="29"/>
      <c r="N914" s="29"/>
      <c r="O914" s="29"/>
      <c r="P914" s="29"/>
      <c r="Q914" s="29"/>
      <c r="R914" s="29"/>
      <c r="S914" s="29"/>
      <c r="T914" s="29"/>
      <c r="U914" s="29"/>
      <c r="V914" s="29"/>
      <c r="W914" s="29"/>
      <c r="X914" s="29"/>
      <c r="Y914" s="29"/>
      <c r="Z914" s="29"/>
    </row>
    <row r="915" ht="12.0" customHeight="1">
      <c r="A915" s="28"/>
      <c r="B915" s="28"/>
      <c r="C915" s="28"/>
      <c r="D915" s="28"/>
      <c r="E915" s="28"/>
      <c r="F915" s="28"/>
      <c r="G915" s="28"/>
      <c r="H915" s="28"/>
      <c r="I915" s="28"/>
      <c r="J915" s="29"/>
      <c r="K915" s="29"/>
      <c r="L915" s="29"/>
      <c r="M915" s="29"/>
      <c r="N915" s="29"/>
      <c r="O915" s="29"/>
      <c r="P915" s="29"/>
      <c r="Q915" s="29"/>
      <c r="R915" s="29"/>
      <c r="S915" s="29"/>
      <c r="T915" s="29"/>
      <c r="U915" s="29"/>
      <c r="V915" s="29"/>
      <c r="W915" s="29"/>
      <c r="X915" s="29"/>
      <c r="Y915" s="29"/>
      <c r="Z915" s="29"/>
    </row>
    <row r="916" ht="12.0" customHeight="1">
      <c r="A916" s="28"/>
      <c r="B916" s="28"/>
      <c r="C916" s="28"/>
      <c r="D916" s="28"/>
      <c r="E916" s="28"/>
      <c r="F916" s="28"/>
      <c r="G916" s="28"/>
      <c r="H916" s="28"/>
      <c r="I916" s="28"/>
      <c r="J916" s="29"/>
      <c r="K916" s="29"/>
      <c r="L916" s="29"/>
      <c r="M916" s="29"/>
      <c r="N916" s="29"/>
      <c r="O916" s="29"/>
      <c r="P916" s="29"/>
      <c r="Q916" s="29"/>
      <c r="R916" s="29"/>
      <c r="S916" s="29"/>
      <c r="T916" s="29"/>
      <c r="U916" s="29"/>
      <c r="V916" s="29"/>
      <c r="W916" s="29"/>
      <c r="X916" s="29"/>
      <c r="Y916" s="29"/>
      <c r="Z916" s="29"/>
    </row>
    <row r="917" ht="12.0" customHeight="1">
      <c r="A917" s="28"/>
      <c r="B917" s="28"/>
      <c r="C917" s="28"/>
      <c r="D917" s="28"/>
      <c r="E917" s="28"/>
      <c r="F917" s="28"/>
      <c r="G917" s="28"/>
      <c r="H917" s="28"/>
      <c r="I917" s="28"/>
      <c r="J917" s="29"/>
      <c r="K917" s="29"/>
      <c r="L917" s="29"/>
      <c r="M917" s="29"/>
      <c r="N917" s="29"/>
      <c r="O917" s="29"/>
      <c r="P917" s="29"/>
      <c r="Q917" s="29"/>
      <c r="R917" s="29"/>
      <c r="S917" s="29"/>
      <c r="T917" s="29"/>
      <c r="U917" s="29"/>
      <c r="V917" s="29"/>
      <c r="W917" s="29"/>
      <c r="X917" s="29"/>
      <c r="Y917" s="29"/>
      <c r="Z917" s="29"/>
    </row>
    <row r="918" ht="12.0" customHeight="1">
      <c r="A918" s="28"/>
      <c r="B918" s="28"/>
      <c r="C918" s="28"/>
      <c r="D918" s="28"/>
      <c r="E918" s="28"/>
      <c r="F918" s="28"/>
      <c r="G918" s="28"/>
      <c r="H918" s="28"/>
      <c r="I918" s="28"/>
      <c r="J918" s="29"/>
      <c r="K918" s="29"/>
      <c r="L918" s="29"/>
      <c r="M918" s="29"/>
      <c r="N918" s="29"/>
      <c r="O918" s="29"/>
      <c r="P918" s="29"/>
      <c r="Q918" s="29"/>
      <c r="R918" s="29"/>
      <c r="S918" s="29"/>
      <c r="T918" s="29"/>
      <c r="U918" s="29"/>
      <c r="V918" s="29"/>
      <c r="W918" s="29"/>
      <c r="X918" s="29"/>
      <c r="Y918" s="29"/>
      <c r="Z918" s="29"/>
    </row>
    <row r="919" ht="12.0" customHeight="1">
      <c r="A919" s="28"/>
      <c r="B919" s="28"/>
      <c r="C919" s="28"/>
      <c r="D919" s="28"/>
      <c r="E919" s="28"/>
      <c r="F919" s="28"/>
      <c r="G919" s="28"/>
      <c r="H919" s="28"/>
      <c r="I919" s="28"/>
      <c r="J919" s="29"/>
      <c r="K919" s="29"/>
      <c r="L919" s="29"/>
      <c r="M919" s="29"/>
      <c r="N919" s="29"/>
      <c r="O919" s="29"/>
      <c r="P919" s="29"/>
      <c r="Q919" s="29"/>
      <c r="R919" s="29"/>
      <c r="S919" s="29"/>
      <c r="T919" s="29"/>
      <c r="U919" s="29"/>
      <c r="V919" s="29"/>
      <c r="W919" s="29"/>
      <c r="X919" s="29"/>
      <c r="Y919" s="29"/>
      <c r="Z919" s="29"/>
    </row>
    <row r="920" ht="12.0" customHeight="1">
      <c r="A920" s="28"/>
      <c r="B920" s="28"/>
      <c r="C920" s="28"/>
      <c r="D920" s="28"/>
      <c r="E920" s="28"/>
      <c r="F920" s="28"/>
      <c r="G920" s="28"/>
      <c r="H920" s="28"/>
      <c r="I920" s="28"/>
      <c r="J920" s="29"/>
      <c r="K920" s="29"/>
      <c r="L920" s="29"/>
      <c r="M920" s="29"/>
      <c r="N920" s="29"/>
      <c r="O920" s="29"/>
      <c r="P920" s="29"/>
      <c r="Q920" s="29"/>
      <c r="R920" s="29"/>
      <c r="S920" s="29"/>
      <c r="T920" s="29"/>
      <c r="U920" s="29"/>
      <c r="V920" s="29"/>
      <c r="W920" s="29"/>
      <c r="X920" s="29"/>
      <c r="Y920" s="29"/>
      <c r="Z920" s="29"/>
    </row>
    <row r="921" ht="12.0" customHeight="1">
      <c r="A921" s="28"/>
      <c r="B921" s="28"/>
      <c r="C921" s="28"/>
      <c r="D921" s="28"/>
      <c r="E921" s="28"/>
      <c r="F921" s="28"/>
      <c r="G921" s="28"/>
      <c r="H921" s="28"/>
      <c r="I921" s="28"/>
      <c r="J921" s="29"/>
      <c r="K921" s="29"/>
      <c r="L921" s="29"/>
      <c r="M921" s="29"/>
      <c r="N921" s="29"/>
      <c r="O921" s="29"/>
      <c r="P921" s="29"/>
      <c r="Q921" s="29"/>
      <c r="R921" s="29"/>
      <c r="S921" s="29"/>
      <c r="T921" s="29"/>
      <c r="U921" s="29"/>
      <c r="V921" s="29"/>
      <c r="W921" s="29"/>
      <c r="X921" s="29"/>
      <c r="Y921" s="29"/>
      <c r="Z921" s="29"/>
    </row>
    <row r="922" ht="12.0" customHeight="1">
      <c r="A922" s="28"/>
      <c r="B922" s="28"/>
      <c r="C922" s="28"/>
      <c r="D922" s="28"/>
      <c r="E922" s="28"/>
      <c r="F922" s="28"/>
      <c r="G922" s="28"/>
      <c r="H922" s="28"/>
      <c r="I922" s="28"/>
      <c r="J922" s="29"/>
      <c r="K922" s="29"/>
      <c r="L922" s="29"/>
      <c r="M922" s="29"/>
      <c r="N922" s="29"/>
      <c r="O922" s="29"/>
      <c r="P922" s="29"/>
      <c r="Q922" s="29"/>
      <c r="R922" s="29"/>
      <c r="S922" s="29"/>
      <c r="T922" s="29"/>
      <c r="U922" s="29"/>
      <c r="V922" s="29"/>
      <c r="W922" s="29"/>
      <c r="X922" s="29"/>
      <c r="Y922" s="29"/>
      <c r="Z922" s="29"/>
    </row>
    <row r="923" ht="12.0" customHeight="1">
      <c r="A923" s="28"/>
      <c r="B923" s="28"/>
      <c r="C923" s="28"/>
      <c r="D923" s="28"/>
      <c r="E923" s="28"/>
      <c r="F923" s="28"/>
      <c r="G923" s="28"/>
      <c r="H923" s="28"/>
      <c r="I923" s="28"/>
      <c r="J923" s="29"/>
      <c r="K923" s="29"/>
      <c r="L923" s="29"/>
      <c r="M923" s="29"/>
      <c r="N923" s="29"/>
      <c r="O923" s="29"/>
      <c r="P923" s="29"/>
      <c r="Q923" s="29"/>
      <c r="R923" s="29"/>
      <c r="S923" s="29"/>
      <c r="T923" s="29"/>
      <c r="U923" s="29"/>
      <c r="V923" s="29"/>
      <c r="W923" s="29"/>
      <c r="X923" s="29"/>
      <c r="Y923" s="29"/>
      <c r="Z923" s="29"/>
    </row>
    <row r="924" ht="12.0" customHeight="1">
      <c r="A924" s="28"/>
      <c r="B924" s="28"/>
      <c r="C924" s="28"/>
      <c r="D924" s="28"/>
      <c r="E924" s="28"/>
      <c r="F924" s="28"/>
      <c r="G924" s="28"/>
      <c r="H924" s="28"/>
      <c r="I924" s="28"/>
      <c r="J924" s="29"/>
      <c r="K924" s="29"/>
      <c r="L924" s="29"/>
      <c r="M924" s="29"/>
      <c r="N924" s="29"/>
      <c r="O924" s="29"/>
      <c r="P924" s="29"/>
      <c r="Q924" s="29"/>
      <c r="R924" s="29"/>
      <c r="S924" s="29"/>
      <c r="T924" s="29"/>
      <c r="U924" s="29"/>
      <c r="V924" s="29"/>
      <c r="W924" s="29"/>
      <c r="X924" s="29"/>
      <c r="Y924" s="29"/>
      <c r="Z924" s="29"/>
    </row>
    <row r="925" ht="12.0" customHeight="1">
      <c r="A925" s="28"/>
      <c r="B925" s="28"/>
      <c r="C925" s="28"/>
      <c r="D925" s="28"/>
      <c r="E925" s="28"/>
      <c r="F925" s="28"/>
      <c r="G925" s="28"/>
      <c r="H925" s="28"/>
      <c r="I925" s="28"/>
      <c r="J925" s="29"/>
      <c r="K925" s="29"/>
      <c r="L925" s="29"/>
      <c r="M925" s="29"/>
      <c r="N925" s="29"/>
      <c r="O925" s="29"/>
      <c r="P925" s="29"/>
      <c r="Q925" s="29"/>
      <c r="R925" s="29"/>
      <c r="S925" s="29"/>
      <c r="T925" s="29"/>
      <c r="U925" s="29"/>
      <c r="V925" s="29"/>
      <c r="W925" s="29"/>
      <c r="X925" s="29"/>
      <c r="Y925" s="29"/>
      <c r="Z925" s="29"/>
    </row>
    <row r="926" ht="12.0" customHeight="1">
      <c r="A926" s="28"/>
      <c r="B926" s="28"/>
      <c r="C926" s="28"/>
      <c r="D926" s="28"/>
      <c r="E926" s="28"/>
      <c r="F926" s="28"/>
      <c r="G926" s="28"/>
      <c r="H926" s="28"/>
      <c r="I926" s="28"/>
      <c r="J926" s="29"/>
      <c r="K926" s="29"/>
      <c r="L926" s="29"/>
      <c r="M926" s="29"/>
      <c r="N926" s="29"/>
      <c r="O926" s="29"/>
      <c r="P926" s="29"/>
      <c r="Q926" s="29"/>
      <c r="R926" s="29"/>
      <c r="S926" s="29"/>
      <c r="T926" s="29"/>
      <c r="U926" s="29"/>
      <c r="V926" s="29"/>
      <c r="W926" s="29"/>
      <c r="X926" s="29"/>
      <c r="Y926" s="29"/>
      <c r="Z926" s="29"/>
    </row>
    <row r="927" ht="12.0" customHeight="1">
      <c r="A927" s="28"/>
      <c r="B927" s="28"/>
      <c r="C927" s="28"/>
      <c r="D927" s="28"/>
      <c r="E927" s="28"/>
      <c r="F927" s="28"/>
      <c r="G927" s="28"/>
      <c r="H927" s="28"/>
      <c r="I927" s="28"/>
      <c r="J927" s="29"/>
      <c r="K927" s="29"/>
      <c r="L927" s="29"/>
      <c r="M927" s="29"/>
      <c r="N927" s="29"/>
      <c r="O927" s="29"/>
      <c r="P927" s="29"/>
      <c r="Q927" s="29"/>
      <c r="R927" s="29"/>
      <c r="S927" s="29"/>
      <c r="T927" s="29"/>
      <c r="U927" s="29"/>
      <c r="V927" s="29"/>
      <c r="W927" s="29"/>
      <c r="X927" s="29"/>
      <c r="Y927" s="29"/>
      <c r="Z927" s="29"/>
    </row>
    <row r="928" ht="12.0" customHeight="1">
      <c r="A928" s="28"/>
      <c r="B928" s="28"/>
      <c r="C928" s="28"/>
      <c r="D928" s="28"/>
      <c r="E928" s="28"/>
      <c r="F928" s="28"/>
      <c r="G928" s="28"/>
      <c r="H928" s="28"/>
      <c r="I928" s="28"/>
      <c r="J928" s="29"/>
      <c r="K928" s="29"/>
      <c r="L928" s="29"/>
      <c r="M928" s="29"/>
      <c r="N928" s="29"/>
      <c r="O928" s="29"/>
      <c r="P928" s="29"/>
      <c r="Q928" s="29"/>
      <c r="R928" s="29"/>
      <c r="S928" s="29"/>
      <c r="T928" s="29"/>
      <c r="U928" s="29"/>
      <c r="V928" s="29"/>
      <c r="W928" s="29"/>
      <c r="X928" s="29"/>
      <c r="Y928" s="29"/>
      <c r="Z928" s="29"/>
    </row>
    <row r="929" ht="12.0" customHeight="1">
      <c r="A929" s="28"/>
      <c r="B929" s="28"/>
      <c r="C929" s="28"/>
      <c r="D929" s="28"/>
      <c r="E929" s="28"/>
      <c r="F929" s="28"/>
      <c r="G929" s="28"/>
      <c r="H929" s="28"/>
      <c r="I929" s="28"/>
      <c r="J929" s="29"/>
      <c r="K929" s="29"/>
      <c r="L929" s="29"/>
      <c r="M929" s="29"/>
      <c r="N929" s="29"/>
      <c r="O929" s="29"/>
      <c r="P929" s="29"/>
      <c r="Q929" s="29"/>
      <c r="R929" s="29"/>
      <c r="S929" s="29"/>
      <c r="T929" s="29"/>
      <c r="U929" s="29"/>
      <c r="V929" s="29"/>
      <c r="W929" s="29"/>
      <c r="X929" s="29"/>
      <c r="Y929" s="29"/>
      <c r="Z929" s="29"/>
    </row>
    <row r="930" ht="12.0" customHeight="1">
      <c r="A930" s="28"/>
      <c r="B930" s="28"/>
      <c r="C930" s="28"/>
      <c r="D930" s="28"/>
      <c r="E930" s="28"/>
      <c r="F930" s="28"/>
      <c r="G930" s="28"/>
      <c r="H930" s="28"/>
      <c r="I930" s="28"/>
      <c r="J930" s="29"/>
      <c r="K930" s="29"/>
      <c r="L930" s="29"/>
      <c r="M930" s="29"/>
      <c r="N930" s="29"/>
      <c r="O930" s="29"/>
      <c r="P930" s="29"/>
      <c r="Q930" s="29"/>
      <c r="R930" s="29"/>
      <c r="S930" s="29"/>
      <c r="T930" s="29"/>
      <c r="U930" s="29"/>
      <c r="V930" s="29"/>
      <c r="W930" s="29"/>
      <c r="X930" s="29"/>
      <c r="Y930" s="29"/>
      <c r="Z930" s="29"/>
    </row>
    <row r="931" ht="12.0" customHeight="1">
      <c r="A931" s="28"/>
      <c r="B931" s="28"/>
      <c r="C931" s="28"/>
      <c r="D931" s="28"/>
      <c r="E931" s="28"/>
      <c r="F931" s="28"/>
      <c r="G931" s="28"/>
      <c r="H931" s="28"/>
      <c r="I931" s="28"/>
      <c r="J931" s="29"/>
      <c r="K931" s="29"/>
      <c r="L931" s="29"/>
      <c r="M931" s="29"/>
      <c r="N931" s="29"/>
      <c r="O931" s="29"/>
      <c r="P931" s="29"/>
      <c r="Q931" s="29"/>
      <c r="R931" s="29"/>
      <c r="S931" s="29"/>
      <c r="T931" s="29"/>
      <c r="U931" s="29"/>
      <c r="V931" s="29"/>
      <c r="W931" s="29"/>
      <c r="X931" s="29"/>
      <c r="Y931" s="29"/>
      <c r="Z931" s="29"/>
    </row>
    <row r="932" ht="12.0" customHeight="1">
      <c r="A932" s="28"/>
      <c r="B932" s="28"/>
      <c r="C932" s="28"/>
      <c r="D932" s="28"/>
      <c r="E932" s="28"/>
      <c r="F932" s="28"/>
      <c r="G932" s="28"/>
      <c r="H932" s="28"/>
      <c r="I932" s="28"/>
      <c r="J932" s="29"/>
      <c r="K932" s="29"/>
      <c r="L932" s="29"/>
      <c r="M932" s="29"/>
      <c r="N932" s="29"/>
      <c r="O932" s="29"/>
      <c r="P932" s="29"/>
      <c r="Q932" s="29"/>
      <c r="R932" s="29"/>
      <c r="S932" s="29"/>
      <c r="T932" s="29"/>
      <c r="U932" s="29"/>
      <c r="V932" s="29"/>
      <c r="W932" s="29"/>
      <c r="X932" s="29"/>
      <c r="Y932" s="29"/>
      <c r="Z932" s="29"/>
    </row>
    <row r="933" ht="12.0" customHeight="1">
      <c r="A933" s="28"/>
      <c r="B933" s="28"/>
      <c r="C933" s="28"/>
      <c r="D933" s="28"/>
      <c r="E933" s="28"/>
      <c r="F933" s="28"/>
      <c r="G933" s="28"/>
      <c r="H933" s="28"/>
      <c r="I933" s="28"/>
      <c r="J933" s="29"/>
      <c r="K933" s="29"/>
      <c r="L933" s="29"/>
      <c r="M933" s="29"/>
      <c r="N933" s="29"/>
      <c r="O933" s="29"/>
      <c r="P933" s="29"/>
      <c r="Q933" s="29"/>
      <c r="R933" s="29"/>
      <c r="S933" s="29"/>
      <c r="T933" s="29"/>
      <c r="U933" s="29"/>
      <c r="V933" s="29"/>
      <c r="W933" s="29"/>
      <c r="X933" s="29"/>
      <c r="Y933" s="29"/>
      <c r="Z933" s="29"/>
    </row>
    <row r="934" ht="12.0" customHeight="1">
      <c r="A934" s="28"/>
      <c r="B934" s="28"/>
      <c r="C934" s="28"/>
      <c r="D934" s="28"/>
      <c r="E934" s="28"/>
      <c r="F934" s="28"/>
      <c r="G934" s="28"/>
      <c r="H934" s="28"/>
      <c r="I934" s="28"/>
      <c r="J934" s="29"/>
      <c r="K934" s="29"/>
      <c r="L934" s="29"/>
      <c r="M934" s="29"/>
      <c r="N934" s="29"/>
      <c r="O934" s="29"/>
      <c r="P934" s="29"/>
      <c r="Q934" s="29"/>
      <c r="R934" s="29"/>
      <c r="S934" s="29"/>
      <c r="T934" s="29"/>
      <c r="U934" s="29"/>
      <c r="V934" s="29"/>
      <c r="W934" s="29"/>
      <c r="X934" s="29"/>
      <c r="Y934" s="29"/>
      <c r="Z934" s="29"/>
    </row>
    <row r="935" ht="12.0" customHeight="1">
      <c r="A935" s="28"/>
      <c r="B935" s="28"/>
      <c r="C935" s="28"/>
      <c r="D935" s="28"/>
      <c r="E935" s="28"/>
      <c r="F935" s="28"/>
      <c r="G935" s="28"/>
      <c r="H935" s="28"/>
      <c r="I935" s="28"/>
      <c r="J935" s="29"/>
      <c r="K935" s="29"/>
      <c r="L935" s="29"/>
      <c r="M935" s="29"/>
      <c r="N935" s="29"/>
      <c r="O935" s="29"/>
      <c r="P935" s="29"/>
      <c r="Q935" s="29"/>
      <c r="R935" s="29"/>
      <c r="S935" s="29"/>
      <c r="T935" s="29"/>
      <c r="U935" s="29"/>
      <c r="V935" s="29"/>
      <c r="W935" s="29"/>
      <c r="X935" s="29"/>
      <c r="Y935" s="29"/>
      <c r="Z935" s="29"/>
    </row>
    <row r="936" ht="12.0" customHeight="1">
      <c r="A936" s="28"/>
      <c r="B936" s="28"/>
      <c r="C936" s="28"/>
      <c r="D936" s="28"/>
      <c r="E936" s="28"/>
      <c r="F936" s="28"/>
      <c r="G936" s="28"/>
      <c r="H936" s="28"/>
      <c r="I936" s="28"/>
      <c r="J936" s="29"/>
      <c r="K936" s="29"/>
      <c r="L936" s="29"/>
      <c r="M936" s="29"/>
      <c r="N936" s="29"/>
      <c r="O936" s="29"/>
      <c r="P936" s="29"/>
      <c r="Q936" s="29"/>
      <c r="R936" s="29"/>
      <c r="S936" s="29"/>
      <c r="T936" s="29"/>
      <c r="U936" s="29"/>
      <c r="V936" s="29"/>
      <c r="W936" s="29"/>
      <c r="X936" s="29"/>
      <c r="Y936" s="29"/>
      <c r="Z936" s="29"/>
    </row>
    <row r="937" ht="12.0" customHeight="1">
      <c r="A937" s="28"/>
      <c r="B937" s="28"/>
      <c r="C937" s="28"/>
      <c r="D937" s="28"/>
      <c r="E937" s="28"/>
      <c r="F937" s="28"/>
      <c r="G937" s="28"/>
      <c r="H937" s="28"/>
      <c r="I937" s="28"/>
      <c r="J937" s="29"/>
      <c r="K937" s="29"/>
      <c r="L937" s="29"/>
      <c r="M937" s="29"/>
      <c r="N937" s="29"/>
      <c r="O937" s="29"/>
      <c r="P937" s="29"/>
      <c r="Q937" s="29"/>
      <c r="R937" s="29"/>
      <c r="S937" s="29"/>
      <c r="T937" s="29"/>
      <c r="U937" s="29"/>
      <c r="V937" s="29"/>
      <c r="W937" s="29"/>
      <c r="X937" s="29"/>
      <c r="Y937" s="29"/>
      <c r="Z937" s="29"/>
    </row>
    <row r="938" ht="12.0" customHeight="1">
      <c r="A938" s="28"/>
      <c r="B938" s="28"/>
      <c r="C938" s="28"/>
      <c r="D938" s="28"/>
      <c r="E938" s="28"/>
      <c r="F938" s="28"/>
      <c r="G938" s="28"/>
      <c r="H938" s="28"/>
      <c r="I938" s="28"/>
      <c r="J938" s="29"/>
      <c r="K938" s="29"/>
      <c r="L938" s="29"/>
      <c r="M938" s="29"/>
      <c r="N938" s="29"/>
      <c r="O938" s="29"/>
      <c r="P938" s="29"/>
      <c r="Q938" s="29"/>
      <c r="R938" s="29"/>
      <c r="S938" s="29"/>
      <c r="T938" s="29"/>
      <c r="U938" s="29"/>
      <c r="V938" s="29"/>
      <c r="W938" s="29"/>
      <c r="X938" s="29"/>
      <c r="Y938" s="29"/>
      <c r="Z938" s="29"/>
    </row>
    <row r="939" ht="12.0" customHeight="1">
      <c r="A939" s="28"/>
      <c r="B939" s="28"/>
      <c r="C939" s="28"/>
      <c r="D939" s="28"/>
      <c r="E939" s="28"/>
      <c r="F939" s="28"/>
      <c r="G939" s="28"/>
      <c r="H939" s="28"/>
      <c r="I939" s="28"/>
      <c r="J939" s="29"/>
      <c r="K939" s="29"/>
      <c r="L939" s="29"/>
      <c r="M939" s="29"/>
      <c r="N939" s="29"/>
      <c r="O939" s="29"/>
      <c r="P939" s="29"/>
      <c r="Q939" s="29"/>
      <c r="R939" s="29"/>
      <c r="S939" s="29"/>
      <c r="T939" s="29"/>
      <c r="U939" s="29"/>
      <c r="V939" s="29"/>
      <c r="W939" s="29"/>
      <c r="X939" s="29"/>
      <c r="Y939" s="29"/>
      <c r="Z939" s="29"/>
    </row>
    <row r="940" ht="12.0" customHeight="1">
      <c r="A940" s="28"/>
      <c r="B940" s="28"/>
      <c r="C940" s="28"/>
      <c r="D940" s="28"/>
      <c r="E940" s="28"/>
      <c r="F940" s="28"/>
      <c r="G940" s="28"/>
      <c r="H940" s="28"/>
      <c r="I940" s="28"/>
      <c r="J940" s="29"/>
      <c r="K940" s="29"/>
      <c r="L940" s="29"/>
      <c r="M940" s="29"/>
      <c r="N940" s="29"/>
      <c r="O940" s="29"/>
      <c r="P940" s="29"/>
      <c r="Q940" s="29"/>
      <c r="R940" s="29"/>
      <c r="S940" s="29"/>
      <c r="T940" s="29"/>
      <c r="U940" s="29"/>
      <c r="V940" s="29"/>
      <c r="W940" s="29"/>
      <c r="X940" s="29"/>
      <c r="Y940" s="29"/>
      <c r="Z940" s="29"/>
    </row>
    <row r="941" ht="12.0" customHeight="1">
      <c r="A941" s="28"/>
      <c r="B941" s="28"/>
      <c r="C941" s="28"/>
      <c r="D941" s="28"/>
      <c r="E941" s="28"/>
      <c r="F941" s="28"/>
      <c r="G941" s="28"/>
      <c r="H941" s="28"/>
      <c r="I941" s="28"/>
      <c r="J941" s="29"/>
      <c r="K941" s="29"/>
      <c r="L941" s="29"/>
      <c r="M941" s="29"/>
      <c r="N941" s="29"/>
      <c r="O941" s="29"/>
      <c r="P941" s="29"/>
      <c r="Q941" s="29"/>
      <c r="R941" s="29"/>
      <c r="S941" s="29"/>
      <c r="T941" s="29"/>
      <c r="U941" s="29"/>
      <c r="V941" s="29"/>
      <c r="W941" s="29"/>
      <c r="X941" s="29"/>
      <c r="Y941" s="29"/>
      <c r="Z941" s="29"/>
    </row>
    <row r="942" ht="12.0" customHeight="1">
      <c r="A942" s="28"/>
      <c r="B942" s="28"/>
      <c r="C942" s="28"/>
      <c r="D942" s="28"/>
      <c r="E942" s="28"/>
      <c r="F942" s="28"/>
      <c r="G942" s="28"/>
      <c r="H942" s="28"/>
      <c r="I942" s="28"/>
      <c r="J942" s="29"/>
      <c r="K942" s="29"/>
      <c r="L942" s="29"/>
      <c r="M942" s="29"/>
      <c r="N942" s="29"/>
      <c r="O942" s="29"/>
      <c r="P942" s="29"/>
      <c r="Q942" s="29"/>
      <c r="R942" s="29"/>
      <c r="S942" s="29"/>
      <c r="T942" s="29"/>
      <c r="U942" s="29"/>
      <c r="V942" s="29"/>
      <c r="W942" s="29"/>
      <c r="X942" s="29"/>
      <c r="Y942" s="29"/>
      <c r="Z942" s="29"/>
    </row>
    <row r="943" ht="12.0" customHeight="1">
      <c r="A943" s="28"/>
      <c r="B943" s="28"/>
      <c r="C943" s="28"/>
      <c r="D943" s="28"/>
      <c r="E943" s="28"/>
      <c r="F943" s="28"/>
      <c r="G943" s="28"/>
      <c r="H943" s="28"/>
      <c r="I943" s="28"/>
      <c r="J943" s="29"/>
      <c r="K943" s="29"/>
      <c r="L943" s="29"/>
      <c r="M943" s="29"/>
      <c r="N943" s="29"/>
      <c r="O943" s="29"/>
      <c r="P943" s="29"/>
      <c r="Q943" s="29"/>
      <c r="R943" s="29"/>
      <c r="S943" s="29"/>
      <c r="T943" s="29"/>
      <c r="U943" s="29"/>
      <c r="V943" s="29"/>
      <c r="W943" s="29"/>
      <c r="X943" s="29"/>
      <c r="Y943" s="29"/>
      <c r="Z943" s="29"/>
    </row>
    <row r="944" ht="12.0" customHeight="1">
      <c r="A944" s="28"/>
      <c r="B944" s="28"/>
      <c r="C944" s="28"/>
      <c r="D944" s="28"/>
      <c r="E944" s="28"/>
      <c r="F944" s="28"/>
      <c r="G944" s="28"/>
      <c r="H944" s="28"/>
      <c r="I944" s="28"/>
      <c r="J944" s="29"/>
      <c r="K944" s="29"/>
      <c r="L944" s="29"/>
      <c r="M944" s="29"/>
      <c r="N944" s="29"/>
      <c r="O944" s="29"/>
      <c r="P944" s="29"/>
      <c r="Q944" s="29"/>
      <c r="R944" s="29"/>
      <c r="S944" s="29"/>
      <c r="T944" s="29"/>
      <c r="U944" s="29"/>
      <c r="V944" s="29"/>
      <c r="W944" s="29"/>
      <c r="X944" s="29"/>
      <c r="Y944" s="29"/>
      <c r="Z944" s="29"/>
    </row>
    <row r="945" ht="12.0" customHeight="1">
      <c r="A945" s="28"/>
      <c r="B945" s="28"/>
      <c r="C945" s="28"/>
      <c r="D945" s="28"/>
      <c r="E945" s="28"/>
      <c r="F945" s="28"/>
      <c r="G945" s="28"/>
      <c r="H945" s="28"/>
      <c r="I945" s="28"/>
      <c r="J945" s="29"/>
      <c r="K945" s="29"/>
      <c r="L945" s="29"/>
      <c r="M945" s="29"/>
      <c r="N945" s="29"/>
      <c r="O945" s="29"/>
      <c r="P945" s="29"/>
      <c r="Q945" s="29"/>
      <c r="R945" s="29"/>
      <c r="S945" s="29"/>
      <c r="T945" s="29"/>
      <c r="U945" s="29"/>
      <c r="V945" s="29"/>
      <c r="W945" s="29"/>
      <c r="X945" s="29"/>
      <c r="Y945" s="29"/>
      <c r="Z945" s="29"/>
    </row>
    <row r="946" ht="12.0" customHeight="1">
      <c r="A946" s="28"/>
      <c r="B946" s="28"/>
      <c r="C946" s="28"/>
      <c r="D946" s="28"/>
      <c r="E946" s="28"/>
      <c r="F946" s="28"/>
      <c r="G946" s="28"/>
      <c r="H946" s="28"/>
      <c r="I946" s="28"/>
      <c r="J946" s="29"/>
      <c r="K946" s="29"/>
      <c r="L946" s="29"/>
      <c r="M946" s="29"/>
      <c r="N946" s="29"/>
      <c r="O946" s="29"/>
      <c r="P946" s="29"/>
      <c r="Q946" s="29"/>
      <c r="R946" s="29"/>
      <c r="S946" s="29"/>
      <c r="T946" s="29"/>
      <c r="U946" s="29"/>
      <c r="V946" s="29"/>
      <c r="W946" s="29"/>
      <c r="X946" s="29"/>
      <c r="Y946" s="29"/>
      <c r="Z946" s="29"/>
    </row>
    <row r="947" ht="12.0" customHeight="1">
      <c r="A947" s="28"/>
      <c r="B947" s="28"/>
      <c r="C947" s="28"/>
      <c r="D947" s="28"/>
      <c r="E947" s="28"/>
      <c r="F947" s="28"/>
      <c r="G947" s="28"/>
      <c r="H947" s="28"/>
      <c r="I947" s="28"/>
      <c r="J947" s="29"/>
      <c r="K947" s="29"/>
      <c r="L947" s="29"/>
      <c r="M947" s="29"/>
      <c r="N947" s="29"/>
      <c r="O947" s="29"/>
      <c r="P947" s="29"/>
      <c r="Q947" s="29"/>
      <c r="R947" s="29"/>
      <c r="S947" s="29"/>
      <c r="T947" s="29"/>
      <c r="U947" s="29"/>
      <c r="V947" s="29"/>
      <c r="W947" s="29"/>
      <c r="X947" s="29"/>
      <c r="Y947" s="29"/>
      <c r="Z947" s="29"/>
    </row>
    <row r="948" ht="12.0" customHeight="1">
      <c r="A948" s="28"/>
      <c r="B948" s="28"/>
      <c r="C948" s="28"/>
      <c r="D948" s="28"/>
      <c r="E948" s="28"/>
      <c r="F948" s="28"/>
      <c r="G948" s="28"/>
      <c r="H948" s="28"/>
      <c r="I948" s="28"/>
      <c r="J948" s="29"/>
      <c r="K948" s="29"/>
      <c r="L948" s="29"/>
      <c r="M948" s="29"/>
      <c r="N948" s="29"/>
      <c r="O948" s="29"/>
      <c r="P948" s="29"/>
      <c r="Q948" s="29"/>
      <c r="R948" s="29"/>
      <c r="S948" s="29"/>
      <c r="T948" s="29"/>
      <c r="U948" s="29"/>
      <c r="V948" s="29"/>
      <c r="W948" s="29"/>
      <c r="X948" s="29"/>
      <c r="Y948" s="29"/>
      <c r="Z948" s="29"/>
    </row>
    <row r="949" ht="12.0" customHeight="1">
      <c r="A949" s="28"/>
      <c r="B949" s="28"/>
      <c r="C949" s="28"/>
      <c r="D949" s="28"/>
      <c r="E949" s="28"/>
      <c r="F949" s="28"/>
      <c r="G949" s="28"/>
      <c r="H949" s="28"/>
      <c r="I949" s="28"/>
      <c r="J949" s="29"/>
      <c r="K949" s="29"/>
      <c r="L949" s="29"/>
      <c r="M949" s="29"/>
      <c r="N949" s="29"/>
      <c r="O949" s="29"/>
      <c r="P949" s="29"/>
      <c r="Q949" s="29"/>
      <c r="R949" s="29"/>
      <c r="S949" s="29"/>
      <c r="T949" s="29"/>
      <c r="U949" s="29"/>
      <c r="V949" s="29"/>
      <c r="W949" s="29"/>
      <c r="X949" s="29"/>
      <c r="Y949" s="29"/>
      <c r="Z949" s="29"/>
    </row>
    <row r="950" ht="12.0" customHeight="1">
      <c r="A950" s="28"/>
      <c r="B950" s="28"/>
      <c r="C950" s="28"/>
      <c r="D950" s="28"/>
      <c r="E950" s="28"/>
      <c r="F950" s="28"/>
      <c r="G950" s="28"/>
      <c r="H950" s="28"/>
      <c r="I950" s="28"/>
      <c r="J950" s="29"/>
      <c r="K950" s="29"/>
      <c r="L950" s="29"/>
      <c r="M950" s="29"/>
      <c r="N950" s="29"/>
      <c r="O950" s="29"/>
      <c r="P950" s="29"/>
      <c r="Q950" s="29"/>
      <c r="R950" s="29"/>
      <c r="S950" s="29"/>
      <c r="T950" s="29"/>
      <c r="U950" s="29"/>
      <c r="V950" s="29"/>
      <c r="W950" s="29"/>
      <c r="X950" s="29"/>
      <c r="Y950" s="29"/>
      <c r="Z950" s="29"/>
    </row>
    <row r="951" ht="12.0" customHeight="1">
      <c r="A951" s="28"/>
      <c r="B951" s="28"/>
      <c r="C951" s="28"/>
      <c r="D951" s="28"/>
      <c r="E951" s="28"/>
      <c r="F951" s="28"/>
      <c r="G951" s="28"/>
      <c r="H951" s="28"/>
      <c r="I951" s="28"/>
      <c r="J951" s="29"/>
      <c r="K951" s="29"/>
      <c r="L951" s="29"/>
      <c r="M951" s="29"/>
      <c r="N951" s="29"/>
      <c r="O951" s="29"/>
      <c r="P951" s="29"/>
      <c r="Q951" s="29"/>
      <c r="R951" s="29"/>
      <c r="S951" s="29"/>
      <c r="T951" s="29"/>
      <c r="U951" s="29"/>
      <c r="V951" s="29"/>
      <c r="W951" s="29"/>
      <c r="X951" s="29"/>
      <c r="Y951" s="29"/>
      <c r="Z951" s="29"/>
    </row>
    <row r="952" ht="12.0" customHeight="1">
      <c r="A952" s="28"/>
      <c r="B952" s="28"/>
      <c r="C952" s="28"/>
      <c r="D952" s="28"/>
      <c r="E952" s="28"/>
      <c r="F952" s="28"/>
      <c r="G952" s="28"/>
      <c r="H952" s="28"/>
      <c r="I952" s="28"/>
      <c r="J952" s="29"/>
      <c r="K952" s="29"/>
      <c r="L952" s="29"/>
      <c r="M952" s="29"/>
      <c r="N952" s="29"/>
      <c r="O952" s="29"/>
      <c r="P952" s="29"/>
      <c r="Q952" s="29"/>
      <c r="R952" s="29"/>
      <c r="S952" s="29"/>
      <c r="T952" s="29"/>
      <c r="U952" s="29"/>
      <c r="V952" s="29"/>
      <c r="W952" s="29"/>
      <c r="X952" s="29"/>
      <c r="Y952" s="29"/>
      <c r="Z952" s="29"/>
    </row>
    <row r="953" ht="12.0" customHeight="1">
      <c r="A953" s="28"/>
      <c r="B953" s="28"/>
      <c r="C953" s="28"/>
      <c r="D953" s="28"/>
      <c r="E953" s="28"/>
      <c r="F953" s="28"/>
      <c r="G953" s="28"/>
      <c r="H953" s="28"/>
      <c r="I953" s="28"/>
      <c r="J953" s="29"/>
      <c r="K953" s="29"/>
      <c r="L953" s="29"/>
      <c r="M953" s="29"/>
      <c r="N953" s="29"/>
      <c r="O953" s="29"/>
      <c r="P953" s="29"/>
      <c r="Q953" s="29"/>
      <c r="R953" s="29"/>
      <c r="S953" s="29"/>
      <c r="T953" s="29"/>
      <c r="U953" s="29"/>
      <c r="V953" s="29"/>
      <c r="W953" s="29"/>
      <c r="X953" s="29"/>
      <c r="Y953" s="29"/>
      <c r="Z953" s="29"/>
    </row>
    <row r="954" ht="12.0" customHeight="1">
      <c r="A954" s="28"/>
      <c r="B954" s="28"/>
      <c r="C954" s="28"/>
      <c r="D954" s="28"/>
      <c r="E954" s="28"/>
      <c r="F954" s="28"/>
      <c r="G954" s="28"/>
      <c r="H954" s="28"/>
      <c r="I954" s="28"/>
      <c r="J954" s="29"/>
      <c r="K954" s="29"/>
      <c r="L954" s="29"/>
      <c r="M954" s="29"/>
      <c r="N954" s="29"/>
      <c r="O954" s="29"/>
      <c r="P954" s="29"/>
      <c r="Q954" s="29"/>
      <c r="R954" s="29"/>
      <c r="S954" s="29"/>
      <c r="T954" s="29"/>
      <c r="U954" s="29"/>
      <c r="V954" s="29"/>
      <c r="W954" s="29"/>
      <c r="X954" s="29"/>
      <c r="Y954" s="29"/>
      <c r="Z954" s="29"/>
    </row>
    <row r="955" ht="12.0" customHeight="1">
      <c r="A955" s="28"/>
      <c r="B955" s="28"/>
      <c r="C955" s="28"/>
      <c r="D955" s="28"/>
      <c r="E955" s="28"/>
      <c r="F955" s="28"/>
      <c r="G955" s="28"/>
      <c r="H955" s="28"/>
      <c r="I955" s="28"/>
      <c r="J955" s="29"/>
      <c r="K955" s="29"/>
      <c r="L955" s="29"/>
      <c r="M955" s="29"/>
      <c r="N955" s="29"/>
      <c r="O955" s="29"/>
      <c r="P955" s="29"/>
      <c r="Q955" s="29"/>
      <c r="R955" s="29"/>
      <c r="S955" s="29"/>
      <c r="T955" s="29"/>
      <c r="U955" s="29"/>
      <c r="V955" s="29"/>
      <c r="W955" s="29"/>
      <c r="X955" s="29"/>
      <c r="Y955" s="29"/>
      <c r="Z955" s="29"/>
    </row>
    <row r="956" ht="12.0" customHeight="1">
      <c r="A956" s="28"/>
      <c r="B956" s="28"/>
      <c r="C956" s="28"/>
      <c r="D956" s="28"/>
      <c r="E956" s="28"/>
      <c r="F956" s="28"/>
      <c r="G956" s="28"/>
      <c r="H956" s="28"/>
      <c r="I956" s="28"/>
      <c r="J956" s="29"/>
      <c r="K956" s="29"/>
      <c r="L956" s="29"/>
      <c r="M956" s="29"/>
      <c r="N956" s="29"/>
      <c r="O956" s="29"/>
      <c r="P956" s="29"/>
      <c r="Q956" s="29"/>
      <c r="R956" s="29"/>
      <c r="S956" s="29"/>
      <c r="T956" s="29"/>
      <c r="U956" s="29"/>
      <c r="V956" s="29"/>
      <c r="W956" s="29"/>
      <c r="X956" s="29"/>
      <c r="Y956" s="29"/>
      <c r="Z956" s="29"/>
    </row>
    <row r="957" ht="12.0" customHeight="1">
      <c r="A957" s="28"/>
      <c r="B957" s="28"/>
      <c r="C957" s="28"/>
      <c r="D957" s="28"/>
      <c r="E957" s="28"/>
      <c r="F957" s="28"/>
      <c r="G957" s="28"/>
      <c r="H957" s="28"/>
      <c r="I957" s="28"/>
      <c r="J957" s="29"/>
      <c r="K957" s="29"/>
      <c r="L957" s="29"/>
      <c r="M957" s="29"/>
      <c r="N957" s="29"/>
      <c r="O957" s="29"/>
      <c r="P957" s="29"/>
      <c r="Q957" s="29"/>
      <c r="R957" s="29"/>
      <c r="S957" s="29"/>
      <c r="T957" s="29"/>
      <c r="U957" s="29"/>
      <c r="V957" s="29"/>
      <c r="W957" s="29"/>
      <c r="X957" s="29"/>
      <c r="Y957" s="29"/>
      <c r="Z957" s="29"/>
    </row>
    <row r="958" ht="12.0" customHeight="1">
      <c r="A958" s="28"/>
      <c r="B958" s="28"/>
      <c r="C958" s="28"/>
      <c r="D958" s="28"/>
      <c r="E958" s="28"/>
      <c r="F958" s="28"/>
      <c r="G958" s="28"/>
      <c r="H958" s="28"/>
      <c r="I958" s="28"/>
      <c r="J958" s="29"/>
      <c r="K958" s="29"/>
      <c r="L958" s="29"/>
      <c r="M958" s="29"/>
      <c r="N958" s="29"/>
      <c r="O958" s="29"/>
      <c r="P958" s="29"/>
      <c r="Q958" s="29"/>
      <c r="R958" s="29"/>
      <c r="S958" s="29"/>
      <c r="T958" s="29"/>
      <c r="U958" s="29"/>
      <c r="V958" s="29"/>
      <c r="W958" s="29"/>
      <c r="X958" s="29"/>
      <c r="Y958" s="29"/>
      <c r="Z958" s="29"/>
    </row>
    <row r="959" ht="12.0" customHeight="1">
      <c r="A959" s="28"/>
      <c r="B959" s="28"/>
      <c r="C959" s="28"/>
      <c r="D959" s="28"/>
      <c r="E959" s="28"/>
      <c r="F959" s="28"/>
      <c r="G959" s="28"/>
      <c r="H959" s="28"/>
      <c r="I959" s="28"/>
      <c r="J959" s="29"/>
      <c r="K959" s="29"/>
      <c r="L959" s="29"/>
      <c r="M959" s="29"/>
      <c r="N959" s="29"/>
      <c r="O959" s="29"/>
      <c r="P959" s="29"/>
      <c r="Q959" s="29"/>
      <c r="R959" s="29"/>
      <c r="S959" s="29"/>
      <c r="T959" s="29"/>
      <c r="U959" s="29"/>
      <c r="V959" s="29"/>
      <c r="W959" s="29"/>
      <c r="X959" s="29"/>
      <c r="Y959" s="29"/>
      <c r="Z959" s="29"/>
    </row>
    <row r="960" ht="12.0" customHeight="1">
      <c r="A960" s="28"/>
      <c r="B960" s="28"/>
      <c r="C960" s="28"/>
      <c r="D960" s="28"/>
      <c r="E960" s="28"/>
      <c r="F960" s="28"/>
      <c r="G960" s="28"/>
      <c r="H960" s="28"/>
      <c r="I960" s="28"/>
      <c r="J960" s="29"/>
      <c r="K960" s="29"/>
      <c r="L960" s="29"/>
      <c r="M960" s="29"/>
      <c r="N960" s="29"/>
      <c r="O960" s="29"/>
      <c r="P960" s="29"/>
      <c r="Q960" s="29"/>
      <c r="R960" s="29"/>
      <c r="S960" s="29"/>
      <c r="T960" s="29"/>
      <c r="U960" s="29"/>
      <c r="V960" s="29"/>
      <c r="W960" s="29"/>
      <c r="X960" s="29"/>
      <c r="Y960" s="29"/>
      <c r="Z960" s="29"/>
    </row>
    <row r="961" ht="12.0" customHeight="1">
      <c r="A961" s="28"/>
      <c r="B961" s="28"/>
      <c r="C961" s="28"/>
      <c r="D961" s="28"/>
      <c r="E961" s="28"/>
      <c r="F961" s="28"/>
      <c r="G961" s="28"/>
      <c r="H961" s="28"/>
      <c r="I961" s="28"/>
      <c r="J961" s="29"/>
      <c r="K961" s="29"/>
      <c r="L961" s="29"/>
      <c r="M961" s="29"/>
      <c r="N961" s="29"/>
      <c r="O961" s="29"/>
      <c r="P961" s="29"/>
      <c r="Q961" s="29"/>
      <c r="R961" s="29"/>
      <c r="S961" s="29"/>
      <c r="T961" s="29"/>
      <c r="U961" s="29"/>
      <c r="V961" s="29"/>
      <c r="W961" s="29"/>
      <c r="X961" s="29"/>
      <c r="Y961" s="29"/>
      <c r="Z961" s="29"/>
    </row>
    <row r="962" ht="12.0" customHeight="1">
      <c r="A962" s="28"/>
      <c r="B962" s="28"/>
      <c r="C962" s="28"/>
      <c r="D962" s="28"/>
      <c r="E962" s="28"/>
      <c r="F962" s="28"/>
      <c r="G962" s="28"/>
      <c r="H962" s="28"/>
      <c r="I962" s="28"/>
      <c r="J962" s="29"/>
      <c r="K962" s="29"/>
      <c r="L962" s="29"/>
      <c r="M962" s="29"/>
      <c r="N962" s="29"/>
      <c r="O962" s="29"/>
      <c r="P962" s="29"/>
      <c r="Q962" s="29"/>
      <c r="R962" s="29"/>
      <c r="S962" s="29"/>
      <c r="T962" s="29"/>
      <c r="U962" s="29"/>
      <c r="V962" s="29"/>
      <c r="W962" s="29"/>
      <c r="X962" s="29"/>
      <c r="Y962" s="29"/>
      <c r="Z962" s="29"/>
    </row>
    <row r="963" ht="12.0" customHeight="1">
      <c r="A963" s="28"/>
      <c r="B963" s="28"/>
      <c r="C963" s="28"/>
      <c r="D963" s="28"/>
      <c r="E963" s="28"/>
      <c r="F963" s="28"/>
      <c r="G963" s="28"/>
      <c r="H963" s="28"/>
      <c r="I963" s="28"/>
      <c r="J963" s="29"/>
      <c r="K963" s="29"/>
      <c r="L963" s="29"/>
      <c r="M963" s="29"/>
      <c r="N963" s="29"/>
      <c r="O963" s="29"/>
      <c r="P963" s="29"/>
      <c r="Q963" s="29"/>
      <c r="R963" s="29"/>
      <c r="S963" s="29"/>
      <c r="T963" s="29"/>
      <c r="U963" s="29"/>
      <c r="V963" s="29"/>
      <c r="W963" s="29"/>
      <c r="X963" s="29"/>
      <c r="Y963" s="29"/>
      <c r="Z963" s="29"/>
    </row>
    <row r="964" ht="12.0" customHeight="1">
      <c r="A964" s="28"/>
      <c r="B964" s="28"/>
      <c r="C964" s="28"/>
      <c r="D964" s="28"/>
      <c r="E964" s="28"/>
      <c r="F964" s="28"/>
      <c r="G964" s="28"/>
      <c r="H964" s="28"/>
      <c r="I964" s="28"/>
      <c r="J964" s="29"/>
      <c r="K964" s="29"/>
      <c r="L964" s="29"/>
      <c r="M964" s="29"/>
      <c r="N964" s="29"/>
      <c r="O964" s="29"/>
      <c r="P964" s="29"/>
      <c r="Q964" s="29"/>
      <c r="R964" s="29"/>
      <c r="S964" s="29"/>
      <c r="T964" s="29"/>
      <c r="U964" s="29"/>
      <c r="V964" s="29"/>
      <c r="W964" s="29"/>
      <c r="X964" s="29"/>
      <c r="Y964" s="29"/>
      <c r="Z964" s="29"/>
    </row>
    <row r="965" ht="12.0" customHeight="1">
      <c r="A965" s="28"/>
      <c r="B965" s="28"/>
      <c r="C965" s="28"/>
      <c r="D965" s="28"/>
      <c r="E965" s="28"/>
      <c r="F965" s="28"/>
      <c r="G965" s="28"/>
      <c r="H965" s="28"/>
      <c r="I965" s="28"/>
      <c r="J965" s="29"/>
      <c r="K965" s="29"/>
      <c r="L965" s="29"/>
      <c r="M965" s="29"/>
      <c r="N965" s="29"/>
      <c r="O965" s="29"/>
      <c r="P965" s="29"/>
      <c r="Q965" s="29"/>
      <c r="R965" s="29"/>
      <c r="S965" s="29"/>
      <c r="T965" s="29"/>
      <c r="U965" s="29"/>
      <c r="V965" s="29"/>
      <c r="W965" s="29"/>
      <c r="X965" s="29"/>
      <c r="Y965" s="29"/>
      <c r="Z965" s="29"/>
    </row>
    <row r="966" ht="12.0" customHeight="1">
      <c r="A966" s="28"/>
      <c r="B966" s="28"/>
      <c r="C966" s="28"/>
      <c r="D966" s="28"/>
      <c r="E966" s="28"/>
      <c r="F966" s="28"/>
      <c r="G966" s="28"/>
      <c r="H966" s="28"/>
      <c r="I966" s="28"/>
      <c r="J966" s="29"/>
      <c r="K966" s="29"/>
      <c r="L966" s="29"/>
      <c r="M966" s="29"/>
      <c r="N966" s="29"/>
      <c r="O966" s="29"/>
      <c r="P966" s="29"/>
      <c r="Q966" s="29"/>
      <c r="R966" s="29"/>
      <c r="S966" s="29"/>
      <c r="T966" s="29"/>
      <c r="U966" s="29"/>
      <c r="V966" s="29"/>
      <c r="W966" s="29"/>
      <c r="X966" s="29"/>
      <c r="Y966" s="29"/>
      <c r="Z966" s="29"/>
    </row>
    <row r="967" ht="12.0" customHeight="1">
      <c r="A967" s="28"/>
      <c r="B967" s="28"/>
      <c r="C967" s="28"/>
      <c r="D967" s="28"/>
      <c r="E967" s="28"/>
      <c r="F967" s="28"/>
      <c r="G967" s="28"/>
      <c r="H967" s="28"/>
      <c r="I967" s="28"/>
      <c r="J967" s="29"/>
      <c r="K967" s="29"/>
      <c r="L967" s="29"/>
      <c r="M967" s="29"/>
      <c r="N967" s="29"/>
      <c r="O967" s="29"/>
      <c r="P967" s="29"/>
      <c r="Q967" s="29"/>
      <c r="R967" s="29"/>
      <c r="S967" s="29"/>
      <c r="T967" s="29"/>
      <c r="U967" s="29"/>
      <c r="V967" s="29"/>
      <c r="W967" s="29"/>
      <c r="X967" s="29"/>
      <c r="Y967" s="29"/>
      <c r="Z967" s="29"/>
    </row>
    <row r="968" ht="12.0" customHeight="1">
      <c r="A968" s="28"/>
      <c r="B968" s="28"/>
      <c r="C968" s="28"/>
      <c r="D968" s="28"/>
      <c r="E968" s="28"/>
      <c r="F968" s="28"/>
      <c r="G968" s="28"/>
      <c r="H968" s="28"/>
      <c r="I968" s="28"/>
      <c r="J968" s="29"/>
      <c r="K968" s="29"/>
      <c r="L968" s="29"/>
      <c r="M968" s="29"/>
      <c r="N968" s="29"/>
      <c r="O968" s="29"/>
      <c r="P968" s="29"/>
      <c r="Q968" s="29"/>
      <c r="R968" s="29"/>
      <c r="S968" s="29"/>
      <c r="T968" s="29"/>
      <c r="U968" s="29"/>
      <c r="V968" s="29"/>
      <c r="W968" s="29"/>
      <c r="X968" s="29"/>
      <c r="Y968" s="29"/>
      <c r="Z968" s="29"/>
    </row>
    <row r="969" ht="12.0" customHeight="1">
      <c r="A969" s="28"/>
      <c r="B969" s="28"/>
      <c r="C969" s="28"/>
      <c r="D969" s="28"/>
      <c r="E969" s="28"/>
      <c r="F969" s="28"/>
      <c r="G969" s="28"/>
      <c r="H969" s="28"/>
      <c r="I969" s="28"/>
      <c r="J969" s="29"/>
      <c r="K969" s="29"/>
      <c r="L969" s="29"/>
      <c r="M969" s="29"/>
      <c r="N969" s="29"/>
      <c r="O969" s="29"/>
      <c r="P969" s="29"/>
      <c r="Q969" s="29"/>
      <c r="R969" s="29"/>
      <c r="S969" s="29"/>
      <c r="T969" s="29"/>
      <c r="U969" s="29"/>
      <c r="V969" s="29"/>
      <c r="W969" s="29"/>
      <c r="X969" s="29"/>
      <c r="Y969" s="29"/>
      <c r="Z969" s="29"/>
    </row>
    <row r="970" ht="12.0" customHeight="1">
      <c r="A970" s="28"/>
      <c r="B970" s="28"/>
      <c r="C970" s="28"/>
      <c r="D970" s="28"/>
      <c r="E970" s="28"/>
      <c r="F970" s="28"/>
      <c r="G970" s="28"/>
      <c r="H970" s="28"/>
      <c r="I970" s="28"/>
      <c r="J970" s="29"/>
      <c r="K970" s="29"/>
      <c r="L970" s="29"/>
      <c r="M970" s="29"/>
      <c r="N970" s="29"/>
      <c r="O970" s="29"/>
      <c r="P970" s="29"/>
      <c r="Q970" s="29"/>
      <c r="R970" s="29"/>
      <c r="S970" s="29"/>
      <c r="T970" s="29"/>
      <c r="U970" s="29"/>
      <c r="V970" s="29"/>
      <c r="W970" s="29"/>
      <c r="X970" s="29"/>
      <c r="Y970" s="29"/>
      <c r="Z970" s="29"/>
    </row>
    <row r="971" ht="12.0" customHeight="1">
      <c r="A971" s="28"/>
      <c r="B971" s="28"/>
      <c r="C971" s="28"/>
      <c r="D971" s="28"/>
      <c r="E971" s="28"/>
      <c r="F971" s="28"/>
      <c r="G971" s="28"/>
      <c r="H971" s="28"/>
      <c r="I971" s="28"/>
      <c r="J971" s="29"/>
      <c r="K971" s="29"/>
      <c r="L971" s="29"/>
      <c r="M971" s="29"/>
      <c r="N971" s="29"/>
      <c r="O971" s="29"/>
      <c r="P971" s="29"/>
      <c r="Q971" s="29"/>
      <c r="R971" s="29"/>
      <c r="S971" s="29"/>
      <c r="T971" s="29"/>
      <c r="U971" s="29"/>
      <c r="V971" s="29"/>
      <c r="W971" s="29"/>
      <c r="X971" s="29"/>
      <c r="Y971" s="29"/>
      <c r="Z971" s="29"/>
    </row>
    <row r="972" ht="12.0" customHeight="1">
      <c r="A972" s="28"/>
      <c r="B972" s="28"/>
      <c r="C972" s="28"/>
      <c r="D972" s="28"/>
      <c r="E972" s="28"/>
      <c r="F972" s="28"/>
      <c r="G972" s="28"/>
      <c r="H972" s="28"/>
      <c r="I972" s="28"/>
      <c r="J972" s="29"/>
      <c r="K972" s="29"/>
      <c r="L972" s="29"/>
      <c r="M972" s="29"/>
      <c r="N972" s="29"/>
      <c r="O972" s="29"/>
      <c r="P972" s="29"/>
      <c r="Q972" s="29"/>
      <c r="R972" s="29"/>
      <c r="S972" s="29"/>
      <c r="T972" s="29"/>
      <c r="U972" s="29"/>
      <c r="V972" s="29"/>
      <c r="W972" s="29"/>
      <c r="X972" s="29"/>
      <c r="Y972" s="29"/>
      <c r="Z972" s="29"/>
    </row>
    <row r="973" ht="12.0" customHeight="1">
      <c r="A973" s="28"/>
      <c r="B973" s="28"/>
      <c r="C973" s="28"/>
      <c r="D973" s="28"/>
      <c r="E973" s="28"/>
      <c r="F973" s="28"/>
      <c r="G973" s="28"/>
      <c r="H973" s="28"/>
      <c r="I973" s="28"/>
      <c r="J973" s="29"/>
      <c r="K973" s="29"/>
      <c r="L973" s="29"/>
      <c r="M973" s="29"/>
      <c r="N973" s="29"/>
      <c r="O973" s="29"/>
      <c r="P973" s="29"/>
      <c r="Q973" s="29"/>
      <c r="R973" s="29"/>
      <c r="S973" s="29"/>
      <c r="T973" s="29"/>
      <c r="U973" s="29"/>
      <c r="V973" s="29"/>
      <c r="W973" s="29"/>
      <c r="X973" s="29"/>
      <c r="Y973" s="29"/>
      <c r="Z973" s="29"/>
    </row>
    <row r="974" ht="12.0" customHeight="1">
      <c r="A974" s="28"/>
      <c r="B974" s="28"/>
      <c r="C974" s="28"/>
      <c r="D974" s="28"/>
      <c r="E974" s="28"/>
      <c r="F974" s="28"/>
      <c r="G974" s="28"/>
      <c r="H974" s="28"/>
      <c r="I974" s="28"/>
      <c r="J974" s="29"/>
      <c r="K974" s="29"/>
      <c r="L974" s="29"/>
      <c r="M974" s="29"/>
      <c r="N974" s="29"/>
      <c r="O974" s="29"/>
      <c r="P974" s="29"/>
      <c r="Q974" s="29"/>
      <c r="R974" s="29"/>
      <c r="S974" s="29"/>
      <c r="T974" s="29"/>
      <c r="U974" s="29"/>
      <c r="V974" s="29"/>
      <c r="W974" s="29"/>
      <c r="X974" s="29"/>
      <c r="Y974" s="29"/>
      <c r="Z974" s="29"/>
    </row>
    <row r="975" ht="12.0" customHeight="1">
      <c r="A975" s="28"/>
      <c r="B975" s="28"/>
      <c r="C975" s="28"/>
      <c r="D975" s="28"/>
      <c r="E975" s="28"/>
      <c r="F975" s="28"/>
      <c r="G975" s="28"/>
      <c r="H975" s="28"/>
      <c r="I975" s="28"/>
      <c r="J975" s="29"/>
      <c r="K975" s="29"/>
      <c r="L975" s="29"/>
      <c r="M975" s="29"/>
      <c r="N975" s="29"/>
      <c r="O975" s="29"/>
      <c r="P975" s="29"/>
      <c r="Q975" s="29"/>
      <c r="R975" s="29"/>
      <c r="S975" s="29"/>
      <c r="T975" s="29"/>
      <c r="U975" s="29"/>
      <c r="V975" s="29"/>
      <c r="W975" s="29"/>
      <c r="X975" s="29"/>
      <c r="Y975" s="29"/>
      <c r="Z975" s="29"/>
    </row>
    <row r="976" ht="12.0" customHeight="1">
      <c r="A976" s="28"/>
      <c r="B976" s="28"/>
      <c r="C976" s="28"/>
      <c r="D976" s="28"/>
      <c r="E976" s="28"/>
      <c r="F976" s="28"/>
      <c r="G976" s="28"/>
      <c r="H976" s="28"/>
      <c r="I976" s="28"/>
      <c r="J976" s="29"/>
      <c r="K976" s="29"/>
      <c r="L976" s="29"/>
      <c r="M976" s="29"/>
      <c r="N976" s="29"/>
      <c r="O976" s="29"/>
      <c r="P976" s="29"/>
      <c r="Q976" s="29"/>
      <c r="R976" s="29"/>
      <c r="S976" s="29"/>
      <c r="T976" s="29"/>
      <c r="U976" s="29"/>
      <c r="V976" s="29"/>
      <c r="W976" s="29"/>
      <c r="X976" s="29"/>
      <c r="Y976" s="29"/>
      <c r="Z976" s="29"/>
    </row>
    <row r="977" ht="12.0" customHeight="1">
      <c r="A977" s="28"/>
      <c r="B977" s="28"/>
      <c r="C977" s="28"/>
      <c r="D977" s="28"/>
      <c r="E977" s="28"/>
      <c r="F977" s="28"/>
      <c r="G977" s="28"/>
      <c r="H977" s="28"/>
      <c r="I977" s="28"/>
      <c r="J977" s="29"/>
      <c r="K977" s="29"/>
      <c r="L977" s="29"/>
      <c r="M977" s="29"/>
      <c r="N977" s="29"/>
      <c r="O977" s="29"/>
      <c r="P977" s="29"/>
      <c r="Q977" s="29"/>
      <c r="R977" s="29"/>
      <c r="S977" s="29"/>
      <c r="T977" s="29"/>
      <c r="U977" s="29"/>
      <c r="V977" s="29"/>
      <c r="W977" s="29"/>
      <c r="X977" s="29"/>
      <c r="Y977" s="29"/>
      <c r="Z977" s="29"/>
    </row>
    <row r="978" ht="12.0" customHeight="1">
      <c r="A978" s="28"/>
      <c r="B978" s="28"/>
      <c r="C978" s="28"/>
      <c r="D978" s="28"/>
      <c r="E978" s="28"/>
      <c r="F978" s="28"/>
      <c r="G978" s="28"/>
      <c r="H978" s="28"/>
      <c r="I978" s="28"/>
      <c r="J978" s="29"/>
      <c r="K978" s="29"/>
      <c r="L978" s="29"/>
      <c r="M978" s="29"/>
      <c r="N978" s="29"/>
      <c r="O978" s="29"/>
      <c r="P978" s="29"/>
      <c r="Q978" s="29"/>
      <c r="R978" s="29"/>
      <c r="S978" s="29"/>
      <c r="T978" s="29"/>
      <c r="U978" s="29"/>
      <c r="V978" s="29"/>
      <c r="W978" s="29"/>
      <c r="X978" s="29"/>
      <c r="Y978" s="29"/>
      <c r="Z978" s="29"/>
    </row>
    <row r="979" ht="12.0" customHeight="1">
      <c r="A979" s="28"/>
      <c r="B979" s="28"/>
      <c r="C979" s="28"/>
      <c r="D979" s="28"/>
      <c r="E979" s="28"/>
      <c r="F979" s="28"/>
      <c r="G979" s="28"/>
      <c r="H979" s="28"/>
      <c r="I979" s="28"/>
      <c r="J979" s="29"/>
      <c r="K979" s="29"/>
      <c r="L979" s="29"/>
      <c r="M979" s="29"/>
      <c r="N979" s="29"/>
      <c r="O979" s="29"/>
      <c r="P979" s="29"/>
      <c r="Q979" s="29"/>
      <c r="R979" s="29"/>
      <c r="S979" s="29"/>
      <c r="T979" s="29"/>
      <c r="U979" s="29"/>
      <c r="V979" s="29"/>
      <c r="W979" s="29"/>
      <c r="X979" s="29"/>
      <c r="Y979" s="29"/>
      <c r="Z979" s="29"/>
    </row>
    <row r="980" ht="12.0" customHeight="1">
      <c r="A980" s="28"/>
      <c r="B980" s="28"/>
      <c r="C980" s="28"/>
      <c r="D980" s="28"/>
      <c r="E980" s="28"/>
      <c r="F980" s="28"/>
      <c r="G980" s="28"/>
      <c r="H980" s="28"/>
      <c r="I980" s="28"/>
      <c r="J980" s="29"/>
      <c r="K980" s="29"/>
      <c r="L980" s="29"/>
      <c r="M980" s="29"/>
      <c r="N980" s="29"/>
      <c r="O980" s="29"/>
      <c r="P980" s="29"/>
      <c r="Q980" s="29"/>
      <c r="R980" s="29"/>
      <c r="S980" s="29"/>
      <c r="T980" s="29"/>
      <c r="U980" s="29"/>
      <c r="V980" s="29"/>
      <c r="W980" s="29"/>
      <c r="X980" s="29"/>
      <c r="Y980" s="29"/>
      <c r="Z980" s="29"/>
    </row>
    <row r="981" ht="12.0" customHeight="1">
      <c r="A981" s="28"/>
      <c r="B981" s="28"/>
      <c r="C981" s="28"/>
      <c r="D981" s="28"/>
      <c r="E981" s="28"/>
      <c r="F981" s="28"/>
      <c r="G981" s="28"/>
      <c r="H981" s="28"/>
      <c r="I981" s="28"/>
      <c r="J981" s="29"/>
      <c r="K981" s="29"/>
      <c r="L981" s="29"/>
      <c r="M981" s="29"/>
      <c r="N981" s="29"/>
      <c r="O981" s="29"/>
      <c r="P981" s="29"/>
      <c r="Q981" s="29"/>
      <c r="R981" s="29"/>
      <c r="S981" s="29"/>
      <c r="T981" s="29"/>
      <c r="U981" s="29"/>
      <c r="V981" s="29"/>
      <c r="W981" s="29"/>
      <c r="X981" s="29"/>
      <c r="Y981" s="29"/>
      <c r="Z981" s="29"/>
    </row>
    <row r="982" ht="12.0" customHeight="1">
      <c r="A982" s="28"/>
      <c r="B982" s="28"/>
      <c r="C982" s="28"/>
      <c r="D982" s="28"/>
      <c r="E982" s="28"/>
      <c r="F982" s="28"/>
      <c r="G982" s="28"/>
      <c r="H982" s="28"/>
      <c r="I982" s="28"/>
      <c r="J982" s="29"/>
      <c r="K982" s="29"/>
      <c r="L982" s="29"/>
      <c r="M982" s="29"/>
      <c r="N982" s="29"/>
      <c r="O982" s="29"/>
      <c r="P982" s="29"/>
      <c r="Q982" s="29"/>
      <c r="R982" s="29"/>
      <c r="S982" s="29"/>
      <c r="T982" s="29"/>
      <c r="U982" s="29"/>
      <c r="V982" s="29"/>
      <c r="W982" s="29"/>
      <c r="X982" s="29"/>
      <c r="Y982" s="29"/>
      <c r="Z982" s="29"/>
    </row>
    <row r="983" ht="12.0" customHeight="1">
      <c r="A983" s="28"/>
      <c r="B983" s="28"/>
      <c r="C983" s="28"/>
      <c r="D983" s="28"/>
      <c r="E983" s="28"/>
      <c r="F983" s="28"/>
      <c r="G983" s="28"/>
      <c r="H983" s="28"/>
      <c r="I983" s="28"/>
      <c r="J983" s="29"/>
      <c r="K983" s="29"/>
      <c r="L983" s="29"/>
      <c r="M983" s="29"/>
      <c r="N983" s="29"/>
      <c r="O983" s="29"/>
      <c r="P983" s="29"/>
      <c r="Q983" s="29"/>
      <c r="R983" s="29"/>
      <c r="S983" s="29"/>
      <c r="T983" s="29"/>
      <c r="U983" s="29"/>
      <c r="V983" s="29"/>
      <c r="W983" s="29"/>
      <c r="X983" s="29"/>
      <c r="Y983" s="29"/>
      <c r="Z983" s="29"/>
    </row>
    <row r="984" ht="12.0" customHeight="1">
      <c r="A984" s="28"/>
      <c r="B984" s="28"/>
      <c r="C984" s="28"/>
      <c r="D984" s="28"/>
      <c r="E984" s="28"/>
      <c r="F984" s="28"/>
      <c r="G984" s="28"/>
      <c r="H984" s="28"/>
      <c r="I984" s="28"/>
      <c r="J984" s="29"/>
      <c r="K984" s="29"/>
      <c r="L984" s="29"/>
      <c r="M984" s="29"/>
      <c r="N984" s="29"/>
      <c r="O984" s="29"/>
      <c r="P984" s="29"/>
      <c r="Q984" s="29"/>
      <c r="R984" s="29"/>
      <c r="S984" s="29"/>
      <c r="T984" s="29"/>
      <c r="U984" s="29"/>
      <c r="V984" s="29"/>
      <c r="W984" s="29"/>
      <c r="X984" s="29"/>
      <c r="Y984" s="29"/>
      <c r="Z984" s="29"/>
    </row>
    <row r="985" ht="12.0" customHeight="1">
      <c r="A985" s="28"/>
      <c r="B985" s="28"/>
      <c r="C985" s="28"/>
      <c r="D985" s="28"/>
      <c r="E985" s="28"/>
      <c r="F985" s="28"/>
      <c r="G985" s="28"/>
      <c r="H985" s="28"/>
      <c r="I985" s="28"/>
      <c r="J985" s="29"/>
      <c r="K985" s="29"/>
      <c r="L985" s="29"/>
      <c r="M985" s="29"/>
      <c r="N985" s="29"/>
      <c r="O985" s="29"/>
      <c r="P985" s="29"/>
      <c r="Q985" s="29"/>
      <c r="R985" s="29"/>
      <c r="S985" s="29"/>
      <c r="T985" s="29"/>
      <c r="U985" s="29"/>
      <c r="V985" s="29"/>
      <c r="W985" s="29"/>
      <c r="X985" s="29"/>
      <c r="Y985" s="29"/>
      <c r="Z985" s="29"/>
    </row>
    <row r="986" ht="12.0" customHeight="1">
      <c r="A986" s="28"/>
      <c r="B986" s="28"/>
      <c r="C986" s="28"/>
      <c r="D986" s="28"/>
      <c r="E986" s="28"/>
      <c r="F986" s="28"/>
      <c r="G986" s="28"/>
      <c r="H986" s="28"/>
      <c r="I986" s="28"/>
      <c r="J986" s="29"/>
      <c r="K986" s="29"/>
      <c r="L986" s="29"/>
      <c r="M986" s="29"/>
      <c r="N986" s="29"/>
      <c r="O986" s="29"/>
      <c r="P986" s="29"/>
      <c r="Q986" s="29"/>
      <c r="R986" s="29"/>
      <c r="S986" s="29"/>
      <c r="T986" s="29"/>
      <c r="U986" s="29"/>
      <c r="V986" s="29"/>
      <c r="W986" s="29"/>
      <c r="X986" s="29"/>
      <c r="Y986" s="29"/>
      <c r="Z986" s="29"/>
    </row>
    <row r="987" ht="12.0" customHeight="1">
      <c r="A987" s="28"/>
      <c r="B987" s="28"/>
      <c r="C987" s="28"/>
      <c r="D987" s="28"/>
      <c r="E987" s="28"/>
      <c r="F987" s="28"/>
      <c r="G987" s="28"/>
      <c r="H987" s="28"/>
      <c r="I987" s="28"/>
      <c r="J987" s="29"/>
      <c r="K987" s="29"/>
      <c r="L987" s="29"/>
      <c r="M987" s="29"/>
      <c r="N987" s="29"/>
      <c r="O987" s="29"/>
      <c r="P987" s="29"/>
      <c r="Q987" s="29"/>
      <c r="R987" s="29"/>
      <c r="S987" s="29"/>
      <c r="T987" s="29"/>
      <c r="U987" s="29"/>
      <c r="V987" s="29"/>
      <c r="W987" s="29"/>
      <c r="X987" s="29"/>
      <c r="Y987" s="29"/>
      <c r="Z987" s="29"/>
    </row>
    <row r="988" ht="12.0" customHeight="1">
      <c r="A988" s="28"/>
      <c r="B988" s="28"/>
      <c r="C988" s="28"/>
      <c r="D988" s="28"/>
      <c r="E988" s="28"/>
      <c r="F988" s="28"/>
      <c r="G988" s="28"/>
      <c r="H988" s="28"/>
      <c r="I988" s="28"/>
      <c r="J988" s="29"/>
      <c r="K988" s="29"/>
      <c r="L988" s="29"/>
      <c r="M988" s="29"/>
      <c r="N988" s="29"/>
      <c r="O988" s="29"/>
      <c r="P988" s="29"/>
      <c r="Q988" s="29"/>
      <c r="R988" s="29"/>
      <c r="S988" s="29"/>
      <c r="T988" s="29"/>
      <c r="U988" s="29"/>
      <c r="V988" s="29"/>
      <c r="W988" s="29"/>
      <c r="X988" s="29"/>
      <c r="Y988" s="29"/>
      <c r="Z988" s="29"/>
    </row>
    <row r="989" ht="12.0" customHeight="1">
      <c r="A989" s="28"/>
      <c r="B989" s="28"/>
      <c r="C989" s="28"/>
      <c r="D989" s="28"/>
      <c r="E989" s="28"/>
      <c r="F989" s="28"/>
      <c r="G989" s="28"/>
      <c r="H989" s="28"/>
      <c r="I989" s="28"/>
      <c r="J989" s="29"/>
      <c r="K989" s="29"/>
      <c r="L989" s="29"/>
      <c r="M989" s="29"/>
      <c r="N989" s="29"/>
      <c r="O989" s="29"/>
      <c r="P989" s="29"/>
      <c r="Q989" s="29"/>
      <c r="R989" s="29"/>
      <c r="S989" s="29"/>
      <c r="T989" s="29"/>
      <c r="U989" s="29"/>
      <c r="V989" s="29"/>
      <c r="W989" s="29"/>
      <c r="X989" s="29"/>
      <c r="Y989" s="29"/>
      <c r="Z989" s="29"/>
    </row>
    <row r="990" ht="12.0" customHeight="1">
      <c r="A990" s="28"/>
      <c r="B990" s="28"/>
      <c r="C990" s="28"/>
      <c r="D990" s="28"/>
      <c r="E990" s="28"/>
      <c r="F990" s="28"/>
      <c r="G990" s="28"/>
      <c r="H990" s="28"/>
      <c r="I990" s="28"/>
      <c r="J990" s="29"/>
      <c r="K990" s="29"/>
      <c r="L990" s="29"/>
      <c r="M990" s="29"/>
      <c r="N990" s="29"/>
      <c r="O990" s="29"/>
      <c r="P990" s="29"/>
      <c r="Q990" s="29"/>
      <c r="R990" s="29"/>
      <c r="S990" s="29"/>
      <c r="T990" s="29"/>
      <c r="U990" s="29"/>
      <c r="V990" s="29"/>
      <c r="W990" s="29"/>
      <c r="X990" s="29"/>
      <c r="Y990" s="29"/>
      <c r="Z990" s="29"/>
    </row>
    <row r="991" ht="12.0" customHeight="1">
      <c r="A991" s="28"/>
      <c r="B991" s="28"/>
      <c r="C991" s="28"/>
      <c r="D991" s="28"/>
      <c r="E991" s="28"/>
      <c r="F991" s="28"/>
      <c r="G991" s="28"/>
      <c r="H991" s="28"/>
      <c r="I991" s="28"/>
      <c r="J991" s="29"/>
      <c r="K991" s="29"/>
      <c r="L991" s="29"/>
      <c r="M991" s="29"/>
      <c r="N991" s="29"/>
      <c r="O991" s="29"/>
      <c r="P991" s="29"/>
      <c r="Q991" s="29"/>
      <c r="R991" s="29"/>
      <c r="S991" s="29"/>
      <c r="T991" s="29"/>
      <c r="U991" s="29"/>
      <c r="V991" s="29"/>
      <c r="W991" s="29"/>
      <c r="X991" s="29"/>
      <c r="Y991" s="29"/>
      <c r="Z991" s="29"/>
    </row>
    <row r="992" ht="12.0" customHeight="1">
      <c r="A992" s="28"/>
      <c r="B992" s="28"/>
      <c r="C992" s="28"/>
      <c r="D992" s="28"/>
      <c r="E992" s="28"/>
      <c r="F992" s="28"/>
      <c r="G992" s="28"/>
      <c r="H992" s="28"/>
      <c r="I992" s="28"/>
      <c r="J992" s="29"/>
      <c r="K992" s="29"/>
      <c r="L992" s="29"/>
      <c r="M992" s="29"/>
      <c r="N992" s="29"/>
      <c r="O992" s="29"/>
      <c r="P992" s="29"/>
      <c r="Q992" s="29"/>
      <c r="R992" s="29"/>
      <c r="S992" s="29"/>
      <c r="T992" s="29"/>
      <c r="U992" s="29"/>
      <c r="V992" s="29"/>
      <c r="W992" s="29"/>
      <c r="X992" s="29"/>
      <c r="Y992" s="29"/>
      <c r="Z992" s="29"/>
    </row>
    <row r="993" ht="12.0" customHeight="1">
      <c r="A993" s="28"/>
      <c r="B993" s="28"/>
      <c r="C993" s="28"/>
      <c r="D993" s="28"/>
      <c r="E993" s="28"/>
      <c r="F993" s="28"/>
      <c r="G993" s="28"/>
      <c r="H993" s="28"/>
      <c r="I993" s="28"/>
      <c r="J993" s="29"/>
      <c r="K993" s="29"/>
      <c r="L993" s="29"/>
      <c r="M993" s="29"/>
      <c r="N993" s="29"/>
      <c r="O993" s="29"/>
      <c r="P993" s="29"/>
      <c r="Q993" s="29"/>
      <c r="R993" s="29"/>
      <c r="S993" s="29"/>
      <c r="T993" s="29"/>
      <c r="U993" s="29"/>
      <c r="V993" s="29"/>
      <c r="W993" s="29"/>
      <c r="X993" s="29"/>
      <c r="Y993" s="29"/>
      <c r="Z993" s="29"/>
    </row>
    <row r="994" ht="12.0" customHeight="1">
      <c r="A994" s="28"/>
      <c r="B994" s="28"/>
      <c r="C994" s="28"/>
      <c r="D994" s="28"/>
      <c r="E994" s="28"/>
      <c r="F994" s="28"/>
      <c r="G994" s="28"/>
      <c r="H994" s="28"/>
      <c r="I994" s="28"/>
      <c r="J994" s="29"/>
      <c r="K994" s="29"/>
      <c r="L994" s="29"/>
      <c r="M994" s="29"/>
      <c r="N994" s="29"/>
      <c r="O994" s="29"/>
      <c r="P994" s="29"/>
      <c r="Q994" s="29"/>
      <c r="R994" s="29"/>
      <c r="S994" s="29"/>
      <c r="T994" s="29"/>
      <c r="U994" s="29"/>
      <c r="V994" s="29"/>
      <c r="W994" s="29"/>
      <c r="X994" s="29"/>
      <c r="Y994" s="29"/>
      <c r="Z994" s="29"/>
    </row>
    <row r="995" ht="12.0" customHeight="1">
      <c r="A995" s="28"/>
      <c r="B995" s="28"/>
      <c r="C995" s="28"/>
      <c r="D995" s="28"/>
      <c r="E995" s="28"/>
      <c r="F995" s="28"/>
      <c r="G995" s="28"/>
      <c r="H995" s="28"/>
      <c r="I995" s="28"/>
      <c r="J995" s="29"/>
      <c r="K995" s="29"/>
      <c r="L995" s="29"/>
      <c r="M995" s="29"/>
      <c r="N995" s="29"/>
      <c r="O995" s="29"/>
      <c r="P995" s="29"/>
      <c r="Q995" s="29"/>
      <c r="R995" s="29"/>
      <c r="S995" s="29"/>
      <c r="T995" s="29"/>
      <c r="U995" s="29"/>
      <c r="V995" s="29"/>
      <c r="W995" s="29"/>
      <c r="X995" s="29"/>
      <c r="Y995" s="29"/>
      <c r="Z995" s="29"/>
    </row>
    <row r="996" ht="12.0" customHeight="1">
      <c r="A996" s="28"/>
      <c r="B996" s="28"/>
      <c r="C996" s="28"/>
      <c r="D996" s="28"/>
      <c r="E996" s="28"/>
      <c r="F996" s="28"/>
      <c r="G996" s="28"/>
      <c r="H996" s="28"/>
      <c r="I996" s="28"/>
      <c r="J996" s="29"/>
      <c r="K996" s="29"/>
      <c r="L996" s="29"/>
      <c r="M996" s="29"/>
      <c r="N996" s="29"/>
      <c r="O996" s="29"/>
      <c r="P996" s="29"/>
      <c r="Q996" s="29"/>
      <c r="R996" s="29"/>
      <c r="S996" s="29"/>
      <c r="T996" s="29"/>
      <c r="U996" s="29"/>
      <c r="V996" s="29"/>
      <c r="W996" s="29"/>
      <c r="X996" s="29"/>
      <c r="Y996" s="29"/>
      <c r="Z996" s="29"/>
    </row>
    <row r="997" ht="12.0" customHeight="1">
      <c r="A997" s="28"/>
      <c r="B997" s="28"/>
      <c r="C997" s="28"/>
      <c r="D997" s="28"/>
      <c r="E997" s="28"/>
      <c r="F997" s="28"/>
      <c r="G997" s="28"/>
      <c r="H997" s="28"/>
      <c r="I997" s="28"/>
      <c r="J997" s="29"/>
      <c r="K997" s="29"/>
      <c r="L997" s="29"/>
      <c r="M997" s="29"/>
      <c r="N997" s="29"/>
      <c r="O997" s="29"/>
      <c r="P997" s="29"/>
      <c r="Q997" s="29"/>
      <c r="R997" s="29"/>
      <c r="S997" s="29"/>
      <c r="T997" s="29"/>
      <c r="U997" s="29"/>
      <c r="V997" s="29"/>
      <c r="W997" s="29"/>
      <c r="X997" s="29"/>
      <c r="Y997" s="29"/>
      <c r="Z997" s="29"/>
    </row>
    <row r="998" ht="12.0" customHeight="1">
      <c r="A998" s="28"/>
      <c r="B998" s="28"/>
      <c r="C998" s="28"/>
      <c r="D998" s="28"/>
      <c r="E998" s="28"/>
      <c r="F998" s="28"/>
      <c r="G998" s="28"/>
      <c r="H998" s="28"/>
      <c r="I998" s="28"/>
      <c r="J998" s="29"/>
      <c r="K998" s="29"/>
      <c r="L998" s="29"/>
      <c r="M998" s="29"/>
      <c r="N998" s="29"/>
      <c r="O998" s="29"/>
      <c r="P998" s="29"/>
      <c r="Q998" s="29"/>
      <c r="R998" s="29"/>
      <c r="S998" s="29"/>
      <c r="T998" s="29"/>
      <c r="U998" s="29"/>
      <c r="V998" s="29"/>
      <c r="W998" s="29"/>
      <c r="X998" s="29"/>
      <c r="Y998" s="29"/>
      <c r="Z998" s="29"/>
    </row>
    <row r="999" ht="12.0" customHeight="1">
      <c r="A999" s="28"/>
      <c r="B999" s="28"/>
      <c r="C999" s="28"/>
      <c r="D999" s="28"/>
      <c r="E999" s="28"/>
      <c r="F999" s="28"/>
      <c r="G999" s="28"/>
      <c r="H999" s="28"/>
      <c r="I999" s="28"/>
      <c r="J999" s="29"/>
      <c r="K999" s="29"/>
      <c r="L999" s="29"/>
      <c r="M999" s="29"/>
      <c r="N999" s="29"/>
      <c r="O999" s="29"/>
      <c r="P999" s="29"/>
      <c r="Q999" s="29"/>
      <c r="R999" s="29"/>
      <c r="S999" s="29"/>
      <c r="T999" s="29"/>
      <c r="U999" s="29"/>
      <c r="V999" s="29"/>
      <c r="W999" s="29"/>
      <c r="X999" s="29"/>
      <c r="Y999" s="29"/>
      <c r="Z999" s="29"/>
    </row>
    <row r="1000" ht="12.0" customHeight="1">
      <c r="A1000" s="28"/>
      <c r="B1000" s="28"/>
      <c r="C1000" s="28"/>
      <c r="D1000" s="28"/>
      <c r="E1000" s="28"/>
      <c r="F1000" s="28"/>
      <c r="G1000" s="28"/>
      <c r="H1000" s="28"/>
      <c r="I1000" s="28"/>
      <c r="J1000" s="29"/>
      <c r="K1000" s="29"/>
      <c r="L1000" s="29"/>
      <c r="M1000" s="29"/>
      <c r="N1000" s="29"/>
      <c r="O1000" s="29"/>
      <c r="P1000" s="29"/>
      <c r="Q1000" s="29"/>
      <c r="R1000" s="29"/>
      <c r="S1000" s="29"/>
      <c r="T1000" s="29"/>
      <c r="U1000" s="29"/>
      <c r="V1000" s="29"/>
      <c r="W1000" s="29"/>
      <c r="X1000" s="29"/>
      <c r="Y1000" s="29"/>
      <c r="Z1000" s="29"/>
    </row>
  </sheetData>
  <mergeCells count="15">
    <mergeCell ref="A7:I7"/>
    <mergeCell ref="A9:I9"/>
    <mergeCell ref="A10:I10"/>
    <mergeCell ref="A11:I11"/>
    <mergeCell ref="A12:I12"/>
    <mergeCell ref="A13:I13"/>
    <mergeCell ref="A14:I14"/>
    <mergeCell ref="A15:I15"/>
    <mergeCell ref="A1:I1"/>
    <mergeCell ref="A2:I2"/>
    <mergeCell ref="A3:I3"/>
    <mergeCell ref="A4:I4"/>
    <mergeCell ref="A5:I5"/>
    <mergeCell ref="A6:I6"/>
    <mergeCell ref="A8:U8"/>
  </mergeCells>
  <printOptions/>
  <pageMargins bottom="0.5511811023622047" footer="0.0" header="0.0" left="0.31496062992125984" right="0.31496062992125984" top="0.8661417322834646"/>
  <pageSetup paperSize="9" orientation="landscape"/>
  <headerFooter>
    <oddHeader/>
    <oddFooter>&amp;LCode ref.: IFA Smart audit method guideline for FO; v6.0_Dec22; English version &amp;A Page &amp;P of &amp;R© GLOBALG.A.P. c/o FoodPLUS GmbH Spichernstr. 55, 50672 Cologne, Germany  00A039www.globalgap.org</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8.71"/>
    <col customWidth="1" hidden="1" min="2" max="2" width="11.71"/>
    <col customWidth="1" hidden="1" min="3" max="4" width="9.14"/>
    <col customWidth="1" hidden="1" min="5" max="9" width="9.29"/>
    <col customWidth="1" min="10" max="10" width="8.86"/>
    <col customWidth="1" min="11" max="11" width="30.57"/>
    <col customWidth="1" min="12" max="12" width="37.0"/>
    <col customWidth="1" min="13" max="13" width="5.57"/>
    <col customWidth="1" min="14" max="14" width="3.71"/>
    <col customWidth="1" min="15" max="15" width="3.29"/>
    <col customWidth="1" min="16" max="16" width="3.57"/>
    <col customWidth="1" min="17" max="17" width="8.0"/>
    <col customWidth="1" min="18" max="18" width="36.71"/>
    <col customWidth="1" min="19" max="19" width="29.0"/>
    <col customWidth="1" min="20" max="20" width="28.86"/>
    <col customWidth="1" min="21" max="21" width="0.86"/>
    <col customWidth="1" min="22" max="26" width="10.71"/>
  </cols>
  <sheetData>
    <row r="1" ht="9.75" customHeight="1">
      <c r="A1" s="30" t="s">
        <v>2328</v>
      </c>
      <c r="B1" s="30" t="s">
        <v>32</v>
      </c>
      <c r="C1" s="30" t="s">
        <v>36</v>
      </c>
      <c r="D1" s="30" t="s">
        <v>39</v>
      </c>
      <c r="E1" s="30" t="s">
        <v>2285</v>
      </c>
      <c r="F1" s="30" t="s">
        <v>2329</v>
      </c>
      <c r="G1" s="30" t="s">
        <v>2330</v>
      </c>
      <c r="H1" s="30" t="s">
        <v>2331</v>
      </c>
      <c r="I1" s="30" t="s">
        <v>40</v>
      </c>
      <c r="J1" s="31" t="s">
        <v>2332</v>
      </c>
      <c r="K1" s="31" t="s">
        <v>2333</v>
      </c>
      <c r="L1" s="31" t="s">
        <v>2334</v>
      </c>
      <c r="M1" s="31" t="s">
        <v>2303</v>
      </c>
      <c r="N1" s="31" t="s">
        <v>2335</v>
      </c>
      <c r="O1" s="31" t="s">
        <v>2336</v>
      </c>
      <c r="P1" s="31" t="s">
        <v>2337</v>
      </c>
      <c r="Q1" s="32" t="s">
        <v>2338</v>
      </c>
      <c r="R1" s="31" t="s">
        <v>2339</v>
      </c>
      <c r="S1" s="31" t="s">
        <v>2340</v>
      </c>
      <c r="T1" s="31" t="s">
        <v>2341</v>
      </c>
      <c r="U1" s="33"/>
      <c r="V1" s="30"/>
      <c r="W1" s="30"/>
      <c r="X1" s="30"/>
      <c r="Y1" s="30"/>
      <c r="Z1" s="30"/>
    </row>
    <row r="2" ht="9.75" customHeight="1">
      <c r="A2" s="34"/>
      <c r="B2" s="35" t="s">
        <v>49</v>
      </c>
      <c r="C2" s="35"/>
      <c r="D2" s="34">
        <f>IF('P&amp;Cs'!$B2="",IF('P&amp;Cs'!$C2="",0,1),1)</f>
        <v>1</v>
      </c>
      <c r="E2" s="35"/>
      <c r="F2" s="35" t="str">
        <f>IFNA('P&amp;Cs'!$G2,"NA")</f>
        <v/>
      </c>
      <c r="G2" s="35" t="str">
        <f t="array" ref="G2">IF('P&amp;Cs'!$E2="","",INDEX(#REF!,MATCH('P&amp;Cs'!$H2,#REF!,0),2))</f>
        <v/>
      </c>
      <c r="H2" s="35" t="str">
        <f>'P&amp;Cs'!$E2&amp;"NO"</f>
        <v>NO</v>
      </c>
      <c r="I2" s="35" t="str">
        <f t="array" ref="I2">IF('P&amp;Cs'!$E2="","",INDEX(PI!$V$2:$V$159,MATCH('P&amp;Cs'!$E2,PI!$A$2:$A$159,0),1))</f>
        <v/>
      </c>
      <c r="J2" s="35" t="str">
        <f t="array" ref="J2">IF('P&amp;Cs'!$B2="",IF('P&amp;Cs'!$C2="",IF('P&amp;Cs'!$E2="","",INDEX(PI!$B$2:$S$159,MATCH('P&amp;Cs'!$E2,PI!$A$2:$A$159,0),2)),INDEX(PI!$B$2:$S$159,MATCH('P&amp;Cs'!$C2,PI!$R$2:$R$159,0),18)),INDEX(PI!$B$2:$S$159,MATCH('P&amp;Cs'!$B2,PI!$N$2:$N$159,0),14))</f>
        <v>FO 01 MANAGEMENT </v>
      </c>
      <c r="K2" s="35" t="str">
        <f t="array" ref="K2">IF('P&amp;Cs'!$B2="",IF('P&amp;Cs'!$C2="",IF('P&amp;Cs'!$E2="","",INDEX(PI!$B$2:$S$159,MATCH('P&amp;Cs'!$E2,PI!$A$2:$A$159,0),4)),INDEX(PI!$B$2:$T$159,MATCH('P&amp;Cs'!$C2,PI!$R$2:$R$159,0),19)),INDEX(PI!$B$2:$S$159,MATCH('P&amp;Cs'!$B2,PI!$N$2:$N$159,0),15))</f>
        <v>-</v>
      </c>
      <c r="L2" s="35" t="str">
        <f t="array" ref="L2">IF('P&amp;Cs'!$B2="",IF('P&amp;Cs'!$C2="",INDEX(PI!$B$2:$S$159,MATCH('P&amp;Cs'!$E2,PI!$A$2:$A$159,0),6),""),"")</f>
        <v/>
      </c>
      <c r="M2" s="35" t="str">
        <f t="array" ref="M2">IF('P&amp;Cs'!$C2="",IF('P&amp;Cs'!$E2="","",INDEX(PI!$B$2:$S$159,MATCH('P&amp;Cs'!$E2,PI!$A$2:$A$159,0),8)),"")</f>
        <v/>
      </c>
      <c r="N2" s="35"/>
      <c r="O2" s="35"/>
      <c r="P2" s="35"/>
      <c r="Q2" s="35"/>
      <c r="R2" s="35"/>
      <c r="S2" s="35"/>
      <c r="T2" s="35"/>
      <c r="U2" s="36"/>
      <c r="V2" s="34"/>
      <c r="W2" s="34"/>
      <c r="X2" s="34"/>
      <c r="Y2" s="34"/>
      <c r="Z2" s="34"/>
    </row>
    <row r="3" ht="9.75" customHeight="1">
      <c r="A3" s="34"/>
      <c r="B3" s="35"/>
      <c r="C3" s="35" t="s">
        <v>136</v>
      </c>
      <c r="D3" s="34">
        <f>IF('P&amp;Cs'!$B3="",IF('P&amp;Cs'!$C3="",0,1),1)</f>
        <v>1</v>
      </c>
      <c r="E3" s="35"/>
      <c r="F3" s="35" t="str">
        <f>IFNA('P&amp;Cs'!$G3,"NA")</f>
        <v/>
      </c>
      <c r="G3" s="35" t="str">
        <f t="array" ref="G3">IF('P&amp;Cs'!$E3="","",INDEX(#REF!,MATCH('P&amp;Cs'!$H3,#REF!,0),2))</f>
        <v/>
      </c>
      <c r="H3" s="35" t="str">
        <f>'P&amp;Cs'!$E3&amp;"NO"</f>
        <v>NO</v>
      </c>
      <c r="I3" s="35" t="str">
        <f t="array" ref="I3">IF('P&amp;Cs'!$E3="","",INDEX(PI!$V$2:$V$159,MATCH('P&amp;Cs'!$E3,PI!$A$2:$A$159,0),1))</f>
        <v/>
      </c>
      <c r="J3" s="35" t="str">
        <f t="array" ref="J3">IF('P&amp;Cs'!$B3="",IF('P&amp;Cs'!$C3="",IF('P&amp;Cs'!$E3="","",INDEX(PI!$B$2:$S$159,MATCH('P&amp;Cs'!$E3,PI!$A$2:$A$159,0),2)),INDEX(PI!$B$2:$S$159,MATCH('P&amp;Cs'!$C3,PI!$R$2:$R$159,0),18)),INDEX(PI!$B$2:$S$159,MATCH('P&amp;Cs'!$B3,PI!$N$2:$N$159,0),14))</f>
        <v>FO 01.01 Site history</v>
      </c>
      <c r="K3" s="35" t="str">
        <f t="array" ref="K3">IF('P&amp;Cs'!$B3="",IF('P&amp;Cs'!$C3="",IF('P&amp;Cs'!$E3="","",INDEX(PI!$B$2:$S$159,MATCH('P&amp;Cs'!$E3,PI!$A$2:$A$159,0),4)),INDEX(PI!$B$2:$T$159,MATCH('P&amp;Cs'!$C3,PI!$R$2:$R$159,0),19)),INDEX(PI!$B$2:$S$159,MATCH('P&amp;Cs'!$B3,PI!$N$2:$N$159,0),15))</f>
        <v>-</v>
      </c>
      <c r="L3" s="35" t="str">
        <f t="array" ref="L3">IF('P&amp;Cs'!$B3="",IF('P&amp;Cs'!$C3="",INDEX(PI!$B$2:$S$159,MATCH('P&amp;Cs'!$E3,PI!$A$2:$A$159,0),6),""),"")</f>
        <v/>
      </c>
      <c r="M3" s="35" t="str">
        <f t="array" ref="M3">IF('P&amp;Cs'!$C3="",IF('P&amp;Cs'!$E3="","",INDEX(PI!$B$2:$S$159,MATCH('P&amp;Cs'!$E3,PI!$A$2:$A$159,0),8)),"")</f>
        <v/>
      </c>
      <c r="N3" s="35"/>
      <c r="O3" s="35"/>
      <c r="P3" s="35"/>
      <c r="Q3" s="35"/>
      <c r="R3" s="35"/>
      <c r="S3" s="35"/>
      <c r="T3" s="35"/>
      <c r="U3" s="36"/>
      <c r="V3" s="34"/>
      <c r="W3" s="34"/>
      <c r="X3" s="34"/>
      <c r="Y3" s="34"/>
      <c r="Z3" s="34"/>
    </row>
    <row r="4" ht="9.75" customHeight="1">
      <c r="A4" s="34"/>
      <c r="B4" s="35"/>
      <c r="C4" s="35"/>
      <c r="D4" s="34">
        <f>IF('P&amp;Cs'!$B4="",IF('P&amp;Cs'!$C4="",0,1),1)</f>
        <v>0</v>
      </c>
      <c r="E4" s="35" t="s">
        <v>130</v>
      </c>
      <c r="F4" s="35" t="str">
        <f>IFNA('P&amp;Cs'!$G4,"NA")</f>
        <v>#REF!</v>
      </c>
      <c r="G4" s="35" t="str">
        <f t="array" ref="G4">IF('P&amp;Cs'!$E4="","",INDEX(#REF!,MATCH('P&amp;Cs'!$H4,#REF!,0),2))</f>
        <v>#REF!</v>
      </c>
      <c r="H4" s="35" t="str">
        <f>'P&amp;Cs'!$E4&amp;"NO"</f>
        <v>4ehRyfZGJ8yRKC06TlByyANO</v>
      </c>
      <c r="I4" s="35" t="b">
        <f t="array" ref="I4">IF('P&amp;Cs'!$E4="","",INDEX(PI!$V$2:$V$159,MATCH('P&amp;Cs'!$E4,PI!$A$2:$A$159,0),1))</f>
        <v>0</v>
      </c>
      <c r="J4" s="35" t="str">
        <f t="array" ref="J4">IF('P&amp;Cs'!$B4="",IF('P&amp;Cs'!$C4="",IF('P&amp;Cs'!$E4="","",INDEX(PI!$B$2:$S$159,MATCH('P&amp;Cs'!$E4,PI!$A$2:$A$159,0),2)),INDEX(PI!$B$2:$S$159,MATCH('P&amp;Cs'!$C4,PI!$R$2:$R$159,0),18)),INDEX(PI!$B$2:$S$159,MATCH('P&amp;Cs'!$B4,PI!$N$2:$N$159,0),14))</f>
        <v>FO 01.01.01</v>
      </c>
      <c r="K4" s="35" t="str">
        <f t="array" ref="K4">IF('P&amp;Cs'!$B4="",IF('P&amp;Cs'!$C4="",IF('P&amp;Cs'!$E4="","",INDEX(PI!$B$2:$S$159,MATCH('P&amp;Cs'!$E4,PI!$A$2:$A$159,0),4)),INDEX(PI!$B$2:$T$159,MATCH('P&amp;Cs'!$C4,PI!$R$2:$R$159,0),19)),INDEX(PI!$B$2:$S$159,MATCH('P&amp;Cs'!$B4,PI!$N$2:$N$159,0),15))</f>
        <v>The producer has a system for identifying sites and facilities used for production.</v>
      </c>
      <c r="L4" s="35" t="str">
        <f t="array" ref="L4">IF('P&amp;Cs'!$B4="",IF('P&amp;Cs'!$C4="",INDEX(PI!$B$2:$S$159,MATCH('P&amp;Cs'!$E4,PI!$A$2:$A$159,0),6),""),"")</f>
        <v>The producer shall have a system to identify:
- All fields, greenhouses, and other production areas
- All water sources, storage and handling facilities, agrochemical storages, buildings, and any features that may pose a workers’ health and safety, or environmental risk
Identification may be on a map or through the use of signs at each site.</v>
      </c>
      <c r="M4" s="35" t="str">
        <f t="array" ref="M4">IF('P&amp;Cs'!$C4="",IF('P&amp;Cs'!$E4="","",INDEX(PI!$B$2:$S$159,MATCH('P&amp;Cs'!$E4,PI!$A$2:$A$159,0),8)),"")</f>
        <v>Major Must</v>
      </c>
      <c r="N4" s="35"/>
      <c r="O4" s="35"/>
      <c r="P4" s="35"/>
      <c r="Q4" s="35" t="s">
        <v>2342</v>
      </c>
      <c r="R4" s="35" t="s">
        <v>2343</v>
      </c>
      <c r="S4" s="35" t="s">
        <v>2344</v>
      </c>
      <c r="T4" s="35"/>
      <c r="U4" s="36"/>
      <c r="V4" s="34"/>
      <c r="W4" s="34"/>
      <c r="X4" s="34"/>
      <c r="Y4" s="34"/>
      <c r="Z4" s="34"/>
    </row>
    <row r="5" ht="9.75" customHeight="1">
      <c r="A5" s="34"/>
      <c r="B5" s="35"/>
      <c r="C5" s="35"/>
      <c r="D5" s="34">
        <f>IF('P&amp;Cs'!$B5="",IF('P&amp;Cs'!$C5="",0,1),1)</f>
        <v>0</v>
      </c>
      <c r="E5" s="35" t="s">
        <v>143</v>
      </c>
      <c r="F5" s="35" t="str">
        <f>IFNA('P&amp;Cs'!$G5,"NA")</f>
        <v>#REF!</v>
      </c>
      <c r="G5" s="35" t="str">
        <f t="array" ref="G5">IF('P&amp;Cs'!$E5="","",INDEX(#REF!,MATCH('P&amp;Cs'!$H5,#REF!,0),2))</f>
        <v>#REF!</v>
      </c>
      <c r="H5" s="35" t="str">
        <f>'P&amp;Cs'!$E5&amp;"NO"</f>
        <v>70ituY5kK8xZxfD3tPVp7oNO</v>
      </c>
      <c r="I5" s="35" t="b">
        <f t="array" ref="I5">IF('P&amp;Cs'!$E5="","",INDEX(PI!$V$2:$V$159,MATCH('P&amp;Cs'!$E5,PI!$A$2:$A$159,0),1))</f>
        <v>0</v>
      </c>
      <c r="J5" s="35" t="str">
        <f t="array" ref="J5">IF('P&amp;Cs'!$B5="",IF('P&amp;Cs'!$C5="",IF('P&amp;Cs'!$E5="","",INDEX(PI!$B$2:$S$159,MATCH('P&amp;Cs'!$E5,PI!$A$2:$A$159,0),2)),INDEX(PI!$B$2:$S$159,MATCH('P&amp;Cs'!$C5,PI!$R$2:$R$159,0),18)),INDEX(PI!$B$2:$S$159,MATCH('P&amp;Cs'!$B5,PI!$N$2:$N$159,0),14))</f>
        <v>FO 01.01.02</v>
      </c>
      <c r="K5" s="35" t="str">
        <f t="array" ref="K5">IF('P&amp;Cs'!$B5="",IF('P&amp;Cs'!$C5="",IF('P&amp;Cs'!$E5="","",INDEX(PI!$B$2:$S$159,MATCH('P&amp;Cs'!$E5,PI!$A$2:$A$159,0),4)),INDEX(PI!$B$2:$T$159,MATCH('P&amp;Cs'!$C5,PI!$R$2:$R$159,0),19)),INDEX(PI!$B$2:$S$159,MATCH('P&amp;Cs'!$B5,PI!$N$2:$N$159,0),15))</f>
        <v>A recording system is established for each production unit to provide a record of the production activities undertaken.</v>
      </c>
      <c r="L5" s="35" t="str">
        <f t="array" ref="L5">IF('P&amp;Cs'!$B5="",IF('P&amp;Cs'!$C5="",INDEX(PI!$B$2:$S$159,MATCH('P&amp;Cs'!$E5,PI!$A$2:$A$159,0),6),""),"")</f>
        <v>Current records shall provide a history of GLOBALG.A.P. certified production in all production units. This shall be done either digitally or on paper.</v>
      </c>
      <c r="M5" s="35" t="str">
        <f t="array" ref="M5">IF('P&amp;Cs'!$C5="",IF('P&amp;Cs'!$E5="","",INDEX(PI!$B$2:$S$159,MATCH('P&amp;Cs'!$E5,PI!$A$2:$A$159,0),8)),"")</f>
        <v>Major Must</v>
      </c>
      <c r="N5" s="35"/>
      <c r="O5" s="35"/>
      <c r="P5" s="35"/>
      <c r="Q5" s="35" t="s">
        <v>2342</v>
      </c>
      <c r="R5" s="35" t="s">
        <v>2345</v>
      </c>
      <c r="S5" s="35" t="s">
        <v>2346</v>
      </c>
      <c r="T5" s="35"/>
      <c r="U5" s="36"/>
      <c r="V5" s="34"/>
      <c r="W5" s="34"/>
      <c r="X5" s="34"/>
      <c r="Y5" s="34"/>
      <c r="Z5" s="34"/>
    </row>
    <row r="6" ht="9.75" customHeight="1">
      <c r="A6" s="37"/>
      <c r="B6" s="38"/>
      <c r="C6" s="38"/>
      <c r="D6" s="37">
        <f>IF('P&amp;Cs'!$B6="",IF('P&amp;Cs'!$C6="",0,1),1)</f>
        <v>0</v>
      </c>
      <c r="E6" s="38" t="s">
        <v>872</v>
      </c>
      <c r="F6" s="38" t="str">
        <f>IFNA('P&amp;Cs'!$G6,"NA")</f>
        <v>#REF!</v>
      </c>
      <c r="G6" s="38" t="str">
        <f t="array" ref="G6">IF('P&amp;Cs'!$E6="","",INDEX(#REF!,MATCH('P&amp;Cs'!$H6,#REF!,0),2))</f>
        <v>#REF!</v>
      </c>
      <c r="H6" s="38" t="str">
        <f>'P&amp;Cs'!$E6&amp;"NO"</f>
        <v>xCeE9TmgxqthWUyITEaOANO</v>
      </c>
      <c r="I6" s="38" t="b">
        <f t="array" ref="I6">IF('P&amp;Cs'!$E6="","",INDEX(PI!$V$2:$V$159,MATCH('P&amp;Cs'!$E6,PI!$A$2:$A$159,0),1))</f>
        <v>0</v>
      </c>
      <c r="J6" s="38" t="str">
        <f t="array" ref="J6">IF('P&amp;Cs'!$B6="",IF('P&amp;Cs'!$C6="",IF('P&amp;Cs'!$E6="","",INDEX(PI!$B$2:$S$159,MATCH('P&amp;Cs'!$E6,PI!$A$2:$A$159,0),2)),INDEX(PI!$B$2:$S$159,MATCH('P&amp;Cs'!$C6,PI!$R$2:$R$159,0),18)),INDEX(PI!$B$2:$S$159,MATCH('P&amp;Cs'!$B6,PI!$N$2:$N$159,0),14))</f>
        <v>FO 01.01.03</v>
      </c>
      <c r="K6" s="38" t="str">
        <f t="array" ref="K6">IF('P&amp;Cs'!$B6="",IF('P&amp;Cs'!$C6="",IF('P&amp;Cs'!$E6="","",INDEX(PI!$B$2:$S$159,MATCH('P&amp;Cs'!$E6,PI!$A$2:$A$159,0),4)),INDEX(PI!$B$2:$T$159,MATCH('P&amp;Cs'!$C6,PI!$R$2:$R$159,0),19)),INDEX(PI!$B$2:$S$159,MATCH('P&amp;Cs'!$B6,PI!$N$2:$N$159,0),15))</f>
        <v>Records for auditing purposes are up-to-date. Records are kept for a minimum period of two years, unless a longer period is required.</v>
      </c>
      <c r="L6" s="38" t="str">
        <f t="array" ref="L6">IF('P&amp;Cs'!$B6="",IF('P&amp;Cs'!$C6="",INDEX(PI!$B$2:$S$159,MATCH('P&amp;Cs'!$E6,PI!$A$2:$A$159,0),6),""),"")</f>
        <v>Electronic records shall be valid and if they are used, the producer shall be responsible for maintaining back-ups of the information.
For the initial certification body (CB) audit, the producer shall keep records from at least three months prior to the date of the CB audit or from the day of registration, whichever is longer. New applicants shall have full records for each area covered by the registration with all of the activities related to GLOBALG.A.P. documentation required for this area. Where an individual record is missing, a non-compliance or non-conformance shall be issued for the principle dealing with those records.</v>
      </c>
      <c r="M6" s="38" t="str">
        <f t="array" ref="M6">IF('P&amp;Cs'!$C6="",IF('P&amp;Cs'!$E6="","",INDEX(PI!$B$2:$S$159,MATCH('P&amp;Cs'!$E6,PI!$A$2:$A$159,0),8)),"")</f>
        <v>Major Must</v>
      </c>
      <c r="N6" s="38"/>
      <c r="O6" s="38"/>
      <c r="P6" s="38"/>
      <c r="Q6" s="38" t="s">
        <v>2347</v>
      </c>
      <c r="R6" s="38" t="s">
        <v>2348</v>
      </c>
      <c r="S6" s="38"/>
      <c r="T6" s="38"/>
      <c r="U6" s="39"/>
      <c r="V6" s="37"/>
      <c r="W6" s="37"/>
      <c r="X6" s="37"/>
      <c r="Y6" s="37"/>
      <c r="Z6" s="37"/>
    </row>
    <row r="7" ht="9.75" customHeight="1">
      <c r="A7" s="34"/>
      <c r="B7" s="35"/>
      <c r="C7" s="35" t="s">
        <v>675</v>
      </c>
      <c r="D7" s="34">
        <f>IF('P&amp;Cs'!$B7="",IF('P&amp;Cs'!$C7="",0,1),1)</f>
        <v>1</v>
      </c>
      <c r="E7" s="35"/>
      <c r="F7" s="35" t="str">
        <f>IFNA('P&amp;Cs'!$G7,"NA")</f>
        <v/>
      </c>
      <c r="G7" s="35" t="str">
        <f t="array" ref="G7">IF('P&amp;Cs'!$E7="","",INDEX(#REF!,MATCH('P&amp;Cs'!$H7,#REF!,0),2))</f>
        <v/>
      </c>
      <c r="H7" s="35" t="str">
        <f>'P&amp;Cs'!$E7&amp;"NO"</f>
        <v>NO</v>
      </c>
      <c r="I7" s="35" t="str">
        <f t="array" ref="I7">IF('P&amp;Cs'!$E7="","",INDEX(PI!$V$2:$V$159,MATCH('P&amp;Cs'!$E7,PI!$A$2:$A$159,0),1))</f>
        <v/>
      </c>
      <c r="J7" s="35" t="str">
        <f t="array" ref="J7">IF('P&amp;Cs'!$B7="",IF('P&amp;Cs'!$C7="",IF('P&amp;Cs'!$E7="","",INDEX(PI!$B$2:$S$159,MATCH('P&amp;Cs'!$E7,PI!$A$2:$A$159,0),2)),INDEX(PI!$B$2:$S$159,MATCH('P&amp;Cs'!$C7,PI!$R$2:$R$159,0),18)),INDEX(PI!$B$2:$S$159,MATCH('P&amp;Cs'!$B7,PI!$N$2:$N$159,0),14))</f>
        <v>FO 01.02 Outsourced activities</v>
      </c>
      <c r="K7" s="35" t="str">
        <f t="array" ref="K7">IF('P&amp;Cs'!$B7="",IF('P&amp;Cs'!$C7="",IF('P&amp;Cs'!$E7="","",INDEX(PI!$B$2:$S$159,MATCH('P&amp;Cs'!$E7,PI!$A$2:$A$159,0),4)),INDEX(PI!$B$2:$T$159,MATCH('P&amp;Cs'!$C7,PI!$R$2:$R$159,0),19)),INDEX(PI!$B$2:$S$159,MATCH('P&amp;Cs'!$B7,PI!$N$2:$N$159,0),15))</f>
        <v>-</v>
      </c>
      <c r="L7" s="35" t="str">
        <f t="array" ref="L7">IF('P&amp;Cs'!$B7="",IF('P&amp;Cs'!$C7="",INDEX(PI!$B$2:$S$159,MATCH('P&amp;Cs'!$E7,PI!$A$2:$A$159,0),6),""),"")</f>
        <v/>
      </c>
      <c r="M7" s="35" t="str">
        <f t="array" ref="M7">IF('P&amp;Cs'!$C7="",IF('P&amp;Cs'!$E7="","",INDEX(PI!$B$2:$S$159,MATCH('P&amp;Cs'!$E7,PI!$A$2:$A$159,0),8)),"")</f>
        <v/>
      </c>
      <c r="N7" s="35"/>
      <c r="O7" s="35"/>
      <c r="P7" s="35"/>
      <c r="Q7" s="35"/>
      <c r="R7" s="35"/>
      <c r="S7" s="35"/>
      <c r="T7" s="35"/>
      <c r="U7" s="36"/>
      <c r="V7" s="34"/>
      <c r="W7" s="34"/>
      <c r="X7" s="34"/>
      <c r="Y7" s="34"/>
      <c r="Z7" s="34"/>
    </row>
    <row r="8" ht="9.75" customHeight="1">
      <c r="A8" s="34"/>
      <c r="B8" s="35"/>
      <c r="C8" s="35"/>
      <c r="D8" s="34">
        <f>IF('P&amp;Cs'!$B8="",IF('P&amp;Cs'!$C8="",0,1),1)</f>
        <v>0</v>
      </c>
      <c r="E8" s="35" t="s">
        <v>669</v>
      </c>
      <c r="F8" s="35" t="str">
        <f>IFNA('P&amp;Cs'!$G8,"NA")</f>
        <v>#REF!</v>
      </c>
      <c r="G8" s="35" t="str">
        <f t="array" ref="G8">IF('P&amp;Cs'!$E8="","",INDEX(#REF!,MATCH('P&amp;Cs'!$H8,#REF!,0),2))</f>
        <v>#REF!</v>
      </c>
      <c r="H8" s="35" t="str">
        <f>'P&amp;Cs'!$E8&amp;"NO"</f>
        <v>1zHtqaoTLae9BewoD4j16zNO</v>
      </c>
      <c r="I8" s="35" t="b">
        <f t="array" ref="I8">IF('P&amp;Cs'!$E8="","",INDEX(PI!$V$2:$V$159,MATCH('P&amp;Cs'!$E8,PI!$A$2:$A$159,0),1))</f>
        <v>0</v>
      </c>
      <c r="J8" s="35" t="str">
        <f t="array" ref="J8">IF('P&amp;Cs'!$B8="",IF('P&amp;Cs'!$C8="",IF('P&amp;Cs'!$E8="","",INDEX(PI!$B$2:$S$159,MATCH('P&amp;Cs'!$E8,PI!$A$2:$A$159,0),2)),INDEX(PI!$B$2:$S$159,MATCH('P&amp;Cs'!$C8,PI!$R$2:$R$159,0),18)),INDEX(PI!$B$2:$S$159,MATCH('P&amp;Cs'!$B8,PI!$N$2:$N$159,0),14))</f>
        <v>FO 01.02.01</v>
      </c>
      <c r="K8" s="35" t="str">
        <f t="array" ref="K8">IF('P&amp;Cs'!$B8="",IF('P&amp;Cs'!$C8="",IF('P&amp;Cs'!$E8="","",INDEX(PI!$B$2:$S$159,MATCH('P&amp;Cs'!$E8,PI!$A$2:$A$159,0),4)),INDEX(PI!$B$2:$T$159,MATCH('P&amp;Cs'!$C8,PI!$R$2:$R$159,0),19)),INDEX(PI!$B$2:$S$159,MATCH('P&amp;Cs'!$B8,PI!$N$2:$N$159,0),15))</f>
        <v>The producer ensures that outsourced activities comply with the principles and criteria of the standard which are relevant to the services provided.</v>
      </c>
      <c r="L8" s="35" t="str">
        <f t="array" ref="L8">IF('P&amp;Cs'!$B8="",IF('P&amp;Cs'!$C8="",INDEX(PI!$B$2:$S$159,MATCH('P&amp;Cs'!$E8,PI!$A$2:$A$159,0),6),""),"")</f>
        <v>Outsourced processes and/or the use of subcontractors are identified and controlled.
The producer shall oversee the activities undertaken by the subcontractors to ensure compliance with the relevant principles and criteria in the standard. This applies to each activity and season in which at least one subcontractor is used.
Evidence of compliance with relevant principles and criteria shall be collected by means of an assessment and shall be available during the certification body (CB) audit.
If such an assessment is undertaken by a producer, evidence of compliance with the relevant principles and criteria shall be available. The subcontractor shall agree to such assessment by a producer where relevant to the standard.
A GLOBALG.A.P. approved CB may assess the subcontractor and may issue a letter of conformance with the following information:
- Date of assessment
- Name of the CB
- CB auditor name
- Details of the subcontractor
- List of the assessed principles and criteria
Certificates issued to subcontractors for standards that are not officially approved by the GLOBALG.A.P. Secretariat are not valid evidence of compliance with the standard.</v>
      </c>
      <c r="M8" s="35" t="str">
        <f t="array" ref="M8">IF('P&amp;Cs'!$C8="",IF('P&amp;Cs'!$E8="","",INDEX(PI!$B$2:$S$159,MATCH('P&amp;Cs'!$E8,PI!$A$2:$A$159,0),8)),"")</f>
        <v>Major Must</v>
      </c>
      <c r="N8" s="35"/>
      <c r="O8" s="35"/>
      <c r="P8" s="35"/>
      <c r="Q8" s="40" t="s">
        <v>2349</v>
      </c>
      <c r="R8" s="35" t="s">
        <v>2350</v>
      </c>
      <c r="S8" s="35" t="s">
        <v>2351</v>
      </c>
      <c r="T8" s="35" t="s">
        <v>2352</v>
      </c>
      <c r="U8" s="36"/>
      <c r="V8" s="34"/>
      <c r="W8" s="34"/>
      <c r="X8" s="34"/>
      <c r="Y8" s="34"/>
      <c r="Z8" s="34"/>
    </row>
    <row r="9" ht="9.75" customHeight="1">
      <c r="A9" s="34"/>
      <c r="B9" s="35"/>
      <c r="C9" s="35" t="s">
        <v>50</v>
      </c>
      <c r="D9" s="34">
        <f>IF('P&amp;Cs'!$B9="",IF('P&amp;Cs'!$C9="",0,1),1)</f>
        <v>1</v>
      </c>
      <c r="E9" s="35"/>
      <c r="F9" s="35" t="str">
        <f>IFNA('P&amp;Cs'!$G9,"NA")</f>
        <v/>
      </c>
      <c r="G9" s="35" t="str">
        <f t="array" ref="G9">IF('P&amp;Cs'!$E9="","",INDEX(#REF!,MATCH('P&amp;Cs'!$H9,#REF!,0),2))</f>
        <v/>
      </c>
      <c r="H9" s="35" t="str">
        <f>'P&amp;Cs'!$E9&amp;"NO"</f>
        <v>NO</v>
      </c>
      <c r="I9" s="35" t="str">
        <f t="array" ref="I9">IF('P&amp;Cs'!$E9="","",INDEX(PI!$V$2:$V$159,MATCH('P&amp;Cs'!$E9,PI!$A$2:$A$159,0),1))</f>
        <v/>
      </c>
      <c r="J9" s="35" t="str">
        <f t="array" ref="J9">IF('P&amp;Cs'!$B9="",IF('P&amp;Cs'!$C9="",IF('P&amp;Cs'!$E9="","",INDEX(PI!$B$2:$S$159,MATCH('P&amp;Cs'!$E9,PI!$A$2:$A$159,0),2)),INDEX(PI!$B$2:$S$159,MATCH('P&amp;Cs'!$C9,PI!$R$2:$R$159,0),18)),INDEX(PI!$B$2:$S$159,MATCH('P&amp;Cs'!$B9,PI!$N$2:$N$159,0),14))</f>
        <v>FO 01.03 Internal documentation</v>
      </c>
      <c r="K9" s="35" t="str">
        <f t="array" ref="K9">IF('P&amp;Cs'!$B9="",IF('P&amp;Cs'!$C9="",IF('P&amp;Cs'!$E9="","",INDEX(PI!$B$2:$S$159,MATCH('P&amp;Cs'!$E9,PI!$A$2:$A$159,0),4)),INDEX(PI!$B$2:$T$159,MATCH('P&amp;Cs'!$C9,PI!$R$2:$R$159,0),19)),INDEX(PI!$B$2:$S$159,MATCH('P&amp;Cs'!$B9,PI!$N$2:$N$159,0),15))</f>
        <v>-</v>
      </c>
      <c r="L9" s="35" t="str">
        <f t="array" ref="L9">IF('P&amp;Cs'!$B9="",IF('P&amp;Cs'!$C9="",INDEX(PI!$B$2:$S$159,MATCH('P&amp;Cs'!$E9,PI!$A$2:$A$159,0),6),""),"")</f>
        <v/>
      </c>
      <c r="M9" s="35" t="str">
        <f t="array" ref="M9">IF('P&amp;Cs'!$C9="",IF('P&amp;Cs'!$E9="","",INDEX(PI!$B$2:$S$159,MATCH('P&amp;Cs'!$E9,PI!$A$2:$A$159,0),8)),"")</f>
        <v/>
      </c>
      <c r="N9" s="35"/>
      <c r="O9" s="35"/>
      <c r="P9" s="35"/>
      <c r="Q9" s="35"/>
      <c r="R9" s="35"/>
      <c r="S9" s="35"/>
      <c r="T9" s="35"/>
      <c r="U9" s="36"/>
      <c r="V9" s="34"/>
      <c r="W9" s="34"/>
      <c r="X9" s="34"/>
      <c r="Y9" s="34"/>
      <c r="Z9" s="34"/>
    </row>
    <row r="10" ht="9.75" customHeight="1">
      <c r="A10" s="34"/>
      <c r="B10" s="35"/>
      <c r="C10" s="35"/>
      <c r="D10" s="34">
        <f>IF('P&amp;Cs'!$B10="",IF('P&amp;Cs'!$C10="",0,1),1)</f>
        <v>0</v>
      </c>
      <c r="E10" s="35" t="s">
        <v>42</v>
      </c>
      <c r="F10" s="35" t="str">
        <f>IFNA('P&amp;Cs'!$G10,"NA")</f>
        <v>#REF!</v>
      </c>
      <c r="G10" s="35" t="str">
        <f t="array" ref="G10">IF('P&amp;Cs'!$E10="","",INDEX(#REF!,MATCH('P&amp;Cs'!$H10,#REF!,0),2))</f>
        <v>#REF!</v>
      </c>
      <c r="H10" s="35" t="str">
        <f>'P&amp;Cs'!$E10&amp;"NO"</f>
        <v>47LLsY1Etev0B76kN1bdxjNO</v>
      </c>
      <c r="I10" s="35" t="b">
        <f t="array" ref="I10">IF('P&amp;Cs'!$E10="","",INDEX(PI!$V$2:$V$159,MATCH('P&amp;Cs'!$E10,PI!$A$2:$A$159,0),1))</f>
        <v>0</v>
      </c>
      <c r="J10" s="35" t="str">
        <f t="array" ref="J10">IF('P&amp;Cs'!$B10="",IF('P&amp;Cs'!$C10="",IF('P&amp;Cs'!$E10="","",INDEX(PI!$B$2:$S$159,MATCH('P&amp;Cs'!$E10,PI!$A$2:$A$159,0),2)),INDEX(PI!$B$2:$S$159,MATCH('P&amp;Cs'!$C10,PI!$R$2:$R$159,0),18)),INDEX(PI!$B$2:$S$159,MATCH('P&amp;Cs'!$B10,PI!$N$2:$N$159,0),14))</f>
        <v>FO 01.03.01</v>
      </c>
      <c r="K10" s="35" t="str">
        <f t="array" ref="K10">IF('P&amp;Cs'!$B10="",IF('P&amp;Cs'!$C10="",IF('P&amp;Cs'!$E10="","",INDEX(PI!$B$2:$S$159,MATCH('P&amp;Cs'!$E10,PI!$A$2:$A$159,0),4)),INDEX(PI!$B$2:$T$159,MATCH('P&amp;Cs'!$C10,PI!$R$2:$R$159,0),19)),INDEX(PI!$B$2:$S$159,MATCH('P&amp;Cs'!$B10,PI!$N$2:$N$159,0),15))</f>
        <v>The producer completes a minimum of one self-assessment/internal audit annually to the standard.</v>
      </c>
      <c r="L10" s="35" t="str">
        <f t="array" ref="L10">IF('P&amp;Cs'!$B10="",IF('P&amp;Cs'!$C10="",INDEX(PI!$B$2:$S$159,MATCH('P&amp;Cs'!$E10,PI!$A$2:$A$159,0),6),""),"")</f>
        <v>The self-assessment/internal audit shall evaluate compliance, review implementation, and support identification of improvement opportunities. 
A documented self-assessment for individual producers or an internal farm and quality management system (QMS) audit for multisite producers with QMS and producer groups shall:
- Occur at least once a year and before the certification body (CB) audit
- Be completed by the producer, assigned worker, or consultant, and/or as part of a QMS
- Include all applicable topics covered by the standard/scope, even those addressed using subcontractors (including harvest and postharvest handling)
- Assess all applicable sites and products
Self-assessments shall contain comments regarding the evidence observed for all not applicable and non-compliant Major Must and Minor Must principles and criteria. For internal farm audits, comments shall follow “GLOBALG.A.P. general regulations – Rules for producer groups and multisite producers with QMS.”
</v>
      </c>
      <c r="M10" s="35" t="str">
        <f t="array" ref="M10">IF('P&amp;Cs'!$C10="",IF('P&amp;Cs'!$E10="","",INDEX(PI!$B$2:$S$159,MATCH('P&amp;Cs'!$E10,PI!$A$2:$A$159,0),8)),"")</f>
        <v>Major Must</v>
      </c>
      <c r="N10" s="35"/>
      <c r="O10" s="35"/>
      <c r="P10" s="35"/>
      <c r="Q10" s="40" t="s">
        <v>2349</v>
      </c>
      <c r="R10" s="35" t="s">
        <v>2353</v>
      </c>
      <c r="S10" s="35" t="s">
        <v>2354</v>
      </c>
      <c r="T10" s="35" t="s">
        <v>2355</v>
      </c>
      <c r="U10" s="36"/>
      <c r="V10" s="34"/>
      <c r="W10" s="34"/>
      <c r="X10" s="34"/>
      <c r="Y10" s="34"/>
      <c r="Z10" s="34"/>
    </row>
    <row r="11" ht="9.75" customHeight="1">
      <c r="A11" s="34"/>
      <c r="B11" s="35"/>
      <c r="C11" s="35"/>
      <c r="D11" s="34">
        <f>IF('P&amp;Cs'!$B11="",IF('P&amp;Cs'!$C11="",0,1),1)</f>
        <v>0</v>
      </c>
      <c r="E11" s="35" t="s">
        <v>103</v>
      </c>
      <c r="F11" s="35" t="str">
        <f>IFNA('P&amp;Cs'!$G11,"NA")</f>
        <v>#REF!</v>
      </c>
      <c r="G11" s="35" t="str">
        <f t="array" ref="G11">IF('P&amp;Cs'!$E11="","",INDEX(#REF!,MATCH('P&amp;Cs'!$H11,#REF!,0),2))</f>
        <v>#REF!</v>
      </c>
      <c r="H11" s="35" t="str">
        <f>'P&amp;Cs'!$E11&amp;"NO"</f>
        <v>4umDfDJkEjqGqjJDMoV29QNO</v>
      </c>
      <c r="I11" s="35" t="b">
        <f t="array" ref="I11">IF('P&amp;Cs'!$E11="","",INDEX(PI!$V$2:$V$159,MATCH('P&amp;Cs'!$E11,PI!$A$2:$A$159,0),1))</f>
        <v>0</v>
      </c>
      <c r="J11" s="35" t="str">
        <f t="array" ref="J11">IF('P&amp;Cs'!$B11="",IF('P&amp;Cs'!$C11="",IF('P&amp;Cs'!$E11="","",INDEX(PI!$B$2:$S$159,MATCH('P&amp;Cs'!$E11,PI!$A$2:$A$159,0),2)),INDEX(PI!$B$2:$S$159,MATCH('P&amp;Cs'!$C11,PI!$R$2:$R$159,0),18)),INDEX(PI!$B$2:$S$159,MATCH('P&amp;Cs'!$B11,PI!$N$2:$N$159,0),14))</f>
        <v>FO 01.03.02</v>
      </c>
      <c r="K11" s="35" t="str">
        <f t="array" ref="K11">IF('P&amp;Cs'!$B11="",IF('P&amp;Cs'!$C11="",IF('P&amp;Cs'!$E11="","",INDEX(PI!$B$2:$S$159,MATCH('P&amp;Cs'!$E11,PI!$A$2:$A$159,0),4)),INDEX(PI!$B$2:$T$159,MATCH('P&amp;Cs'!$C11,PI!$R$2:$R$159,0),19)),INDEX(PI!$B$2:$S$159,MATCH('P&amp;Cs'!$B11,PI!$N$2:$N$159,0),15))</f>
        <v>Effective corrective actions are taken to address non-conformances detected during the self-assessments/internal audits.</v>
      </c>
      <c r="L11" s="35" t="str">
        <f t="array" ref="L11">IF('P&amp;Cs'!$B11="",IF('P&amp;Cs'!$C11="",INDEX(PI!$B$2:$S$159,MATCH('P&amp;Cs'!$E11,PI!$A$2:$A$159,0),6),""),"")</f>
        <v>Corrective actions shall be documented. Any necessary changes shall be implemented.
Compliance with all applicable Major Musts and at least 95% of applicable Minor Musts is required.
“N/A” only if no non-conformances are detected during self-assessments/internal audits.</v>
      </c>
      <c r="M11" s="35" t="str">
        <f t="array" ref="M11">IF('P&amp;Cs'!$C11="",IF('P&amp;Cs'!$E11="","",INDEX(PI!$B$2:$S$159,MATCH('P&amp;Cs'!$E11,PI!$A$2:$A$159,0),8)),"")</f>
        <v>Major Must</v>
      </c>
      <c r="N11" s="35"/>
      <c r="O11" s="35"/>
      <c r="P11" s="35"/>
      <c r="Q11" s="35" t="s">
        <v>2347</v>
      </c>
      <c r="R11" s="35" t="s">
        <v>2356</v>
      </c>
      <c r="S11" s="35" t="s">
        <v>2357</v>
      </c>
      <c r="T11" s="35"/>
      <c r="U11" s="36"/>
      <c r="V11" s="34"/>
      <c r="W11" s="34"/>
      <c r="X11" s="34"/>
      <c r="Y11" s="34"/>
      <c r="Z11" s="34"/>
    </row>
    <row r="12" ht="9.75" customHeight="1">
      <c r="A12" s="34"/>
      <c r="B12" s="35"/>
      <c r="C12" s="35"/>
      <c r="D12" s="34">
        <f>IF('P&amp;Cs'!$B12="",IF('P&amp;Cs'!$C12="",0,1),1)</f>
        <v>0</v>
      </c>
      <c r="E12" s="35" t="s">
        <v>74</v>
      </c>
      <c r="F12" s="35" t="str">
        <f>IFNA('P&amp;Cs'!$G12,"NA")</f>
        <v>#REF!</v>
      </c>
      <c r="G12" s="35" t="str">
        <f t="array" ref="G12">IF('P&amp;Cs'!$E12="","",INDEX(#REF!,MATCH('P&amp;Cs'!$H12,#REF!,0),2))</f>
        <v>#REF!</v>
      </c>
      <c r="H12" s="35" t="str">
        <f>'P&amp;Cs'!$E12&amp;"NO"</f>
        <v>7u1GYXAF1eveuvMCIJeAUrNO</v>
      </c>
      <c r="I12" s="35" t="b">
        <f t="array" ref="I12">IF('P&amp;Cs'!$E12="","",INDEX(PI!$V$2:$V$159,MATCH('P&amp;Cs'!$E12,PI!$A$2:$A$159,0),1))</f>
        <v>0</v>
      </c>
      <c r="J12" s="35" t="str">
        <f t="array" ref="J12">IF('P&amp;Cs'!$B12="",IF('P&amp;Cs'!$C12="",IF('P&amp;Cs'!$E12="","",INDEX(PI!$B$2:$S$159,MATCH('P&amp;Cs'!$E12,PI!$A$2:$A$159,0),2)),INDEX(PI!$B$2:$S$159,MATCH('P&amp;Cs'!$C12,PI!$R$2:$R$159,0),18)),INDEX(PI!$B$2:$S$159,MATCH('P&amp;Cs'!$B12,PI!$N$2:$N$159,0),14))</f>
        <v>FO 01.03.03</v>
      </c>
      <c r="K12" s="35" t="str">
        <f t="array" ref="K12">IF('P&amp;Cs'!$B12="",IF('P&amp;Cs'!$C12="",IF('P&amp;Cs'!$E12="","",INDEX(PI!$B$2:$S$159,MATCH('P&amp;Cs'!$E12,PI!$A$2:$A$159,0),4)),INDEX(PI!$B$2:$T$159,MATCH('P&amp;Cs'!$C12,PI!$R$2:$R$159,0),19)),INDEX(PI!$B$2:$S$159,MATCH('P&amp;Cs'!$B12,PI!$N$2:$N$159,0),15))</f>
        <v>A continuous improvement plan is documented.</v>
      </c>
      <c r="L12" s="35" t="str">
        <f t="array" ref="L12">IF('P&amp;Cs'!$B12="",IF('P&amp;Cs'!$C12="",INDEX(PI!$B$2:$S$159,MATCH('P&amp;Cs'!$E12,PI!$A$2:$A$159,0),6),""),"")</f>
        <v>The producer shall evaluate the farming operation and identify improvements to be undertaken as assessed by the standard. These improvements shall be included in a longer-term plan covering up to three years.
The continuous improvement plan shall consist of relevant self-defined targets and describe how progress toward each target will be monitored. The plan may include:
- Description of improvement objective
- Current status, with date of initial target establishment
- Planned activity
- Target outcome with estimated date of achievement</v>
      </c>
      <c r="M12" s="35" t="str">
        <f t="array" ref="M12">IF('P&amp;Cs'!$C12="",IF('P&amp;Cs'!$E12="","",INDEX(PI!$B$2:$S$159,MATCH('P&amp;Cs'!$E12,PI!$A$2:$A$159,0),8)),"")</f>
        <v>Major Must</v>
      </c>
      <c r="N12" s="35"/>
      <c r="O12" s="35"/>
      <c r="P12" s="35"/>
      <c r="Q12" s="40" t="s">
        <v>2347</v>
      </c>
      <c r="R12" s="35" t="s">
        <v>2358</v>
      </c>
      <c r="S12" s="35" t="s">
        <v>2359</v>
      </c>
      <c r="T12" s="41"/>
      <c r="U12" s="36"/>
      <c r="V12" s="34"/>
      <c r="W12" s="34"/>
      <c r="X12" s="34"/>
      <c r="Y12" s="34"/>
      <c r="Z12" s="34"/>
    </row>
    <row r="13" ht="9.75" customHeight="1">
      <c r="A13" s="37"/>
      <c r="B13" s="38"/>
      <c r="C13" s="38"/>
      <c r="D13" s="37">
        <f>IF('P&amp;Cs'!$B13="",IF('P&amp;Cs'!$C13="",0,1),1)</f>
        <v>0</v>
      </c>
      <c r="E13" s="38" t="s">
        <v>67</v>
      </c>
      <c r="F13" s="38" t="str">
        <f>IFNA('P&amp;Cs'!$G13,"NA")</f>
        <v>#REF!</v>
      </c>
      <c r="G13" s="38" t="str">
        <f t="array" ref="G13">IF('P&amp;Cs'!$E13="","",INDEX(#REF!,MATCH('P&amp;Cs'!$H13,#REF!,0),2))</f>
        <v>#REF!</v>
      </c>
      <c r="H13" s="38" t="str">
        <f>'P&amp;Cs'!$E13&amp;"NO"</f>
        <v>2S4QgEIMvlaGVW97plBT6DNO</v>
      </c>
      <c r="I13" s="38" t="b">
        <f t="array" ref="I13">IF('P&amp;Cs'!$E13="","",INDEX(PI!$V$2:$V$159,MATCH('P&amp;Cs'!$E13,PI!$A$2:$A$159,0),1))</f>
        <v>0</v>
      </c>
      <c r="J13" s="38" t="str">
        <f t="array" ref="J13">IF('P&amp;Cs'!$B13="",IF('P&amp;Cs'!$C13="",IF('P&amp;Cs'!$E13="","",INDEX(PI!$B$2:$S$159,MATCH('P&amp;Cs'!$E13,PI!$A$2:$A$159,0),2)),INDEX(PI!$B$2:$S$159,MATCH('P&amp;Cs'!$C13,PI!$R$2:$R$159,0),18)),INDEX(PI!$B$2:$S$159,MATCH('P&amp;Cs'!$B13,PI!$N$2:$N$159,0),14))</f>
        <v>FO 01.03.04</v>
      </c>
      <c r="K13" s="38" t="str">
        <f t="array" ref="K13">IF('P&amp;Cs'!$B13="",IF('P&amp;Cs'!$C13="",IF('P&amp;Cs'!$E13="","",INDEX(PI!$B$2:$S$159,MATCH('P&amp;Cs'!$E13,PI!$A$2:$A$159,0),4)),INDEX(PI!$B$2:$T$159,MATCH('P&amp;Cs'!$C13,PI!$R$2:$R$159,0),19)),INDEX(PI!$B$2:$S$159,MATCH('P&amp;Cs'!$B13,PI!$N$2:$N$159,0),15))</f>
        <v>There is evidence that a continuous improvement plan is implemented.</v>
      </c>
      <c r="L13" s="38" t="str">
        <f t="array" ref="L13">IF('P&amp;Cs'!$B13="",IF('P&amp;Cs'!$C13="",INDEX(PI!$B$2:$S$159,MATCH('P&amp;Cs'!$E13,PI!$A$2:$A$159,0),6),""),"")</f>
        <v>The implementation of identified points in the continuous improvement plan shall be supported by evidence.
Evidence may include new procedures or policies, data sharing (to quantify changes), training, etc.
The continuous improvement plan shall be supported by documented evidence. The evidence kept on file may include:
- Actual outcome of efforts, with date of evaluation
- Comments on why the effort was successful or not successful
- If one or more of the goals are not reached, justification and description of further action
- Sharing of relevant data with the GLOBALG.A.P. Secretariat</v>
      </c>
      <c r="M13" s="38" t="str">
        <f t="array" ref="M13">IF('P&amp;Cs'!$C13="",IF('P&amp;Cs'!$E13="","",INDEX(PI!$B$2:$S$159,MATCH('P&amp;Cs'!$E13,PI!$A$2:$A$159,0),8)),"")</f>
        <v>Minor Must</v>
      </c>
      <c r="N13" s="38"/>
      <c r="O13" s="38"/>
      <c r="P13" s="38"/>
      <c r="Q13" s="42" t="s">
        <v>2347</v>
      </c>
      <c r="R13" s="38" t="s">
        <v>2360</v>
      </c>
      <c r="S13" s="38"/>
      <c r="T13" s="38"/>
      <c r="U13" s="39"/>
      <c r="V13" s="37"/>
      <c r="W13" s="37"/>
      <c r="X13" s="37"/>
      <c r="Y13" s="37"/>
      <c r="Z13" s="37"/>
    </row>
    <row r="14" ht="9.75" customHeight="1">
      <c r="A14" s="34"/>
      <c r="B14" s="35"/>
      <c r="C14" s="35" t="s">
        <v>254</v>
      </c>
      <c r="D14" s="34">
        <f>IF('P&amp;Cs'!$B14="",IF('P&amp;Cs'!$C14="",0,1),1)</f>
        <v>1</v>
      </c>
      <c r="E14" s="35"/>
      <c r="F14" s="35" t="str">
        <f>IFNA('P&amp;Cs'!$G14,"NA")</f>
        <v/>
      </c>
      <c r="G14" s="35" t="str">
        <f t="array" ref="G14">IF('P&amp;Cs'!$E14="","",INDEX(#REF!,MATCH('P&amp;Cs'!$H14,#REF!,0),2))</f>
        <v/>
      </c>
      <c r="H14" s="35" t="str">
        <f>'P&amp;Cs'!$E14&amp;"NO"</f>
        <v>NO</v>
      </c>
      <c r="I14" s="35" t="str">
        <f t="array" ref="I14">IF('P&amp;Cs'!$E14="","",INDEX(PI!$V$2:$V$159,MATCH('P&amp;Cs'!$E14,PI!$A$2:$A$159,0),1))</f>
        <v/>
      </c>
      <c r="J14" s="35" t="str">
        <f t="array" ref="J14">IF('P&amp;Cs'!$B14="",IF('P&amp;Cs'!$C14="",IF('P&amp;Cs'!$E14="","",INDEX(PI!$B$2:$S$159,MATCH('P&amp;Cs'!$E14,PI!$A$2:$A$159,0),2)),INDEX(PI!$B$2:$S$159,MATCH('P&amp;Cs'!$C14,PI!$R$2:$R$159,0),18)),INDEX(PI!$B$2:$S$159,MATCH('P&amp;Cs'!$B14,PI!$N$2:$N$159,0),14))</f>
        <v>FO 01.04 Training and assigning responsibilities</v>
      </c>
      <c r="K14" s="35" t="str">
        <f t="array" ref="K14">IF('P&amp;Cs'!$B14="",IF('P&amp;Cs'!$C14="",IF('P&amp;Cs'!$E14="","",INDEX(PI!$B$2:$S$159,MATCH('P&amp;Cs'!$E14,PI!$A$2:$A$159,0),4)),INDEX(PI!$B$2:$T$159,MATCH('P&amp;Cs'!$C14,PI!$R$2:$R$159,0),19)),INDEX(PI!$B$2:$S$159,MATCH('P&amp;Cs'!$B14,PI!$N$2:$N$159,0),15))</f>
        <v>-</v>
      </c>
      <c r="L14" s="35" t="str">
        <f t="array" ref="L14">IF('P&amp;Cs'!$B14="",IF('P&amp;Cs'!$C14="",INDEX(PI!$B$2:$S$159,MATCH('P&amp;Cs'!$E14,PI!$A$2:$A$159,0),6),""),"")</f>
        <v/>
      </c>
      <c r="M14" s="35" t="str">
        <f t="array" ref="M14">IF('P&amp;Cs'!$C14="",IF('P&amp;Cs'!$E14="","",INDEX(PI!$B$2:$S$159,MATCH('P&amp;Cs'!$E14,PI!$A$2:$A$159,0),8)),"")</f>
        <v/>
      </c>
      <c r="N14" s="35"/>
      <c r="O14" s="35"/>
      <c r="P14" s="35"/>
      <c r="Q14" s="35"/>
      <c r="R14" s="35"/>
      <c r="S14" s="35"/>
      <c r="T14" s="35"/>
      <c r="U14" s="36"/>
      <c r="V14" s="34"/>
      <c r="W14" s="34"/>
      <c r="X14" s="34"/>
      <c r="Y14" s="34"/>
      <c r="Z14" s="34"/>
    </row>
    <row r="15" ht="9.75" customHeight="1">
      <c r="A15" s="34"/>
      <c r="B15" s="35"/>
      <c r="C15" s="35"/>
      <c r="D15" s="34">
        <f>IF('P&amp;Cs'!$B15="",IF('P&amp;Cs'!$C15="",0,1),1)</f>
        <v>0</v>
      </c>
      <c r="E15" s="35" t="s">
        <v>248</v>
      </c>
      <c r="F15" s="35" t="str">
        <f>IFNA('P&amp;Cs'!$G15,"NA")</f>
        <v>#REF!</v>
      </c>
      <c r="G15" s="35" t="str">
        <f t="array" ref="G15">IF('P&amp;Cs'!$E15="","",INDEX(#REF!,MATCH('P&amp;Cs'!$H15,#REF!,0),2))</f>
        <v>#REF!</v>
      </c>
      <c r="H15" s="35" t="str">
        <f>'P&amp;Cs'!$E15&amp;"NO"</f>
        <v>2E31HogXiNAaKumLlYx7hANO</v>
      </c>
      <c r="I15" s="35" t="b">
        <f t="array" ref="I15">IF('P&amp;Cs'!$E15="","",INDEX(PI!$V$2:$V$159,MATCH('P&amp;Cs'!$E15,PI!$A$2:$A$159,0),1))</f>
        <v>0</v>
      </c>
      <c r="J15" s="35" t="str">
        <f t="array" ref="J15">IF('P&amp;Cs'!$B15="",IF('P&amp;Cs'!$C15="",IF('P&amp;Cs'!$E15="","",INDEX(PI!$B$2:$S$159,MATCH('P&amp;Cs'!$E15,PI!$A$2:$A$159,0),2)),INDEX(PI!$B$2:$S$159,MATCH('P&amp;Cs'!$C15,PI!$R$2:$R$159,0),18)),INDEX(PI!$B$2:$S$159,MATCH('P&amp;Cs'!$B15,PI!$N$2:$N$159,0),14))</f>
        <v>FO 01.04.01</v>
      </c>
      <c r="K15" s="35" t="str">
        <f t="array" ref="K15">IF('P&amp;Cs'!$B15="",IF('P&amp;Cs'!$C15="",IF('P&amp;Cs'!$E15="","",INDEX(PI!$B$2:$S$159,MATCH('P&amp;Cs'!$E15,PI!$A$2:$A$159,0),4)),INDEX(PI!$B$2:$T$159,MATCH('P&amp;Cs'!$C15,PI!$R$2:$R$159,0),19)),INDEX(PI!$B$2:$S$159,MATCH('P&amp;Cs'!$B15,PI!$N$2:$N$159,0),15))</f>
        <v>Records of all training activities are kept.</v>
      </c>
      <c r="L15" s="35" t="str">
        <f t="array" ref="L15">IF('P&amp;Cs'!$B15="",IF('P&amp;Cs'!$C15="",INDEX(PI!$B$2:$S$159,MATCH('P&amp;Cs'!$E15,PI!$A$2:$A$159,0),6),""),"")</f>
        <v>Training records shall include:
- Topic(s) covered
- Names of trainer(s) or training provider(s)
- Names of trainee(s) (e.g., attendance list(s))
- Date of training
- Evidence of attendance (e.g., trainee signature)</v>
      </c>
      <c r="M15" s="35" t="str">
        <f t="array" ref="M15">IF('P&amp;Cs'!$C15="",IF('P&amp;Cs'!$E15="","",INDEX(PI!$B$2:$S$159,MATCH('P&amp;Cs'!$E15,PI!$A$2:$A$159,0),8)),"")</f>
        <v>Minor Must</v>
      </c>
      <c r="N15" s="35"/>
      <c r="O15" s="35"/>
      <c r="P15" s="35"/>
      <c r="Q15" s="40" t="s">
        <v>2347</v>
      </c>
      <c r="R15" s="35" t="s">
        <v>2361</v>
      </c>
      <c r="S15" s="35" t="s">
        <v>2362</v>
      </c>
      <c r="T15" s="35" t="s">
        <v>2363</v>
      </c>
      <c r="U15" s="36"/>
      <c r="V15" s="34"/>
      <c r="W15" s="34"/>
      <c r="X15" s="34"/>
      <c r="Y15" s="34"/>
      <c r="Z15" s="34"/>
    </row>
    <row r="16" ht="9.75" customHeight="1">
      <c r="A16" s="34"/>
      <c r="B16" s="35"/>
      <c r="C16" s="35"/>
      <c r="D16" s="34">
        <f>IF('P&amp;Cs'!$B16="",IF('P&amp;Cs'!$C16="",0,1),1)</f>
        <v>0</v>
      </c>
      <c r="E16" s="35" t="s">
        <v>495</v>
      </c>
      <c r="F16" s="35" t="str">
        <f>IFNA('P&amp;Cs'!$G16,"NA")</f>
        <v>#REF!</v>
      </c>
      <c r="G16" s="35" t="str">
        <f t="array" ref="G16">IF('P&amp;Cs'!$E16="","",INDEX(#REF!,MATCH('P&amp;Cs'!$H16,#REF!,0),2))</f>
        <v>#REF!</v>
      </c>
      <c r="H16" s="35" t="str">
        <f>'P&amp;Cs'!$E16&amp;"NO"</f>
        <v>5XDFB6E14Zya6OHP12zx4GNO</v>
      </c>
      <c r="I16" s="35" t="b">
        <f t="array" ref="I16">IF('P&amp;Cs'!$E16="","",INDEX(PI!$V$2:$V$159,MATCH('P&amp;Cs'!$E16,PI!$A$2:$A$159,0),1))</f>
        <v>0</v>
      </c>
      <c r="J16" s="35" t="str">
        <f t="array" ref="J16">IF('P&amp;Cs'!$B16="",IF('P&amp;Cs'!$C16="",IF('P&amp;Cs'!$E16="","",INDEX(PI!$B$2:$S$159,MATCH('P&amp;Cs'!$E16,PI!$A$2:$A$159,0),2)),INDEX(PI!$B$2:$S$159,MATCH('P&amp;Cs'!$C16,PI!$R$2:$R$159,0),18)),INDEX(PI!$B$2:$S$159,MATCH('P&amp;Cs'!$B16,PI!$N$2:$N$159,0),14))</f>
        <v>FO 01.04.02</v>
      </c>
      <c r="K16" s="35" t="str">
        <f t="array" ref="K16">IF('P&amp;Cs'!$B16="",IF('P&amp;Cs'!$C16="",IF('P&amp;Cs'!$E16="","",INDEX(PI!$B$2:$S$159,MATCH('P&amp;Cs'!$E16,PI!$A$2:$A$159,0),4)),INDEX(PI!$B$2:$T$159,MATCH('P&amp;Cs'!$C16,PI!$R$2:$R$159,0),19)),INDEX(PI!$B$2:$S$159,MATCH('P&amp;Cs'!$B16,PI!$N$2:$N$159,0),15))</f>
        <v>Individuals responsible for technical decision-making on inputs can demonstrate competence.</v>
      </c>
      <c r="L16" s="35" t="str">
        <f t="array" ref="L16">IF('P&amp;Cs'!$B16="",IF('P&amp;Cs'!$C16="",INDEX(PI!$B$2:$S$159,MATCH('P&amp;Cs'!$E16,PI!$A$2:$A$159,0),6),""),"")</f>
        <v>Individuals responsible for technical decisions such as:
- Determining quantity and type of fertilizer (organic or inorganic)
- Choosing plant protection products (PPPs)
- Making decisions on PPP applications (at propagation, preharvest, and/or postharvest)
shall be able to demonstrate sufficient technical competence.
If the individual responsible for technical decisions is the producer, a designated worker, or a technical expert, their experience shall be complemented by current technical knowledge (access to technical literature, specific training attendance, active PPP applicator license, etc.).
If the individual responsible for technical decisions is an external qualified adviser, technical competence shall be demonstrated by official qualifications or specific training attendance certificates.</v>
      </c>
      <c r="M16" s="35" t="str">
        <f t="array" ref="M16">IF('P&amp;Cs'!$C16="",IF('P&amp;Cs'!$E16="","",INDEX(PI!$B$2:$S$159,MATCH('P&amp;Cs'!$E16,PI!$A$2:$A$159,0),8)),"")</f>
        <v>Major Must</v>
      </c>
      <c r="N16" s="35"/>
      <c r="O16" s="35"/>
      <c r="P16" s="35"/>
      <c r="Q16" s="35" t="s">
        <v>2349</v>
      </c>
      <c r="R16" s="35" t="s">
        <v>2364</v>
      </c>
      <c r="S16" s="35"/>
      <c r="T16" s="35" t="s">
        <v>2365</v>
      </c>
      <c r="U16" s="36"/>
      <c r="V16" s="34"/>
      <c r="W16" s="34"/>
      <c r="X16" s="34"/>
      <c r="Y16" s="34"/>
      <c r="Z16" s="34"/>
    </row>
    <row r="17" ht="9.75" customHeight="1">
      <c r="A17" s="34"/>
      <c r="B17" s="35"/>
      <c r="C17" s="35" t="s">
        <v>800</v>
      </c>
      <c r="D17" s="34">
        <f>IF('P&amp;Cs'!$B17="",IF('P&amp;Cs'!$C17="",0,1),1)</f>
        <v>1</v>
      </c>
      <c r="E17" s="35"/>
      <c r="F17" s="35" t="str">
        <f>IFNA('P&amp;Cs'!$G17,"NA")</f>
        <v/>
      </c>
      <c r="G17" s="35" t="str">
        <f t="array" ref="G17">IF('P&amp;Cs'!$E17="","",INDEX(#REF!,MATCH('P&amp;Cs'!$H17,#REF!,0),2))</f>
        <v/>
      </c>
      <c r="H17" s="35" t="str">
        <f>'P&amp;Cs'!$E17&amp;"NO"</f>
        <v>NO</v>
      </c>
      <c r="I17" s="35" t="str">
        <f t="array" ref="I17">IF('P&amp;Cs'!$E17="","",INDEX(PI!$V$2:$V$159,MATCH('P&amp;Cs'!$E17,PI!$A$2:$A$159,0),1))</f>
        <v/>
      </c>
      <c r="J17" s="35" t="str">
        <f t="array" ref="J17">IF('P&amp;Cs'!$B17="",IF('P&amp;Cs'!$C17="",IF('P&amp;Cs'!$E17="","",INDEX(PI!$B$2:$S$159,MATCH('P&amp;Cs'!$E17,PI!$A$2:$A$159,0),2)),INDEX(PI!$B$2:$S$159,MATCH('P&amp;Cs'!$C17,PI!$R$2:$R$159,0),18)),INDEX(PI!$B$2:$S$159,MATCH('P&amp;Cs'!$B17,PI!$N$2:$N$159,0),14))</f>
        <v>FO 01.05 Customer requirements</v>
      </c>
      <c r="K17" s="35" t="str">
        <f t="array" ref="K17">IF('P&amp;Cs'!$B17="",IF('P&amp;Cs'!$C17="",IF('P&amp;Cs'!$E17="","",INDEX(PI!$B$2:$S$159,MATCH('P&amp;Cs'!$E17,PI!$A$2:$A$159,0),4)),INDEX(PI!$B$2:$T$159,MATCH('P&amp;Cs'!$C17,PI!$R$2:$R$159,0),19)),INDEX(PI!$B$2:$S$159,MATCH('P&amp;Cs'!$B17,PI!$N$2:$N$159,0),15))</f>
        <v>-</v>
      </c>
      <c r="L17" s="35" t="str">
        <f t="array" ref="L17">IF('P&amp;Cs'!$B17="",IF('P&amp;Cs'!$C17="",INDEX(PI!$B$2:$S$159,MATCH('P&amp;Cs'!$E17,PI!$A$2:$A$159,0),6),""),"")</f>
        <v/>
      </c>
      <c r="M17" s="35" t="str">
        <f t="array" ref="M17">IF('P&amp;Cs'!$C17="",IF('P&amp;Cs'!$E17="","",INDEX(PI!$B$2:$S$159,MATCH('P&amp;Cs'!$E17,PI!$A$2:$A$159,0),8)),"")</f>
        <v/>
      </c>
      <c r="N17" s="35"/>
      <c r="O17" s="35"/>
      <c r="P17" s="35"/>
      <c r="Q17" s="35"/>
      <c r="R17" s="35"/>
      <c r="S17" s="35"/>
      <c r="T17" s="35"/>
      <c r="U17" s="36"/>
      <c r="V17" s="34"/>
      <c r="W17" s="34"/>
      <c r="X17" s="34"/>
      <c r="Y17" s="34"/>
      <c r="Z17" s="34"/>
    </row>
    <row r="18" ht="9.75" customHeight="1">
      <c r="A18" s="34"/>
      <c r="B18" s="35"/>
      <c r="C18" s="35"/>
      <c r="D18" s="34">
        <f>IF('P&amp;Cs'!$B18="",IF('P&amp;Cs'!$C18="",0,1),1)</f>
        <v>0</v>
      </c>
      <c r="E18" s="35" t="s">
        <v>794</v>
      </c>
      <c r="F18" s="35" t="str">
        <f>IFNA('P&amp;Cs'!$G18,"NA")</f>
        <v>#REF!</v>
      </c>
      <c r="G18" s="35" t="str">
        <f t="array" ref="G18">IF('P&amp;Cs'!$E18="","",INDEX(#REF!,MATCH('P&amp;Cs'!$H18,#REF!,0),2))</f>
        <v>#REF!</v>
      </c>
      <c r="H18" s="35" t="str">
        <f>'P&amp;Cs'!$E18&amp;"NO"</f>
        <v>348sOu65XPBKalocIo2KJDNO</v>
      </c>
      <c r="I18" s="35" t="b">
        <f t="array" ref="I18">IF('P&amp;Cs'!$E18="","",INDEX(PI!$V$2:$V$159,MATCH('P&amp;Cs'!$E18,PI!$A$2:$A$159,0),1))</f>
        <v>0</v>
      </c>
      <c r="J18" s="35" t="str">
        <f t="array" ref="J18">IF('P&amp;Cs'!$B18="",IF('P&amp;Cs'!$C18="",IF('P&amp;Cs'!$E18="","",INDEX(PI!$B$2:$S$159,MATCH('P&amp;Cs'!$E18,PI!$A$2:$A$159,0),2)),INDEX(PI!$B$2:$S$159,MATCH('P&amp;Cs'!$C18,PI!$R$2:$R$159,0),18)),INDEX(PI!$B$2:$S$159,MATCH('P&amp;Cs'!$B18,PI!$N$2:$N$159,0),14))</f>
        <v>FO 01.05.01</v>
      </c>
      <c r="K18" s="35" t="str">
        <f t="array" ref="K18">IF('P&amp;Cs'!$B18="",IF('P&amp;Cs'!$C18="",IF('P&amp;Cs'!$E18="","",INDEX(PI!$B$2:$S$159,MATCH('P&amp;Cs'!$E18,PI!$A$2:$A$159,0),4)),INDEX(PI!$B$2:$T$159,MATCH('P&amp;Cs'!$C18,PI!$R$2:$R$159,0),19)),INDEX(PI!$B$2:$S$159,MATCH('P&amp;Cs'!$B18,PI!$N$2:$N$159,0),15))</f>
        <v>The producer is aware of and complies with customer quality specifications, where these exist.</v>
      </c>
      <c r="L18" s="35" t="str">
        <f t="array" ref="L18">IF('P&amp;Cs'!$B18="",IF('P&amp;Cs'!$C18="",INDEX(PI!$B$2:$S$159,MATCH('P&amp;Cs'!$E18,PI!$A$2:$A$159,0),6),""),"")</f>
        <v>There shall be documented correspondence between the customer and the producer demonstrating mutual agreement on quality specifications at any one time.
The producer shall prove that the agreed quality specifications are adhered to.</v>
      </c>
      <c r="M18" s="35" t="str">
        <f t="array" ref="M18">IF('P&amp;Cs'!$C18="",IF('P&amp;Cs'!$E18="","",INDEX(PI!$B$2:$S$159,MATCH('P&amp;Cs'!$E18,PI!$A$2:$A$159,0),8)),"")</f>
        <v>Minor Must</v>
      </c>
      <c r="N18" s="35"/>
      <c r="O18" s="35"/>
      <c r="P18" s="35"/>
      <c r="Q18" s="40" t="s">
        <v>2366</v>
      </c>
      <c r="R18" s="35" t="s">
        <v>2367</v>
      </c>
      <c r="S18" s="35"/>
      <c r="T18" s="35"/>
      <c r="U18" s="36"/>
      <c r="V18" s="34"/>
      <c r="W18" s="34"/>
      <c r="X18" s="34"/>
      <c r="Y18" s="34"/>
      <c r="Z18" s="34"/>
    </row>
    <row r="19" ht="9.75" customHeight="1">
      <c r="A19" s="34"/>
      <c r="B19" s="35"/>
      <c r="C19" s="35" t="s">
        <v>884</v>
      </c>
      <c r="D19" s="34">
        <f>IF('P&amp;Cs'!$B19="",IF('P&amp;Cs'!$C19="",0,1),1)</f>
        <v>1</v>
      </c>
      <c r="E19" s="35"/>
      <c r="F19" s="35" t="str">
        <f>IFNA('P&amp;Cs'!$G19,"NA")</f>
        <v/>
      </c>
      <c r="G19" s="35" t="str">
        <f t="array" ref="G19">IF('P&amp;Cs'!$E19="","",INDEX(#REF!,MATCH('P&amp;Cs'!$H19,#REF!,0),2))</f>
        <v/>
      </c>
      <c r="H19" s="35" t="str">
        <f>'P&amp;Cs'!$E19&amp;"NO"</f>
        <v>NO</v>
      </c>
      <c r="I19" s="35" t="str">
        <f t="array" ref="I19">IF('P&amp;Cs'!$E19="","",INDEX(PI!$V$2:$V$159,MATCH('P&amp;Cs'!$E19,PI!$A$2:$A$159,0),1))</f>
        <v/>
      </c>
      <c r="J19" s="35" t="str">
        <f t="array" ref="J19">IF('P&amp;Cs'!$B19="",IF('P&amp;Cs'!$C19="",IF('P&amp;Cs'!$E19="","",INDEX(PI!$B$2:$S$159,MATCH('P&amp;Cs'!$E19,PI!$A$2:$A$159,0),2)),INDEX(PI!$B$2:$S$159,MATCH('P&amp;Cs'!$C19,PI!$R$2:$R$159,0),18)),INDEX(PI!$B$2:$S$159,MATCH('P&amp;Cs'!$B19,PI!$N$2:$N$159,0),14))</f>
        <v>FO 01.06 Complaints</v>
      </c>
      <c r="K19" s="35" t="str">
        <f t="array" ref="K19">IF('P&amp;Cs'!$B19="",IF('P&amp;Cs'!$C19="",IF('P&amp;Cs'!$E19="","",INDEX(PI!$B$2:$S$159,MATCH('P&amp;Cs'!$E19,PI!$A$2:$A$159,0),4)),INDEX(PI!$B$2:$T$159,MATCH('P&amp;Cs'!$C19,PI!$R$2:$R$159,0),19)),INDEX(PI!$B$2:$S$159,MATCH('P&amp;Cs'!$B19,PI!$N$2:$N$159,0),15))</f>
        <v>-</v>
      </c>
      <c r="L19" s="35" t="str">
        <f t="array" ref="L19">IF('P&amp;Cs'!$B19="",IF('P&amp;Cs'!$C19="",INDEX(PI!$B$2:$S$159,MATCH('P&amp;Cs'!$E19,PI!$A$2:$A$159,0),6),""),"")</f>
        <v/>
      </c>
      <c r="M19" s="35" t="str">
        <f t="array" ref="M19">IF('P&amp;Cs'!$C19="",IF('P&amp;Cs'!$E19="","",INDEX(PI!$B$2:$S$159,MATCH('P&amp;Cs'!$E19,PI!$A$2:$A$159,0),8)),"")</f>
        <v/>
      </c>
      <c r="N19" s="35"/>
      <c r="O19" s="35"/>
      <c r="P19" s="35"/>
      <c r="Q19" s="35"/>
      <c r="R19" s="35"/>
      <c r="S19" s="35"/>
      <c r="T19" s="35"/>
      <c r="U19" s="36"/>
      <c r="V19" s="34"/>
      <c r="W19" s="34"/>
      <c r="X19" s="34"/>
      <c r="Y19" s="34"/>
      <c r="Z19" s="34"/>
    </row>
    <row r="20" ht="9.75" customHeight="1">
      <c r="A20" s="34"/>
      <c r="B20" s="35"/>
      <c r="C20" s="35"/>
      <c r="D20" s="34">
        <f>IF('P&amp;Cs'!$B20="",IF('P&amp;Cs'!$C20="",0,1),1)</f>
        <v>0</v>
      </c>
      <c r="E20" s="35" t="s">
        <v>898</v>
      </c>
      <c r="F20" s="35" t="str">
        <f>IFNA('P&amp;Cs'!$G20,"NA")</f>
        <v>#REF!</v>
      </c>
      <c r="G20" s="35" t="str">
        <f t="array" ref="G20">IF('P&amp;Cs'!$E20="","",INDEX(#REF!,MATCH('P&amp;Cs'!$H20,#REF!,0),2))</f>
        <v>#REF!</v>
      </c>
      <c r="H20" s="35" t="str">
        <f>'P&amp;Cs'!$E20&amp;"NO"</f>
        <v>5qAxE0dT8pqM9iBWKFZnM8NO</v>
      </c>
      <c r="I20" s="35" t="b">
        <f t="array" ref="I20">IF('P&amp;Cs'!$E20="","",INDEX(PI!$V$2:$V$159,MATCH('P&amp;Cs'!$E20,PI!$A$2:$A$159,0),1))</f>
        <v>0</v>
      </c>
      <c r="J20" s="35" t="str">
        <f t="array" ref="J20">IF('P&amp;Cs'!$B20="",IF('P&amp;Cs'!$C20="",IF('P&amp;Cs'!$E20="","",INDEX(PI!$B$2:$S$159,MATCH('P&amp;Cs'!$E20,PI!$A$2:$A$159,0),2)),INDEX(PI!$B$2:$S$159,MATCH('P&amp;Cs'!$C20,PI!$R$2:$R$159,0),18)),INDEX(PI!$B$2:$S$159,MATCH('P&amp;Cs'!$B20,PI!$N$2:$N$159,0),14))</f>
        <v>FO 01.06.01</v>
      </c>
      <c r="K20" s="35" t="str">
        <f t="array" ref="K20">IF('P&amp;Cs'!$B20="",IF('P&amp;Cs'!$C20="",IF('P&amp;Cs'!$E20="","",INDEX(PI!$B$2:$S$159,MATCH('P&amp;Cs'!$E20,PI!$A$2:$A$159,0),4)),INDEX(PI!$B$2:$T$159,MATCH('P&amp;Cs'!$C20,PI!$R$2:$R$159,0),19)),INDEX(PI!$B$2:$S$159,MATCH('P&amp;Cs'!$B20,PI!$N$2:$N$159,0),15))</f>
        <v>A complaint procedure relating to both internal and external issues covered by the standard is available and implemented.</v>
      </c>
      <c r="L20" s="35" t="str">
        <f t="array" ref="L20">IF('P&amp;Cs'!$B20="",IF('P&amp;Cs'!$C20="",INDEX(PI!$B$2:$S$159,MATCH('P&amp;Cs'!$E20,PI!$A$2:$A$159,0),6),""),"")</f>
        <v>A documented complaint procedure shall be available to facilitate the recording and follow-up of all received complaints relating to issues covered by the standard and to record actions taken with respect to such complaints.
If the producer is informed by a competent and/or local authority that they are under investigation and/or has received a sanction within the scope of the certification, the complaint procedure shall require the producer to notify the GLOBALG.A.P. Secretariat via the certification body (CB).
In case of complaints related to the standard (workers’ well-being, environmental protection, etc.) that can endanger the reputation and credibility of the GLOBALG.A.P. brand, the certificate holder shall inform the CB immediately.
In the case of producer groups, the producer group members do not need a complete complaint procedure, but only the parts that are relevant to them.
Workers shall be permitted to file complaints to their employer on topics covered under the standard, and such complaints shall be documented and addressed by the certificate holder.</v>
      </c>
      <c r="M20" s="35" t="str">
        <f t="array" ref="M20">IF('P&amp;Cs'!$C20="",IF('P&amp;Cs'!$E20="","",INDEX(PI!$B$2:$S$159,MATCH('P&amp;Cs'!$E20,PI!$A$2:$A$159,0),8)),"")</f>
        <v>Major Must</v>
      </c>
      <c r="N20" s="35"/>
      <c r="O20" s="35"/>
      <c r="P20" s="35"/>
      <c r="Q20" s="35" t="s">
        <v>2349</v>
      </c>
      <c r="R20" s="35" t="s">
        <v>2368</v>
      </c>
      <c r="S20" s="35" t="s">
        <v>2369</v>
      </c>
      <c r="T20" s="35"/>
      <c r="U20" s="36"/>
      <c r="V20" s="34"/>
      <c r="W20" s="34"/>
      <c r="X20" s="34"/>
      <c r="Y20" s="34"/>
      <c r="Z20" s="34"/>
    </row>
    <row r="21" ht="9.75" customHeight="1">
      <c r="A21" s="34"/>
      <c r="B21" s="35"/>
      <c r="C21" s="35"/>
      <c r="D21" s="34">
        <f>IF('P&amp;Cs'!$B21="",IF('P&amp;Cs'!$C21="",0,1),1)</f>
        <v>0</v>
      </c>
      <c r="E21" s="35" t="s">
        <v>878</v>
      </c>
      <c r="F21" s="35" t="str">
        <f>IFNA('P&amp;Cs'!$G21,"NA")</f>
        <v>#REF!</v>
      </c>
      <c r="G21" s="35" t="str">
        <f t="array" ref="G21">IF('P&amp;Cs'!$E21="","",INDEX(#REF!,MATCH('P&amp;Cs'!$H21,#REF!,0),2))</f>
        <v>#REF!</v>
      </c>
      <c r="H21" s="35" t="str">
        <f>'P&amp;Cs'!$E21&amp;"NO"</f>
        <v>7MMjRlEcJiQ7j2bvm8liSYNO</v>
      </c>
      <c r="I21" s="35" t="b">
        <f t="array" ref="I21">IF('P&amp;Cs'!$E21="","",INDEX(PI!$V$2:$V$159,MATCH('P&amp;Cs'!$E21,PI!$A$2:$A$159,0),1))</f>
        <v>0</v>
      </c>
      <c r="J21" s="35" t="str">
        <f t="array" ref="J21">IF('P&amp;Cs'!$B21="",IF('P&amp;Cs'!$C21="",IF('P&amp;Cs'!$E21="","",INDEX(PI!$B$2:$S$159,MATCH('P&amp;Cs'!$E21,PI!$A$2:$A$159,0),2)),INDEX(PI!$B$2:$S$159,MATCH('P&amp;Cs'!$C21,PI!$R$2:$R$159,0),18)),INDEX(PI!$B$2:$S$159,MATCH('P&amp;Cs'!$B21,PI!$N$2:$N$159,0),14))</f>
        <v>FO 01.06.02</v>
      </c>
      <c r="K21" s="35" t="str">
        <f t="array" ref="K21">IF('P&amp;Cs'!$B21="",IF('P&amp;Cs'!$C21="",IF('P&amp;Cs'!$E21="","",INDEX(PI!$B$2:$S$159,MATCH('P&amp;Cs'!$E21,PI!$A$2:$A$159,0),4)),INDEX(PI!$B$2:$T$159,MATCH('P&amp;Cs'!$C21,PI!$R$2:$R$159,0),19)),INDEX(PI!$B$2:$S$159,MATCH('P&amp;Cs'!$B21,PI!$N$2:$N$159,0),15))</f>
        <v>Workers are informed of their rights related to the standard, and there is a grievance mechanism available and implemented through which workers can file complaints confidentially and without fear of retaliation.</v>
      </c>
      <c r="L21" s="35" t="str">
        <f t="array" ref="L21">IF('P&amp;Cs'!$B21="",IF('P&amp;Cs'!$C21="",INDEX(PI!$B$2:$S$159,MATCH('P&amp;Cs'!$E21,PI!$A$2:$A$159,0),6),""),"")</f>
        <v>Workers shall be informed (in the predominant workforce language) of the general topics covered by the standard, of legal rights granted by prevailing regulations, and of their ability to file complaints to their employer.
The producer shall have a mechanism to resolve the claims and complaints suitable to the size of the farm, type of workers, and working conditions.
The mechanism shall be confidential and simple to use, and a description (i.e., where to file, how to file, time expected to solve the issue) shall be available to the workers all the time that they are present on the farm. (The description can consist of pictograms or signs in the predominant workforce language describing the mechanism.)
Records of the filed complaints shall be kept and checked.</v>
      </c>
      <c r="M21" s="35" t="str">
        <f t="array" ref="M21">IF('P&amp;Cs'!$C21="",IF('P&amp;Cs'!$E21="","",INDEX(PI!$B$2:$S$159,MATCH('P&amp;Cs'!$E21,PI!$A$2:$A$159,0),8)),"")</f>
        <v>Major Must</v>
      </c>
      <c r="N21" s="35"/>
      <c r="O21" s="35"/>
      <c r="P21" s="35"/>
      <c r="Q21" s="40" t="s">
        <v>2366</v>
      </c>
      <c r="R21" s="35" t="s">
        <v>2370</v>
      </c>
      <c r="S21" s="35" t="s">
        <v>2371</v>
      </c>
      <c r="T21" s="35"/>
      <c r="U21" s="36"/>
      <c r="V21" s="34"/>
      <c r="W21" s="34"/>
      <c r="X21" s="34"/>
      <c r="Y21" s="34"/>
      <c r="Z21" s="34"/>
    </row>
    <row r="22" ht="9.75" customHeight="1">
      <c r="A22" s="34"/>
      <c r="B22" s="35"/>
      <c r="C22" s="35" t="s">
        <v>891</v>
      </c>
      <c r="D22" s="34">
        <f>IF('P&amp;Cs'!$B22="",IF('P&amp;Cs'!$C22="",0,1),1)</f>
        <v>1</v>
      </c>
      <c r="E22" s="35"/>
      <c r="F22" s="35" t="str">
        <f>IFNA('P&amp;Cs'!$G22,"NA")</f>
        <v/>
      </c>
      <c r="G22" s="35" t="str">
        <f t="array" ref="G22">IF('P&amp;Cs'!$E22="","",INDEX(#REF!,MATCH('P&amp;Cs'!$H22,#REF!,0),2))</f>
        <v/>
      </c>
      <c r="H22" s="35" t="str">
        <f>'P&amp;Cs'!$E22&amp;"NO"</f>
        <v>NO</v>
      </c>
      <c r="I22" s="35" t="str">
        <f t="array" ref="I22">IF('P&amp;Cs'!$E22="","",INDEX(PI!$V$2:$V$159,MATCH('P&amp;Cs'!$E22,PI!$A$2:$A$159,0),1))</f>
        <v/>
      </c>
      <c r="J22" s="35" t="str">
        <f t="array" ref="J22">IF('P&amp;Cs'!$B22="",IF('P&amp;Cs'!$C22="",IF('P&amp;Cs'!$E22="","",INDEX(PI!$B$2:$S$159,MATCH('P&amp;Cs'!$E22,PI!$A$2:$A$159,0),2)),INDEX(PI!$B$2:$S$159,MATCH('P&amp;Cs'!$C22,PI!$R$2:$R$159,0),18)),INDEX(PI!$B$2:$S$159,MATCH('P&amp;Cs'!$B22,PI!$N$2:$N$159,0),14))</f>
        <v>FO 01.07 Non-conforming products</v>
      </c>
      <c r="K22" s="35" t="str">
        <f t="array" ref="K22">IF('P&amp;Cs'!$B22="",IF('P&amp;Cs'!$C22="",IF('P&amp;Cs'!$E22="","",INDEX(PI!$B$2:$S$159,MATCH('P&amp;Cs'!$E22,PI!$A$2:$A$159,0),4)),INDEX(PI!$B$2:$T$159,MATCH('P&amp;Cs'!$C22,PI!$R$2:$R$159,0),19)),INDEX(PI!$B$2:$S$159,MATCH('P&amp;Cs'!$B22,PI!$N$2:$N$159,0),15))</f>
        <v>-</v>
      </c>
      <c r="L22" s="35" t="str">
        <f t="array" ref="L22">IF('P&amp;Cs'!$B22="",IF('P&amp;Cs'!$C22="",INDEX(PI!$B$2:$S$159,MATCH('P&amp;Cs'!$E22,PI!$A$2:$A$159,0),6),""),"")</f>
        <v/>
      </c>
      <c r="M22" s="35" t="str">
        <f t="array" ref="M22">IF('P&amp;Cs'!$C22="",IF('P&amp;Cs'!$E22="","",INDEX(PI!$B$2:$S$159,MATCH('P&amp;Cs'!$E22,PI!$A$2:$A$159,0),8)),"")</f>
        <v/>
      </c>
      <c r="N22" s="35"/>
      <c r="O22" s="35"/>
      <c r="P22" s="35"/>
      <c r="Q22" s="35"/>
      <c r="R22" s="35"/>
      <c r="S22" s="35"/>
      <c r="T22" s="35"/>
      <c r="U22" s="36"/>
      <c r="V22" s="34"/>
      <c r="W22" s="34"/>
      <c r="X22" s="34"/>
      <c r="Y22" s="34"/>
      <c r="Z22" s="34"/>
    </row>
    <row r="23" ht="9.75" customHeight="1">
      <c r="A23" s="34"/>
      <c r="B23" s="35"/>
      <c r="C23" s="35"/>
      <c r="D23" s="34">
        <f>IF('P&amp;Cs'!$B23="",IF('P&amp;Cs'!$C23="",0,1),1)</f>
        <v>0</v>
      </c>
      <c r="E23" s="35" t="s">
        <v>885</v>
      </c>
      <c r="F23" s="35" t="str">
        <f>IFNA('P&amp;Cs'!$G23,"NA")</f>
        <v>#REF!</v>
      </c>
      <c r="G23" s="35" t="str">
        <f t="array" ref="G23">IF('P&amp;Cs'!$E23="","",INDEX(#REF!,MATCH('P&amp;Cs'!$H23,#REF!,0),2))</f>
        <v>#REF!</v>
      </c>
      <c r="H23" s="35" t="str">
        <f>'P&amp;Cs'!$E23&amp;"NO"</f>
        <v>5QDg6vHd5OmlvaYlMMO3t2NO</v>
      </c>
      <c r="I23" s="35" t="b">
        <f t="array" ref="I23">IF('P&amp;Cs'!$E23="","",INDEX(PI!$V$2:$V$159,MATCH('P&amp;Cs'!$E23,PI!$A$2:$A$159,0),1))</f>
        <v>0</v>
      </c>
      <c r="J23" s="35" t="str">
        <f t="array" ref="J23">IF('P&amp;Cs'!$B23="",IF('P&amp;Cs'!$C23="",IF('P&amp;Cs'!$E23="","",INDEX(PI!$B$2:$S$159,MATCH('P&amp;Cs'!$E23,PI!$A$2:$A$159,0),2)),INDEX(PI!$B$2:$S$159,MATCH('P&amp;Cs'!$C23,PI!$R$2:$R$159,0),18)),INDEX(PI!$B$2:$S$159,MATCH('P&amp;Cs'!$B23,PI!$N$2:$N$159,0),14))</f>
        <v>FO 01.07.01</v>
      </c>
      <c r="K23" s="35" t="str">
        <f t="array" ref="K23">IF('P&amp;Cs'!$B23="",IF('P&amp;Cs'!$C23="",IF('P&amp;Cs'!$E23="","",INDEX(PI!$B$2:$S$159,MATCH('P&amp;Cs'!$E23,PI!$A$2:$A$159,0),4)),INDEX(PI!$B$2:$T$159,MATCH('P&amp;Cs'!$C23,PI!$R$2:$R$159,0),19)),INDEX(PI!$B$2:$S$159,MATCH('P&amp;Cs'!$B23,PI!$N$2:$N$159,0),15))</f>
        <v>Procedures are in place to manage and handle non-conforming products.</v>
      </c>
      <c r="L23" s="35" t="str">
        <f t="array" ref="L23">IF('P&amp;Cs'!$B23="",IF('P&amp;Cs'!$C23="",INDEX(PI!$B$2:$S$159,MATCH('P&amp;Cs'!$E23,PI!$A$2:$A$159,0),6),""),"")</f>
        <v>The term “non-conforming product” refers to a product which does not meet requirements defined by the customer, by a regulation (e.g., phytosanitary), or by the producer themself. In the context of the standard, the term refers to a product identified as non-conforming while still under the control of the producer.
Non-conforming products shall be:
- Clearly identified and quarantined as appropriate
- Handled or disposed of according to the nature of the problem and/or specific customer requirements</v>
      </c>
      <c r="M23" s="35" t="str">
        <f t="array" ref="M23">IF('P&amp;Cs'!$C23="",IF('P&amp;Cs'!$E23="","",INDEX(PI!$B$2:$S$159,MATCH('P&amp;Cs'!$E23,PI!$A$2:$A$159,0),8)),"")</f>
        <v>Minor Must</v>
      </c>
      <c r="N23" s="35"/>
      <c r="O23" s="35"/>
      <c r="P23" s="35"/>
      <c r="Q23" s="40" t="s">
        <v>2349</v>
      </c>
      <c r="R23" s="35" t="s">
        <v>2372</v>
      </c>
      <c r="S23" s="35" t="s">
        <v>2373</v>
      </c>
      <c r="T23" s="35"/>
      <c r="U23" s="36"/>
      <c r="V23" s="34"/>
      <c r="W23" s="34"/>
      <c r="X23" s="34"/>
      <c r="Y23" s="34"/>
      <c r="Z23" s="34"/>
    </row>
    <row r="24" ht="9.75" customHeight="1">
      <c r="A24" s="34"/>
      <c r="B24" s="35"/>
      <c r="C24" s="35" t="s">
        <v>916</v>
      </c>
      <c r="D24" s="34">
        <f>IF('P&amp;Cs'!$B24="",IF('P&amp;Cs'!$C24="",0,1),1)</f>
        <v>1</v>
      </c>
      <c r="E24" s="35"/>
      <c r="F24" s="35" t="str">
        <f>IFNA('P&amp;Cs'!$G24,"NA")</f>
        <v/>
      </c>
      <c r="G24" s="35" t="str">
        <f t="array" ref="G24">IF('P&amp;Cs'!$E24="","",INDEX(#REF!,MATCH('P&amp;Cs'!$H24,#REF!,0),2))</f>
        <v/>
      </c>
      <c r="H24" s="35" t="str">
        <f>'P&amp;Cs'!$E24&amp;"NO"</f>
        <v>NO</v>
      </c>
      <c r="I24" s="35" t="str">
        <f t="array" ref="I24">IF('P&amp;Cs'!$E24="","",INDEX(PI!$V$2:$V$159,MATCH('P&amp;Cs'!$E24,PI!$A$2:$A$159,0),1))</f>
        <v/>
      </c>
      <c r="J24" s="35" t="str">
        <f t="array" ref="J24">IF('P&amp;Cs'!$B24="",IF('P&amp;Cs'!$C24="",IF('P&amp;Cs'!$E24="","",INDEX(PI!$B$2:$S$159,MATCH('P&amp;Cs'!$E24,PI!$A$2:$A$159,0),2)),INDEX(PI!$B$2:$S$159,MATCH('P&amp;Cs'!$C24,PI!$R$2:$R$159,0),18)),INDEX(PI!$B$2:$S$159,MATCH('P&amp;Cs'!$B24,PI!$N$2:$N$159,0),14))</f>
        <v>FO 01.08 Recall and withdrawal</v>
      </c>
      <c r="K24" s="35" t="str">
        <f t="array" ref="K24">IF('P&amp;Cs'!$B24="",IF('P&amp;Cs'!$C24="",IF('P&amp;Cs'!$E24="","",INDEX(PI!$B$2:$S$159,MATCH('P&amp;Cs'!$E24,PI!$A$2:$A$159,0),4)),INDEX(PI!$B$2:$T$159,MATCH('P&amp;Cs'!$C24,PI!$R$2:$R$159,0),19)),INDEX(PI!$B$2:$S$159,MATCH('P&amp;Cs'!$B24,PI!$N$2:$N$159,0),15))</f>
        <v>-</v>
      </c>
      <c r="L24" s="35" t="str">
        <f t="array" ref="L24">IF('P&amp;Cs'!$B24="",IF('P&amp;Cs'!$C24="",INDEX(PI!$B$2:$S$159,MATCH('P&amp;Cs'!$E24,PI!$A$2:$A$159,0),6),""),"")</f>
        <v/>
      </c>
      <c r="M24" s="35" t="str">
        <f t="array" ref="M24">IF('P&amp;Cs'!$C24="",IF('P&amp;Cs'!$E24="","",INDEX(PI!$B$2:$S$159,MATCH('P&amp;Cs'!$E24,PI!$A$2:$A$159,0),8)),"")</f>
        <v/>
      </c>
      <c r="N24" s="35"/>
      <c r="O24" s="35"/>
      <c r="P24" s="35"/>
      <c r="Q24" s="35"/>
      <c r="R24" s="35"/>
      <c r="S24" s="35"/>
      <c r="T24" s="35"/>
      <c r="U24" s="36"/>
      <c r="V24" s="34"/>
      <c r="W24" s="34"/>
      <c r="X24" s="34"/>
      <c r="Y24" s="34"/>
      <c r="Z24" s="34"/>
    </row>
    <row r="25" ht="9.75" customHeight="1">
      <c r="A25" s="34"/>
      <c r="B25" s="35"/>
      <c r="C25" s="35"/>
      <c r="D25" s="34">
        <f>IF('P&amp;Cs'!$B25="",IF('P&amp;Cs'!$C25="",0,1),1)</f>
        <v>0</v>
      </c>
      <c r="E25" s="35" t="s">
        <v>910</v>
      </c>
      <c r="F25" s="35" t="str">
        <f>IFNA('P&amp;Cs'!$G25,"NA")</f>
        <v>#REF!</v>
      </c>
      <c r="G25" s="35" t="str">
        <f t="array" ref="G25">IF('P&amp;Cs'!$E25="","",INDEX(#REF!,MATCH('P&amp;Cs'!$H25,#REF!,0),2))</f>
        <v>#REF!</v>
      </c>
      <c r="H25" s="35" t="str">
        <f>'P&amp;Cs'!$E25&amp;"NO"</f>
        <v>6uPpFr9RXID01MDwZye96iNO</v>
      </c>
      <c r="I25" s="35" t="b">
        <f t="array" ref="I25">IF('P&amp;Cs'!$E25="","",INDEX(PI!$V$2:$V$159,MATCH('P&amp;Cs'!$E25,PI!$A$2:$A$159,0),1))</f>
        <v>0</v>
      </c>
      <c r="J25" s="35" t="str">
        <f t="array" ref="J25">IF('P&amp;Cs'!$B25="",IF('P&amp;Cs'!$C25="",IF('P&amp;Cs'!$E25="","",INDEX(PI!$B$2:$S$159,MATCH('P&amp;Cs'!$E25,PI!$A$2:$A$159,0),2)),INDEX(PI!$B$2:$S$159,MATCH('P&amp;Cs'!$C25,PI!$R$2:$R$159,0),18)),INDEX(PI!$B$2:$S$159,MATCH('P&amp;Cs'!$B25,PI!$N$2:$N$159,0),14))</f>
        <v>FO 01.08.01</v>
      </c>
      <c r="K25" s="35" t="str">
        <f t="array" ref="K25">IF('P&amp;Cs'!$B25="",IF('P&amp;Cs'!$C25="",IF('P&amp;Cs'!$E25="","",INDEX(PI!$B$2:$S$159,MATCH('P&amp;Cs'!$E25,PI!$A$2:$A$159,0),4)),INDEX(PI!$B$2:$T$159,MATCH('P&amp;Cs'!$C25,PI!$R$2:$R$159,0),19)),INDEX(PI!$B$2:$S$159,MATCH('P&amp;Cs'!$B25,PI!$N$2:$N$159,0),15))</f>
        <v>Documented procedures are in place to manage the recall and withdrawal of products from the marketplace.</v>
      </c>
      <c r="L25" s="35" t="str">
        <f t="array" ref="L25">IF('P&amp;Cs'!$B25="",IF('P&amp;Cs'!$C25="",INDEX(PI!$B$2:$S$159,MATCH('P&amp;Cs'!$E25,PI!$A$2:$A$159,0),6),""),"")</f>
        <v>The producer shall have a documented procedure that identifies:
- The types of events that may result in a recall and withdrawal
- The persons responsible for making decisions on the possible recall and withdrawal
- The mechanism for notifying the next step in the supply chain
- The methods for reconciling stock
An up-to-date list of telephone numbers and email addresses of contacts in the next step shall be available.</v>
      </c>
      <c r="M25" s="35" t="str">
        <f t="array" ref="M25">IF('P&amp;Cs'!$C25="",IF('P&amp;Cs'!$E25="","",INDEX(PI!$B$2:$S$159,MATCH('P&amp;Cs'!$E25,PI!$A$2:$A$159,0),8)),"")</f>
        <v>Minor Must</v>
      </c>
      <c r="N25" s="35"/>
      <c r="O25" s="35"/>
      <c r="P25" s="35"/>
      <c r="Q25" s="40" t="s">
        <v>2374</v>
      </c>
      <c r="R25" s="35" t="s">
        <v>2375</v>
      </c>
      <c r="S25" s="35" t="s">
        <v>2376</v>
      </c>
      <c r="T25" s="35"/>
      <c r="U25" s="36"/>
      <c r="V25" s="34"/>
      <c r="W25" s="34"/>
      <c r="X25" s="34"/>
      <c r="Y25" s="34"/>
      <c r="Z25" s="34"/>
    </row>
    <row r="26" ht="9.75" customHeight="1">
      <c r="A26" s="34"/>
      <c r="B26" s="35" t="s">
        <v>101</v>
      </c>
      <c r="C26" s="35"/>
      <c r="D26" s="34">
        <f>IF('P&amp;Cs'!$B26="",IF('P&amp;Cs'!$C26="",0,1),1)</f>
        <v>1</v>
      </c>
      <c r="E26" s="35"/>
      <c r="F26" s="35" t="str">
        <f>IFNA('P&amp;Cs'!$G26,"NA")</f>
        <v/>
      </c>
      <c r="G26" s="35" t="str">
        <f t="array" ref="G26">IF('P&amp;Cs'!$E26="","",INDEX(#REF!,MATCH('P&amp;Cs'!$H26,#REF!,0),2))</f>
        <v/>
      </c>
      <c r="H26" s="35" t="str">
        <f>'P&amp;Cs'!$E26&amp;"NO"</f>
        <v>NO</v>
      </c>
      <c r="I26" s="35" t="str">
        <f t="array" ref="I26">IF('P&amp;Cs'!$E26="","",INDEX(PI!$V$2:$V$159,MATCH('P&amp;Cs'!$E26,PI!$A$2:$A$159,0),1))</f>
        <v/>
      </c>
      <c r="J26" s="35" t="str">
        <f t="array" ref="J26">IF('P&amp;Cs'!$B26="",IF('P&amp;Cs'!$C26="",IF('P&amp;Cs'!$E26="","",INDEX(PI!$B$2:$S$159,MATCH('P&amp;Cs'!$E26,PI!$A$2:$A$159,0),2)),INDEX(PI!$B$2:$S$159,MATCH('P&amp;Cs'!$C26,PI!$R$2:$R$159,0),18)),INDEX(PI!$B$2:$S$159,MATCH('P&amp;Cs'!$B26,PI!$N$2:$N$159,0),14))</f>
        <v>FO 02 TRACEABILITY</v>
      </c>
      <c r="K26" s="35" t="str">
        <f t="array" ref="K26">IF('P&amp;Cs'!$B26="",IF('P&amp;Cs'!$C26="",IF('P&amp;Cs'!$E26="","",INDEX(PI!$B$2:$S$159,MATCH('P&amp;Cs'!$E26,PI!$A$2:$A$159,0),4)),INDEX(PI!$B$2:$T$159,MATCH('P&amp;Cs'!$C26,PI!$R$2:$R$159,0),19)),INDEX(PI!$B$2:$S$159,MATCH('P&amp;Cs'!$B26,PI!$N$2:$N$159,0),15))</f>
        <v>-</v>
      </c>
      <c r="L26" s="35" t="str">
        <f t="array" ref="L26">IF('P&amp;Cs'!$B26="",IF('P&amp;Cs'!$C26="",INDEX(PI!$B$2:$S$159,MATCH('P&amp;Cs'!$E26,PI!$A$2:$A$159,0),6),""),"")</f>
        <v/>
      </c>
      <c r="M26" s="35" t="str">
        <f t="array" ref="M26">IF('P&amp;Cs'!$C26="",IF('P&amp;Cs'!$E26="","",INDEX(PI!$B$2:$S$159,MATCH('P&amp;Cs'!$E26,PI!$A$2:$A$159,0),8)),"")</f>
        <v/>
      </c>
      <c r="N26" s="35"/>
      <c r="O26" s="35"/>
      <c r="P26" s="35"/>
      <c r="Q26" s="35"/>
      <c r="R26" s="35"/>
      <c r="S26" s="35"/>
      <c r="T26" s="35"/>
      <c r="U26" s="36"/>
      <c r="V26" s="34"/>
      <c r="W26" s="34"/>
      <c r="X26" s="34"/>
      <c r="Y26" s="34"/>
      <c r="Z26" s="34"/>
    </row>
    <row r="27" ht="9.75" customHeight="1">
      <c r="A27" s="34"/>
      <c r="B27" s="35"/>
      <c r="C27" s="35" t="s">
        <v>553</v>
      </c>
      <c r="D27" s="34">
        <f>IF('P&amp;Cs'!$B27="",IF('P&amp;Cs'!$C27="",0,1),1)</f>
        <v>1</v>
      </c>
      <c r="E27" s="35"/>
      <c r="F27" s="35" t="str">
        <f>IFNA('P&amp;Cs'!$G27,"NA")</f>
        <v/>
      </c>
      <c r="G27" s="35" t="str">
        <f t="array" ref="G27">IF('P&amp;Cs'!$E27="","",INDEX(#REF!,MATCH('P&amp;Cs'!$H27,#REF!,0),2))</f>
        <v/>
      </c>
      <c r="H27" s="35" t="str">
        <f>'P&amp;Cs'!$E27&amp;"NO"</f>
        <v>NO</v>
      </c>
      <c r="I27" s="35" t="str">
        <f t="array" ref="I27">IF('P&amp;Cs'!$E27="","",INDEX(PI!$V$2:$V$159,MATCH('P&amp;Cs'!$E27,PI!$A$2:$A$159,0),1))</f>
        <v/>
      </c>
      <c r="J27" s="35" t="str">
        <f t="array" ref="J27">IF('P&amp;Cs'!$B27="",IF('P&amp;Cs'!$C27="",IF('P&amp;Cs'!$E27="","",INDEX(PI!$B$2:$S$159,MATCH('P&amp;Cs'!$E27,PI!$A$2:$A$159,0),2)),INDEX(PI!$B$2:$S$159,MATCH('P&amp;Cs'!$C27,PI!$R$2:$R$159,0),18)),INDEX(PI!$B$2:$S$159,MATCH('P&amp;Cs'!$B27,PI!$N$2:$N$159,0),14))</f>
        <v>FO 02.01 Traceability</v>
      </c>
      <c r="K27" s="35" t="str">
        <f t="array" ref="K27">IF('P&amp;Cs'!$B27="",IF('P&amp;Cs'!$C27="",IF('P&amp;Cs'!$E27="","",INDEX(PI!$B$2:$S$159,MATCH('P&amp;Cs'!$E27,PI!$A$2:$A$159,0),4)),INDEX(PI!$B$2:$T$159,MATCH('P&amp;Cs'!$C27,PI!$R$2:$R$159,0),19)),INDEX(PI!$B$2:$S$159,MATCH('P&amp;Cs'!$B27,PI!$N$2:$N$159,0),15))</f>
        <v>-</v>
      </c>
      <c r="L27" s="35" t="str">
        <f t="array" ref="L27">IF('P&amp;Cs'!$B27="",IF('P&amp;Cs'!$C27="",INDEX(PI!$B$2:$S$159,MATCH('P&amp;Cs'!$E27,PI!$A$2:$A$159,0),6),""),"")</f>
        <v/>
      </c>
      <c r="M27" s="35" t="str">
        <f t="array" ref="M27">IF('P&amp;Cs'!$C27="",IF('P&amp;Cs'!$E27="","",INDEX(PI!$B$2:$S$159,MATCH('P&amp;Cs'!$E27,PI!$A$2:$A$159,0),8)),"")</f>
        <v/>
      </c>
      <c r="N27" s="35"/>
      <c r="O27" s="35"/>
      <c r="P27" s="35"/>
      <c r="Q27" s="35"/>
      <c r="R27" s="35"/>
      <c r="S27" s="35"/>
      <c r="T27" s="35"/>
      <c r="U27" s="36"/>
      <c r="V27" s="34"/>
      <c r="W27" s="34"/>
      <c r="X27" s="34"/>
      <c r="Y27" s="34"/>
      <c r="Z27" s="34"/>
    </row>
    <row r="28" ht="9.75" customHeight="1">
      <c r="A28" s="34"/>
      <c r="B28" s="35"/>
      <c r="C28" s="35"/>
      <c r="D28" s="34">
        <f>IF('P&amp;Cs'!$B28="",IF('P&amp;Cs'!$C28="",0,1),1)</f>
        <v>0</v>
      </c>
      <c r="E28" s="35" t="s">
        <v>547</v>
      </c>
      <c r="F28" s="35" t="str">
        <f>IFNA('P&amp;Cs'!$G28,"NA")</f>
        <v>#REF!</v>
      </c>
      <c r="G28" s="35" t="str">
        <f t="array" ref="G28">IF('P&amp;Cs'!$E28="","",INDEX(#REF!,MATCH('P&amp;Cs'!$H28,#REF!,0),2))</f>
        <v>#REF!</v>
      </c>
      <c r="H28" s="35" t="str">
        <f>'P&amp;Cs'!$E28&amp;"NO"</f>
        <v>51dEJevgLccjgMv2X3yorpNO</v>
      </c>
      <c r="I28" s="35" t="b">
        <f t="array" ref="I28">IF('P&amp;Cs'!$E28="","",INDEX(PI!$V$2:$V$159,MATCH('P&amp;Cs'!$E28,PI!$A$2:$A$159,0),1))</f>
        <v>0</v>
      </c>
      <c r="J28" s="35" t="str">
        <f t="array" ref="J28">IF('P&amp;Cs'!$B28="",IF('P&amp;Cs'!$C28="",IF('P&amp;Cs'!$E28="","",INDEX(PI!$B$2:$S$159,MATCH('P&amp;Cs'!$E28,PI!$A$2:$A$159,0),2)),INDEX(PI!$B$2:$S$159,MATCH('P&amp;Cs'!$C28,PI!$R$2:$R$159,0),18)),INDEX(PI!$B$2:$S$159,MATCH('P&amp;Cs'!$B28,PI!$N$2:$N$159,0),14))</f>
        <v>FO 02.01.01</v>
      </c>
      <c r="K28" s="35" t="str">
        <f t="array" ref="K28">IF('P&amp;Cs'!$B28="",IF('P&amp;Cs'!$C28="",IF('P&amp;Cs'!$E28="","",INDEX(PI!$B$2:$S$159,MATCH('P&amp;Cs'!$E28,PI!$A$2:$A$159,0),4)),INDEX(PI!$B$2:$T$159,MATCH('P&amp;Cs'!$C28,PI!$R$2:$R$159,0),19)),INDEX(PI!$B$2:$S$159,MATCH('P&amp;Cs'!$B28,PI!$N$2:$N$159,0),15))</f>
        <v>All registered products are traceable back to and from the registered farm where they were produced and handled (where applicable).</v>
      </c>
      <c r="L28" s="35" t="str">
        <f t="array" ref="L28">IF('P&amp;Cs'!$B28="",IF('P&amp;Cs'!$C28="",INDEX(PI!$B$2:$S$159,MATCH('P&amp;Cs'!$E28,PI!$A$2:$A$159,0),6),""),"")</f>
        <v>A documented identification and traceability system shall allow registered products to be traced back to the registered farm or supplier, or to the registered farms or suppliers of the Option 2 producer group, and traced forward to the immediate customer (one step forward and one step back).
Harvest information shall link a batch or lot to the production records or the farms of specific producers. Product handling shall also be covered, where applicable.</v>
      </c>
      <c r="M28" s="35" t="str">
        <f t="array" ref="M28">IF('P&amp;Cs'!$C28="",IF('P&amp;Cs'!$E28="","",INDEX(PI!$B$2:$S$159,MATCH('P&amp;Cs'!$E28,PI!$A$2:$A$159,0),8)),"")</f>
        <v>Major Must</v>
      </c>
      <c r="N28" s="35"/>
      <c r="O28" s="35"/>
      <c r="P28" s="35"/>
      <c r="Q28" s="35" t="s">
        <v>2377</v>
      </c>
      <c r="R28" s="35" t="s">
        <v>2378</v>
      </c>
      <c r="S28" s="35" t="s">
        <v>2379</v>
      </c>
      <c r="T28" s="35"/>
      <c r="U28" s="36"/>
      <c r="V28" s="34"/>
      <c r="W28" s="34"/>
      <c r="X28" s="34"/>
      <c r="Y28" s="34"/>
      <c r="Z28" s="34"/>
    </row>
    <row r="29" ht="9.75" customHeight="1">
      <c r="A29" s="34"/>
      <c r="B29" s="35"/>
      <c r="C29" s="35" t="s">
        <v>546</v>
      </c>
      <c r="D29" s="34">
        <f>IF('P&amp;Cs'!$B29="",IF('P&amp;Cs'!$C29="",0,1),1)</f>
        <v>1</v>
      </c>
      <c r="E29" s="35"/>
      <c r="F29" s="35" t="str">
        <f>IFNA('P&amp;Cs'!$G29,"NA")</f>
        <v/>
      </c>
      <c r="G29" s="35" t="str">
        <f t="array" ref="G29">IF('P&amp;Cs'!$E29="","",INDEX(#REF!,MATCH('P&amp;Cs'!$H29,#REF!,0),2))</f>
        <v/>
      </c>
      <c r="H29" s="35" t="str">
        <f>'P&amp;Cs'!$E29&amp;"NO"</f>
        <v>NO</v>
      </c>
      <c r="I29" s="35" t="str">
        <f t="array" ref="I29">IF('P&amp;Cs'!$E29="","",INDEX(PI!$V$2:$V$159,MATCH('P&amp;Cs'!$E29,PI!$A$2:$A$159,0),1))</f>
        <v/>
      </c>
      <c r="J29" s="35" t="str">
        <f t="array" ref="J29">IF('P&amp;Cs'!$B29="",IF('P&amp;Cs'!$C29="",IF('P&amp;Cs'!$E29="","",INDEX(PI!$B$2:$S$159,MATCH('P&amp;Cs'!$E29,PI!$A$2:$A$159,0),2)),INDEX(PI!$B$2:$S$159,MATCH('P&amp;Cs'!$C29,PI!$R$2:$R$159,0),18)),INDEX(PI!$B$2:$S$159,MATCH('P&amp;Cs'!$B29,PI!$N$2:$N$159,0),14))</f>
        <v>FO 02.02 Parallel ownership</v>
      </c>
      <c r="K29" s="35" t="str">
        <f t="array" ref="K29">IF('P&amp;Cs'!$B29="",IF('P&amp;Cs'!$C29="",IF('P&amp;Cs'!$E29="","",INDEX(PI!$B$2:$S$159,MATCH('P&amp;Cs'!$E29,PI!$A$2:$A$159,0),4)),INDEX(PI!$B$2:$T$159,MATCH('P&amp;Cs'!$C29,PI!$R$2:$R$159,0),19)),INDEX(PI!$B$2:$S$159,MATCH('P&amp;Cs'!$B29,PI!$N$2:$N$159,0),15))</f>
        <v>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v>
      </c>
      <c r="L29" s="35" t="str">
        <f t="array" ref="L29">IF('P&amp;Cs'!$B29="",IF('P&amp;Cs'!$C29="",INDEX(PI!$B$2:$S$159,MATCH('P&amp;Cs'!$E29,PI!$A$2:$A$159,0),6),""),"")</f>
        <v/>
      </c>
      <c r="M29" s="35" t="str">
        <f t="array" ref="M29">IF('P&amp;Cs'!$C29="",IF('P&amp;Cs'!$E29="","",INDEX(PI!$B$2:$S$159,MATCH('P&amp;Cs'!$E29,PI!$A$2:$A$159,0),8)),"")</f>
        <v/>
      </c>
      <c r="N29" s="35"/>
      <c r="O29" s="35"/>
      <c r="P29" s="35"/>
      <c r="Q29" s="35"/>
      <c r="R29" s="35"/>
      <c r="S29" s="35"/>
      <c r="T29" s="35"/>
      <c r="U29" s="36"/>
      <c r="V29" s="34"/>
      <c r="W29" s="34"/>
      <c r="X29" s="34"/>
      <c r="Y29" s="34"/>
      <c r="Z29" s="34"/>
    </row>
    <row r="30" ht="9.75" customHeight="1">
      <c r="A30" s="34"/>
      <c r="B30" s="35"/>
      <c r="C30" s="35"/>
      <c r="D30" s="34">
        <f>IF('P&amp;Cs'!$B30="",IF('P&amp;Cs'!$C30="",0,1),1)</f>
        <v>0</v>
      </c>
      <c r="E30" s="35" t="s">
        <v>540</v>
      </c>
      <c r="F30" s="35" t="str">
        <f>IFNA('P&amp;Cs'!$G30,"NA")</f>
        <v>#REF!</v>
      </c>
      <c r="G30" s="35" t="str">
        <f t="array" ref="G30">IF('P&amp;Cs'!$E30="","",INDEX(#REF!,MATCH('P&amp;Cs'!$H30,#REF!,0),2))</f>
        <v>#REF!</v>
      </c>
      <c r="H30" s="35" t="str">
        <f>'P&amp;Cs'!$E30&amp;"NO"</f>
        <v>2VjbjKk5ZqRQIy6Ryw04qkNO</v>
      </c>
      <c r="I30" s="35" t="b">
        <f t="array" ref="I30">IF('P&amp;Cs'!$E30="","",INDEX(PI!$V$2:$V$159,MATCH('P&amp;Cs'!$E30,PI!$A$2:$A$159,0),1))</f>
        <v>0</v>
      </c>
      <c r="J30" s="35" t="str">
        <f t="array" ref="J30">IF('P&amp;Cs'!$B30="",IF('P&amp;Cs'!$C30="",IF('P&amp;Cs'!$E30="","",INDEX(PI!$B$2:$S$159,MATCH('P&amp;Cs'!$E30,PI!$A$2:$A$159,0),2)),INDEX(PI!$B$2:$S$159,MATCH('P&amp;Cs'!$C30,PI!$R$2:$R$159,0),18)),INDEX(PI!$B$2:$S$159,MATCH('P&amp;Cs'!$B30,PI!$N$2:$N$159,0),14))</f>
        <v>FO 02.02.01</v>
      </c>
      <c r="K30" s="35" t="str">
        <f t="array" ref="K30">IF('P&amp;Cs'!$B30="",IF('P&amp;Cs'!$C30="",IF('P&amp;Cs'!$E30="","",INDEX(PI!$B$2:$S$159,MATCH('P&amp;Cs'!$E30,PI!$A$2:$A$159,0),4)),INDEX(PI!$B$2:$T$159,MATCH('P&amp;Cs'!$C30,PI!$R$2:$R$159,0),19)),INDEX(PI!$B$2:$S$159,MATCH('P&amp;Cs'!$B30,PI!$N$2:$N$159,0),15))</f>
        <v>An effective system is in place to identify all products originating from GLOBALG.A.P. certified processes and segregate them from products originating from noncertified processes.</v>
      </c>
      <c r="L30" s="35" t="str">
        <f t="array" ref="L30">IF('P&amp;Cs'!$B30="",IF('P&amp;Cs'!$C30="",INDEX(PI!$B$2:$S$159,MATCH('P&amp;Cs'!$E30,PI!$A$2:$A$159,0),6),""),"")</f>
        <v>It shall be possible to identify all products originating from GLOBALG.A.P. certified production processes and to keep them separate from products originating from noncertified production processes.</v>
      </c>
      <c r="M30" s="35" t="str">
        <f t="array" ref="M30">IF('P&amp;Cs'!$C30="",IF('P&amp;Cs'!$E30="","",INDEX(PI!$B$2:$S$159,MATCH('P&amp;Cs'!$E30,PI!$A$2:$A$159,0),8)),"")</f>
        <v>Major Must</v>
      </c>
      <c r="N30" s="35"/>
      <c r="O30" s="35"/>
      <c r="P30" s="35"/>
      <c r="Q30" s="35" t="s">
        <v>2380</v>
      </c>
      <c r="R30" s="35" t="s">
        <v>2381</v>
      </c>
      <c r="S30" s="35" t="s">
        <v>2382</v>
      </c>
      <c r="T30" s="35"/>
      <c r="U30" s="36"/>
      <c r="V30" s="34"/>
      <c r="W30" s="34"/>
      <c r="X30" s="34"/>
      <c r="Y30" s="34"/>
      <c r="Z30" s="34"/>
    </row>
    <row r="31" ht="9.75" customHeight="1">
      <c r="A31" s="34"/>
      <c r="B31" s="35"/>
      <c r="C31" s="35"/>
      <c r="D31" s="34">
        <f>IF('P&amp;Cs'!$B31="",IF('P&amp;Cs'!$C31="",0,1),1)</f>
        <v>0</v>
      </c>
      <c r="E31" s="35" t="s">
        <v>764</v>
      </c>
      <c r="F31" s="35" t="str">
        <f>IFNA('P&amp;Cs'!$G31,"NA")</f>
        <v>#REF!</v>
      </c>
      <c r="G31" s="35" t="str">
        <f t="array" ref="G31">IF('P&amp;Cs'!$E31="","",INDEX(#REF!,MATCH('P&amp;Cs'!$H31,#REF!,0),2))</f>
        <v>#REF!</v>
      </c>
      <c r="H31" s="35" t="str">
        <f>'P&amp;Cs'!$E31&amp;"NO"</f>
        <v>4YFCgG7VKoe1C4rTqyvkvoNO</v>
      </c>
      <c r="I31" s="35" t="b">
        <f t="array" ref="I31">IF('P&amp;Cs'!$E31="","",INDEX(PI!$V$2:$V$159,MATCH('P&amp;Cs'!$E31,PI!$A$2:$A$159,0),1))</f>
        <v>0</v>
      </c>
      <c r="J31" s="35" t="str">
        <f t="array" ref="J31">IF('P&amp;Cs'!$B31="",IF('P&amp;Cs'!$C31="",IF('P&amp;Cs'!$E31="","",INDEX(PI!$B$2:$S$159,MATCH('P&amp;Cs'!$E31,PI!$A$2:$A$159,0),2)),INDEX(PI!$B$2:$S$159,MATCH('P&amp;Cs'!$C31,PI!$R$2:$R$159,0),18)),INDEX(PI!$B$2:$S$159,MATCH('P&amp;Cs'!$B31,PI!$N$2:$N$159,0),14))</f>
        <v>FO 02.02.02</v>
      </c>
      <c r="K31" s="35" t="str">
        <f t="array" ref="K31">IF('P&amp;Cs'!$B31="",IF('P&amp;Cs'!$C31="",IF('P&amp;Cs'!$E31="","",INDEX(PI!$B$2:$S$159,MATCH('P&amp;Cs'!$E31,PI!$A$2:$A$159,0),4)),INDEX(PI!$B$2:$T$159,MATCH('P&amp;Cs'!$C31,PI!$R$2:$R$159,0),19)),INDEX(PI!$B$2:$S$159,MATCH('P&amp;Cs'!$B31,PI!$N$2:$N$159,0),15))</f>
        <v>The GLOBALG.A.P. Number (GGN) is indicated on all final products originating from certified production processes when registered for parallel ownership.</v>
      </c>
      <c r="L31" s="35" t="str">
        <f t="array" ref="L31">IF('P&amp;Cs'!$B31="",IF('P&amp;Cs'!$C31="",INDEX(PI!$B$2:$S$159,MATCH('P&amp;Cs'!$E31,PI!$A$2:$A$159,0),6),""),"")</f>
        <v>Where the producer is registered for parallel ownership (i.e., where products originating from certified and noncertified production processes are owned in parallel by one legal entity), all products originating from certified production processes packed in final consumer packaging (either on the farm or after product handling) shall be identified with a GGN. It can be the GGN of the Option 2 producer group, the GGN of the producer group member, both GGNs, or the GGN of the Option 1 individual producer. The GGN shall not be used to label products originating from noncertified production processes.</v>
      </c>
      <c r="M31" s="35" t="str">
        <f t="array" ref="M31">IF('P&amp;Cs'!$C31="",IF('P&amp;Cs'!$E31="","",INDEX(PI!$B$2:$S$159,MATCH('P&amp;Cs'!$E31,PI!$A$2:$A$159,0),8)),"")</f>
        <v>Major Must</v>
      </c>
      <c r="N31" s="35"/>
      <c r="O31" s="35"/>
      <c r="P31" s="35"/>
      <c r="Q31" s="35" t="s">
        <v>2380</v>
      </c>
      <c r="R31" s="35" t="s">
        <v>2383</v>
      </c>
      <c r="S31" s="35" t="s">
        <v>2384</v>
      </c>
      <c r="T31" s="35"/>
      <c r="U31" s="36"/>
      <c r="V31" s="34"/>
      <c r="W31" s="34"/>
      <c r="X31" s="34"/>
      <c r="Y31" s="34"/>
      <c r="Z31" s="34"/>
    </row>
    <row r="32" ht="9.75" customHeight="1">
      <c r="A32" s="34"/>
      <c r="B32" s="35"/>
      <c r="C32" s="35"/>
      <c r="D32" s="34">
        <f>IF('P&amp;Cs'!$B32="",IF('P&amp;Cs'!$C32="",0,1),1)</f>
        <v>0</v>
      </c>
      <c r="E32" s="35" t="s">
        <v>965</v>
      </c>
      <c r="F32" s="35" t="str">
        <f>IFNA('P&amp;Cs'!$G32,"NA")</f>
        <v>#REF!</v>
      </c>
      <c r="G32" s="35" t="str">
        <f t="array" ref="G32">IF('P&amp;Cs'!$E32="","",INDEX(#REF!,MATCH('P&amp;Cs'!$H32,#REF!,0),2))</f>
        <v>#REF!</v>
      </c>
      <c r="H32" s="35" t="str">
        <f>'P&amp;Cs'!$E32&amp;"NO"</f>
        <v>1gZll4bOCxosKoKhEl2rq8NO</v>
      </c>
      <c r="I32" s="35" t="b">
        <f t="array" ref="I32">IF('P&amp;Cs'!$E32="","",INDEX(PI!$V$2:$V$159,MATCH('P&amp;Cs'!$E32,PI!$A$2:$A$159,0),1))</f>
        <v>0</v>
      </c>
      <c r="J32" s="35" t="str">
        <f t="array" ref="J32">IF('P&amp;Cs'!$B32="",IF('P&amp;Cs'!$C32="",IF('P&amp;Cs'!$E32="","",INDEX(PI!$B$2:$S$159,MATCH('P&amp;Cs'!$E32,PI!$A$2:$A$159,0),2)),INDEX(PI!$B$2:$S$159,MATCH('P&amp;Cs'!$C32,PI!$R$2:$R$159,0),18)),INDEX(PI!$B$2:$S$159,MATCH('P&amp;Cs'!$B32,PI!$N$2:$N$159,0),14))</f>
        <v>FO 02.02.03</v>
      </c>
      <c r="K32" s="35" t="str">
        <f t="array" ref="K32">IF('P&amp;Cs'!$B32="",IF('P&amp;Cs'!$C32="",IF('P&amp;Cs'!$E32="","",INDEX(PI!$B$2:$S$159,MATCH('P&amp;Cs'!$E32,PI!$A$2:$A$159,0),4)),INDEX(PI!$B$2:$T$159,MATCH('P&amp;Cs'!$C32,PI!$R$2:$R$159,0),19)),INDEX(PI!$B$2:$S$159,MATCH('P&amp;Cs'!$B32,PI!$N$2:$N$159,0),15))</f>
        <v>A final verification step is in place to ensure correct dispatch of products originating from certified and noncertified production processes.</v>
      </c>
      <c r="L32" s="35" t="str">
        <f t="array" ref="L32">IF('P&amp;Cs'!$B32="",IF('P&amp;Cs'!$C32="",INDEX(PI!$B$2:$S$159,MATCH('P&amp;Cs'!$E32,PI!$A$2:$A$159,0),6),""),"")</f>
        <v>A procedure shall be in place to show that the products are correctly identified and correctly dispatched according to the certification status.</v>
      </c>
      <c r="M32" s="35" t="str">
        <f t="array" ref="M32">IF('P&amp;Cs'!$C32="",IF('P&amp;Cs'!$E32="","",INDEX(PI!$B$2:$S$159,MATCH('P&amp;Cs'!$E32,PI!$A$2:$A$159,0),8)),"")</f>
        <v>Major Must</v>
      </c>
      <c r="N32" s="35"/>
      <c r="O32" s="35"/>
      <c r="P32" s="35"/>
      <c r="Q32" s="35" t="s">
        <v>2366</v>
      </c>
      <c r="R32" s="35" t="s">
        <v>2385</v>
      </c>
      <c r="S32" s="35" t="s">
        <v>2386</v>
      </c>
      <c r="T32" s="35"/>
      <c r="U32" s="36"/>
      <c r="V32" s="34"/>
      <c r="W32" s="34"/>
      <c r="X32" s="34"/>
      <c r="Y32" s="34"/>
      <c r="Z32" s="34"/>
    </row>
    <row r="33" ht="9.75" customHeight="1">
      <c r="A33" s="34"/>
      <c r="B33" s="35"/>
      <c r="C33" s="35"/>
      <c r="D33" s="34">
        <f>IF('P&amp;Cs'!$B33="",IF('P&amp;Cs'!$C33="",0,1),1)</f>
        <v>0</v>
      </c>
      <c r="E33" s="35" t="s">
        <v>917</v>
      </c>
      <c r="F33" s="35" t="str">
        <f>IFNA('P&amp;Cs'!$G33,"NA")</f>
        <v>#REF!</v>
      </c>
      <c r="G33" s="35" t="str">
        <f t="array" ref="G33">IF('P&amp;Cs'!$E33="","",INDEX(#REF!,MATCH('P&amp;Cs'!$H33,#REF!,0),2))</f>
        <v>#REF!</v>
      </c>
      <c r="H33" s="35" t="str">
        <f>'P&amp;Cs'!$E33&amp;"NO"</f>
        <v>63xuzVUvh3fq7hsPyML6dsNO</v>
      </c>
      <c r="I33" s="35" t="b">
        <f t="array" ref="I33">IF('P&amp;Cs'!$E33="","",INDEX(PI!$V$2:$V$159,MATCH('P&amp;Cs'!$E33,PI!$A$2:$A$159,0),1))</f>
        <v>0</v>
      </c>
      <c r="J33" s="35" t="str">
        <f t="array" ref="J33">IF('P&amp;Cs'!$B33="",IF('P&amp;Cs'!$C33="",IF('P&amp;Cs'!$E33="","",INDEX(PI!$B$2:$S$159,MATCH('P&amp;Cs'!$E33,PI!$A$2:$A$159,0),2)),INDEX(PI!$B$2:$S$159,MATCH('P&amp;Cs'!$C33,PI!$R$2:$R$159,0),18)),INDEX(PI!$B$2:$S$159,MATCH('P&amp;Cs'!$B33,PI!$N$2:$N$159,0),14))</f>
        <v>FO 02.02.04</v>
      </c>
      <c r="K33" s="35" t="str">
        <f t="array" ref="K33">IF('P&amp;Cs'!$B33="",IF('P&amp;Cs'!$C33="",IF('P&amp;Cs'!$E33="","",INDEX(PI!$B$2:$S$159,MATCH('P&amp;Cs'!$E33,PI!$A$2:$A$159,0),4)),INDEX(PI!$B$2:$T$159,MATCH('P&amp;Cs'!$C33,PI!$R$2:$R$159,0),19)),INDEX(PI!$B$2:$S$159,MATCH('P&amp;Cs'!$B33,PI!$N$2:$N$159,0),15))</f>
        <v>Products that are purchased from different sources are identified.</v>
      </c>
      <c r="L33" s="35" t="str">
        <f t="array" ref="L33">IF('P&amp;Cs'!$B33="",IF('P&amp;Cs'!$C33="",INDEX(PI!$B$2:$S$159,MATCH('P&amp;Cs'!$E33,PI!$A$2:$A$159,0),6),""),"")</f>
        <v>Procedures (appropriate for the scale of the operation) shall be established, documented, and maintained for identifying quantities of products originating from certified and, where applicable, noncertified production processes purchased from different sources (i.e., other producers or traders) for all registered products.
Records shall include:
- Product description
- GLOBALG.A.P. certification status
- Quantities of product(s) purchased
- Supplier details
- Copy of the GLOBALG.A.P. certificates, where applicable
- Traceability data/codes related to the purchased products
- Purchase orders and/or invoices received
- List of approved suppliers</v>
      </c>
      <c r="M33" s="35" t="str">
        <f t="array" ref="M33">IF('P&amp;Cs'!$C33="",IF('P&amp;Cs'!$E33="","",INDEX(PI!$B$2:$S$159,MATCH('P&amp;Cs'!$E33,PI!$A$2:$A$159,0),8)),"")</f>
        <v>Major Must</v>
      </c>
      <c r="N33" s="35"/>
      <c r="O33" s="35"/>
      <c r="P33" s="35"/>
      <c r="Q33" s="35" t="s">
        <v>2347</v>
      </c>
      <c r="R33" s="35" t="s">
        <v>2387</v>
      </c>
      <c r="S33" s="35" t="s">
        <v>2388</v>
      </c>
      <c r="T33" s="35"/>
      <c r="U33" s="36"/>
      <c r="V33" s="34"/>
      <c r="W33" s="34"/>
      <c r="X33" s="34"/>
      <c r="Y33" s="34"/>
      <c r="Z33" s="34"/>
    </row>
    <row r="34" ht="9.75" customHeight="1">
      <c r="A34" s="34"/>
      <c r="B34" s="35"/>
      <c r="C34" s="35" t="s">
        <v>122</v>
      </c>
      <c r="D34" s="34">
        <f>IF('P&amp;Cs'!$B34="",IF('P&amp;Cs'!$C34="",0,1),1)</f>
        <v>1</v>
      </c>
      <c r="E34" s="35"/>
      <c r="F34" s="35" t="str">
        <f>IFNA('P&amp;Cs'!$G34,"NA")</f>
        <v/>
      </c>
      <c r="G34" s="35" t="str">
        <f t="array" ref="G34">IF('P&amp;Cs'!$E34="","",INDEX(#REF!,MATCH('P&amp;Cs'!$H34,#REF!,0),2))</f>
        <v/>
      </c>
      <c r="H34" s="35" t="str">
        <f>'P&amp;Cs'!$E34&amp;"NO"</f>
        <v>NO</v>
      </c>
      <c r="I34" s="35" t="str">
        <f t="array" ref="I34">IF('P&amp;Cs'!$E34="","",INDEX(PI!$V$2:$V$159,MATCH('P&amp;Cs'!$E34,PI!$A$2:$A$159,0),1))</f>
        <v/>
      </c>
      <c r="J34" s="35" t="str">
        <f t="array" ref="J34">IF('P&amp;Cs'!$B34="",IF('P&amp;Cs'!$C34="",IF('P&amp;Cs'!$E34="","",INDEX(PI!$B$2:$S$159,MATCH('P&amp;Cs'!$E34,PI!$A$2:$A$159,0),2)),INDEX(PI!$B$2:$S$159,MATCH('P&amp;Cs'!$C34,PI!$R$2:$R$159,0),18)),INDEX(PI!$B$2:$S$159,MATCH('P&amp;Cs'!$B34,PI!$N$2:$N$159,0),14))</f>
        <v>FO 02.03 Mass balance</v>
      </c>
      <c r="K34" s="35" t="str">
        <f t="array" ref="K34">IF('P&amp;Cs'!$B34="",IF('P&amp;Cs'!$C34="",IF('P&amp;Cs'!$E34="","",INDEX(PI!$B$2:$S$159,MATCH('P&amp;Cs'!$E34,PI!$A$2:$A$159,0),4)),INDEX(PI!$B$2:$T$159,MATCH('P&amp;Cs'!$C34,PI!$R$2:$R$159,0),19)),INDEX(PI!$B$2:$S$159,MATCH('P&amp;Cs'!$B34,PI!$N$2:$N$159,0),15))</f>
        <v>-</v>
      </c>
      <c r="L34" s="35" t="str">
        <f t="array" ref="L34">IF('P&amp;Cs'!$B34="",IF('P&amp;Cs'!$C34="",INDEX(PI!$B$2:$S$159,MATCH('P&amp;Cs'!$E34,PI!$A$2:$A$159,0),6),""),"")</f>
        <v/>
      </c>
      <c r="M34" s="35" t="str">
        <f t="array" ref="M34">IF('P&amp;Cs'!$C34="",IF('P&amp;Cs'!$E34="","",INDEX(PI!$B$2:$S$159,MATCH('P&amp;Cs'!$E34,PI!$A$2:$A$159,0),8)),"")</f>
        <v/>
      </c>
      <c r="N34" s="35"/>
      <c r="O34" s="35"/>
      <c r="P34" s="35"/>
      <c r="Q34" s="35"/>
      <c r="R34" s="35"/>
      <c r="S34" s="35"/>
      <c r="T34" s="35"/>
      <c r="U34" s="36"/>
      <c r="V34" s="34"/>
      <c r="W34" s="34"/>
      <c r="X34" s="34"/>
      <c r="Y34" s="34"/>
      <c r="Z34" s="34"/>
    </row>
    <row r="35" ht="175.5" customHeight="1">
      <c r="A35" s="34"/>
      <c r="B35" s="35"/>
      <c r="C35" s="35"/>
      <c r="D35" s="34">
        <f>IF('P&amp;Cs'!$B35="",IF('P&amp;Cs'!$C35="",0,1),1)</f>
        <v>0</v>
      </c>
      <c r="E35" s="35" t="s">
        <v>904</v>
      </c>
      <c r="F35" s="35" t="str">
        <f>IFNA('P&amp;Cs'!$G35,"NA")</f>
        <v>#REF!</v>
      </c>
      <c r="G35" s="35" t="str">
        <f t="array" ref="G35">IF('P&amp;Cs'!$E35="","",INDEX(#REF!,MATCH('P&amp;Cs'!$H35,#REF!,0),2))</f>
        <v>#REF!</v>
      </c>
      <c r="H35" s="35" t="str">
        <f>'P&amp;Cs'!$E35&amp;"NO"</f>
        <v>65PtYG0YOafAcoZuv67qRKNO</v>
      </c>
      <c r="I35" s="35" t="b">
        <f t="array" ref="I35">IF('P&amp;Cs'!$E35="","",INDEX(PI!$V$2:$V$159,MATCH('P&amp;Cs'!$E35,PI!$A$2:$A$159,0),1))</f>
        <v>0</v>
      </c>
      <c r="J35" s="35" t="str">
        <f t="array" ref="J35">IF('P&amp;Cs'!$B35="",IF('P&amp;Cs'!$C35="",IF('P&amp;Cs'!$E35="","",INDEX(PI!$B$2:$S$159,MATCH('P&amp;Cs'!$E35,PI!$A$2:$A$159,0),2)),INDEX(PI!$B$2:$S$159,MATCH('P&amp;Cs'!$C35,PI!$R$2:$R$159,0),18)),INDEX(PI!$B$2:$S$159,MATCH('P&amp;Cs'!$B35,PI!$N$2:$N$159,0),14))</f>
        <v>FO 02.03.01</v>
      </c>
      <c r="K35" s="35" t="str">
        <f t="array" ref="K35">IF('P&amp;Cs'!$B35="",IF('P&amp;Cs'!$C35="",IF('P&amp;Cs'!$E35="","",INDEX(PI!$B$2:$S$159,MATCH('P&amp;Cs'!$E35,PI!$A$2:$A$159,0),4)),INDEX(PI!$B$2:$T$159,MATCH('P&amp;Cs'!$C35,PI!$R$2:$R$159,0),19)),INDEX(PI!$B$2:$S$159,MATCH('P&amp;Cs'!$B35,PI!$N$2:$N$159,0),15))</f>
        <v>Sales records are available for all quantities sold for all registered products.</v>
      </c>
      <c r="L35" s="35" t="str">
        <f t="array" ref="L35">IF('P&amp;Cs'!$B35="",IF('P&amp;Cs'!$C35="",INDEX(PI!$B$2:$S$159,MATCH('P&amp;Cs'!$E35,PI!$A$2:$A$159,0),6),""),"")</f>
        <v>Sales details of the quantities of products originating from certified and, where applicable, noncertified production processes shall be recorded for all registered products, with particular attention paid to quantities sold and descriptions provided. The documents shall demonstrate the consistent balance between the input and the output of products originating from certified and noncertified production processes.</v>
      </c>
      <c r="M35" s="35" t="str">
        <f t="array" ref="M35">IF('P&amp;Cs'!$C35="",IF('P&amp;Cs'!$E35="","",INDEX(PI!$B$2:$S$159,MATCH('P&amp;Cs'!$E35,PI!$A$2:$A$159,0),8)),"")</f>
        <v>Major Must</v>
      </c>
      <c r="N35" s="35"/>
      <c r="O35" s="35"/>
      <c r="P35" s="35"/>
      <c r="Q35" s="35" t="s">
        <v>2347</v>
      </c>
      <c r="R35" s="35" t="s">
        <v>2389</v>
      </c>
      <c r="S35" s="35" t="s">
        <v>2390</v>
      </c>
      <c r="T35" s="35"/>
      <c r="U35" s="36"/>
      <c r="V35" s="34"/>
      <c r="W35" s="34"/>
      <c r="X35" s="34"/>
      <c r="Y35" s="34"/>
      <c r="Z35" s="34"/>
    </row>
    <row r="36" ht="9.75" customHeight="1">
      <c r="A36" s="34"/>
      <c r="B36" s="35"/>
      <c r="C36" s="35"/>
      <c r="D36" s="34">
        <f>IF('P&amp;Cs'!$B36="",IF('P&amp;Cs'!$C36="",0,1),1)</f>
        <v>0</v>
      </c>
      <c r="E36" s="35" t="s">
        <v>892</v>
      </c>
      <c r="F36" s="35" t="str">
        <f>IFNA('P&amp;Cs'!$G36,"NA")</f>
        <v>#REF!</v>
      </c>
      <c r="G36" s="35" t="str">
        <f t="array" ref="G36">IF('P&amp;Cs'!$E36="","",INDEX(#REF!,MATCH('P&amp;Cs'!$H36,#REF!,0),2))</f>
        <v>#REF!</v>
      </c>
      <c r="H36" s="35" t="str">
        <f>'P&amp;Cs'!$E36&amp;"NO"</f>
        <v>2GelZVKlxkI6G5X2UlQeWpNO</v>
      </c>
      <c r="I36" s="35" t="b">
        <f t="array" ref="I36">IF('P&amp;Cs'!$E36="","",INDEX(PI!$V$2:$V$159,MATCH('P&amp;Cs'!$E36,PI!$A$2:$A$159,0),1))</f>
        <v>0</v>
      </c>
      <c r="J36" s="35" t="str">
        <f t="array" ref="J36">IF('P&amp;Cs'!$B36="",IF('P&amp;Cs'!$C36="",IF('P&amp;Cs'!$E36="","",INDEX(PI!$B$2:$S$159,MATCH('P&amp;Cs'!$E36,PI!$A$2:$A$159,0),2)),INDEX(PI!$B$2:$S$159,MATCH('P&amp;Cs'!$C36,PI!$R$2:$R$159,0),18)),INDEX(PI!$B$2:$S$159,MATCH('P&amp;Cs'!$B36,PI!$N$2:$N$159,0),14))</f>
        <v>FO 02.03.02</v>
      </c>
      <c r="K36" s="35" t="str">
        <f t="array" ref="K36">IF('P&amp;Cs'!$B36="",IF('P&amp;Cs'!$C36="",IF('P&amp;Cs'!$E36="","",INDEX(PI!$B$2:$S$159,MATCH('P&amp;Cs'!$E36,PI!$A$2:$A$159,0),4)),INDEX(PI!$B$2:$T$159,MATCH('P&amp;Cs'!$C36,PI!$R$2:$R$159,0),19)),INDEX(PI!$B$2:$S$159,MATCH('P&amp;Cs'!$B36,PI!$N$2:$N$159,0),15))</f>
        <v>Quantities (produced, stored, and/or purchased) are recorded and summarized for all products.</v>
      </c>
      <c r="L36" s="35" t="str">
        <f t="array" ref="L36">IF('P&amp;Cs'!$B36="",IF('P&amp;Cs'!$C36="",INDEX(PI!$B$2:$S$159,MATCH('P&amp;Cs'!$E36,PI!$A$2:$A$159,0),6),""),"")</f>
        <v>Quantities (including information on volumes or weight) of incoming (including purchased products), outgoing (including reject, waste, etc.), and stored products (both from certified and, where applicable, from noncertified production processes) shall be recorded and a summary maintained for all registered products, so as to facilitate the mass balance verification process.
The frequency of the mass balance verification shall be defined and be appropriate to the scale of the operation, but it shall be done at least annually for each product. Documents to demonstrate mass balance shall be clearly identified. This principle and the respective criteria apply to all producers applying for or maintaining GLOBALG.A.P. certification.</v>
      </c>
      <c r="M36" s="35" t="str">
        <f t="array" ref="M36">IF('P&amp;Cs'!$C36="",IF('P&amp;Cs'!$E36="","",INDEX(PI!$B$2:$S$159,MATCH('P&amp;Cs'!$E36,PI!$A$2:$A$159,0),8)),"")</f>
        <v>Major Must</v>
      </c>
      <c r="N36" s="35"/>
      <c r="O36" s="35"/>
      <c r="P36" s="35"/>
      <c r="Q36" s="35" t="s">
        <v>2391</v>
      </c>
      <c r="R36" s="43" t="s">
        <v>2392</v>
      </c>
      <c r="S36" s="35" t="s">
        <v>2393</v>
      </c>
      <c r="T36" s="35"/>
      <c r="U36" s="36"/>
      <c r="V36" s="34"/>
      <c r="W36" s="34"/>
      <c r="X36" s="34"/>
      <c r="Y36" s="34"/>
      <c r="Z36" s="34"/>
    </row>
    <row r="37" ht="9.75" customHeight="1">
      <c r="A37" s="34"/>
      <c r="B37" s="35"/>
      <c r="C37" s="35"/>
      <c r="D37" s="34">
        <f>IF('P&amp;Cs'!$B37="",IF('P&amp;Cs'!$C37="",0,1),1)</f>
        <v>0</v>
      </c>
      <c r="E37" s="35" t="s">
        <v>116</v>
      </c>
      <c r="F37" s="35" t="str">
        <f>IFNA('P&amp;Cs'!$G37,"NA")</f>
        <v>#REF!</v>
      </c>
      <c r="G37" s="35" t="str">
        <f t="array" ref="G37">IF('P&amp;Cs'!$E37="","",INDEX(#REF!,MATCH('P&amp;Cs'!$H37,#REF!,0),2))</f>
        <v>#REF!</v>
      </c>
      <c r="H37" s="35" t="str">
        <f>'P&amp;Cs'!$E37&amp;"NO"</f>
        <v>6KbD6879hABZJ3an6pDIYWNO</v>
      </c>
      <c r="I37" s="35" t="b">
        <f t="array" ref="I37">IF('P&amp;Cs'!$E37="","",INDEX(PI!$V$2:$V$159,MATCH('P&amp;Cs'!$E37,PI!$A$2:$A$159,0),1))</f>
        <v>0</v>
      </c>
      <c r="J37" s="35" t="str">
        <f t="array" ref="J37">IF('P&amp;Cs'!$B37="",IF('P&amp;Cs'!$C37="",IF('P&amp;Cs'!$E37="","",INDEX(PI!$B$2:$S$159,MATCH('P&amp;Cs'!$E37,PI!$A$2:$A$159,0),2)),INDEX(PI!$B$2:$S$159,MATCH('P&amp;Cs'!$C37,PI!$R$2:$R$159,0),18)),INDEX(PI!$B$2:$S$159,MATCH('P&amp;Cs'!$B37,PI!$N$2:$N$159,0),14))</f>
        <v>FO 02.03.03</v>
      </c>
      <c r="K37" s="35" t="str">
        <f t="array" ref="K37">IF('P&amp;Cs'!$B37="",IF('P&amp;Cs'!$C37="",IF('P&amp;Cs'!$E37="","",INDEX(PI!$B$2:$S$159,MATCH('P&amp;Cs'!$E37,PI!$A$2:$A$159,0),4)),INDEX(PI!$B$2:$T$159,MATCH('P&amp;Cs'!$C37,PI!$R$2:$R$159,0),19)),INDEX(PI!$B$2:$S$159,MATCH('P&amp;Cs'!$B37,PI!$N$2:$N$159,0),15))</f>
        <v>Product lost or discarded during handling is recorded.</v>
      </c>
      <c r="L37" s="35" t="str">
        <f t="array" ref="L37">IF('P&amp;Cs'!$B37="",IF('P&amp;Cs'!$C37="",INDEX(PI!$B$2:$S$159,MATCH('P&amp;Cs'!$E37,PI!$A$2:$A$159,0),6),""),"")</f>
        <v>Conversion ratios shall be calculated and available for each relevant handling process (during planting seedlings, harvesting, etc.). All generated product waste quantities shall be estimated and/or recorded.</v>
      </c>
      <c r="M37" s="35" t="str">
        <f t="array" ref="M37">IF('P&amp;Cs'!$C37="",IF('P&amp;Cs'!$E37="","",INDEX(PI!$B$2:$S$159,MATCH('P&amp;Cs'!$E37,PI!$A$2:$A$159,0),8)),"")</f>
        <v>Major Must</v>
      </c>
      <c r="N37" s="35"/>
      <c r="O37" s="35"/>
      <c r="P37" s="35"/>
      <c r="Q37" s="40" t="s">
        <v>2349</v>
      </c>
      <c r="R37" s="35" t="s">
        <v>2394</v>
      </c>
      <c r="S37" s="35" t="s">
        <v>2395</v>
      </c>
      <c r="T37" s="35"/>
      <c r="U37" s="36"/>
      <c r="V37" s="34"/>
      <c r="W37" s="34"/>
      <c r="X37" s="34"/>
      <c r="Y37" s="34"/>
      <c r="Z37" s="34"/>
    </row>
    <row r="38" ht="9.75" customHeight="1">
      <c r="A38" s="34"/>
      <c r="B38" s="35"/>
      <c r="C38" s="35" t="s">
        <v>102</v>
      </c>
      <c r="D38" s="34">
        <f>IF('P&amp;Cs'!$B38="",IF('P&amp;Cs'!$C38="",0,1),1)</f>
        <v>1</v>
      </c>
      <c r="E38" s="35"/>
      <c r="F38" s="35" t="str">
        <f>IFNA('P&amp;Cs'!$G38,"NA")</f>
        <v/>
      </c>
      <c r="G38" s="35" t="str">
        <f t="array" ref="G38">IF('P&amp;Cs'!$E38="","",INDEX(#REF!,MATCH('P&amp;Cs'!$H38,#REF!,0),2))</f>
        <v/>
      </c>
      <c r="H38" s="35" t="str">
        <f>'P&amp;Cs'!$E38&amp;"NO"</f>
        <v>NO</v>
      </c>
      <c r="I38" s="35" t="str">
        <f t="array" ref="I38">IF('P&amp;Cs'!$E38="","",INDEX(PI!$V$2:$V$159,MATCH('P&amp;Cs'!$E38,PI!$A$2:$A$159,0),1))</f>
        <v/>
      </c>
      <c r="J38" s="35" t="str">
        <f t="array" ref="J38">IF('P&amp;Cs'!$B38="",IF('P&amp;Cs'!$C38="",IF('P&amp;Cs'!$E38="","",INDEX(PI!$B$2:$S$159,MATCH('P&amp;Cs'!$E38,PI!$A$2:$A$159,0),2)),INDEX(PI!$B$2:$S$159,MATCH('P&amp;Cs'!$C38,PI!$R$2:$R$159,0),18)),INDEX(PI!$B$2:$S$159,MATCH('P&amp;Cs'!$B38,PI!$N$2:$N$159,0),14))</f>
        <v>FO 02.04 GLOBALG.A.P. status</v>
      </c>
      <c r="K38" s="35" t="str">
        <f t="array" ref="K38">IF('P&amp;Cs'!$B38="",IF('P&amp;Cs'!$C38="",IF('P&amp;Cs'!$E38="","",INDEX(PI!$B$2:$S$159,MATCH('P&amp;Cs'!$E38,PI!$A$2:$A$159,0),4)),INDEX(PI!$B$2:$T$159,MATCH('P&amp;Cs'!$C38,PI!$R$2:$R$159,0),19)),INDEX(PI!$B$2:$S$159,MATCH('P&amp;Cs'!$B38,PI!$N$2:$N$159,0),15))</f>
        <v>-</v>
      </c>
      <c r="L38" s="35" t="str">
        <f t="array" ref="L38">IF('P&amp;Cs'!$B38="",IF('P&amp;Cs'!$C38="",INDEX(PI!$B$2:$S$159,MATCH('P&amp;Cs'!$E38,PI!$A$2:$A$159,0),6),""),"")</f>
        <v/>
      </c>
      <c r="M38" s="35" t="str">
        <f t="array" ref="M38">IF('P&amp;Cs'!$C38="",IF('P&amp;Cs'!$E38="","",INDEX(PI!$B$2:$S$159,MATCH('P&amp;Cs'!$E38,PI!$A$2:$A$159,0),8)),"")</f>
        <v/>
      </c>
      <c r="N38" s="35"/>
      <c r="O38" s="35"/>
      <c r="P38" s="35"/>
      <c r="Q38" s="35"/>
      <c r="R38" s="35"/>
      <c r="S38" s="35"/>
      <c r="T38" s="35"/>
      <c r="U38" s="36"/>
      <c r="V38" s="34"/>
      <c r="W38" s="34"/>
      <c r="X38" s="34"/>
      <c r="Y38" s="34"/>
      <c r="Z38" s="34"/>
    </row>
    <row r="39" ht="9.75" customHeight="1">
      <c r="A39" s="34"/>
      <c r="B39" s="35"/>
      <c r="C39" s="35"/>
      <c r="D39" s="34">
        <f>IF('P&amp;Cs'!$B39="",IF('P&amp;Cs'!$C39="",0,1),1)</f>
        <v>0</v>
      </c>
      <c r="E39" s="35" t="s">
        <v>95</v>
      </c>
      <c r="F39" s="35" t="str">
        <f>IFNA('P&amp;Cs'!$G39,"NA")</f>
        <v>#REF!</v>
      </c>
      <c r="G39" s="35" t="str">
        <f t="array" ref="G39">IF('P&amp;Cs'!$E39="","",INDEX(#REF!,MATCH('P&amp;Cs'!$H39,#REF!,0),2))</f>
        <v>#REF!</v>
      </c>
      <c r="H39" s="35" t="str">
        <f>'P&amp;Cs'!$E39&amp;"NO"</f>
        <v>5mxAkMujWS06e0rBkNSLyENO</v>
      </c>
      <c r="I39" s="35" t="b">
        <f t="array" ref="I39">IF('P&amp;Cs'!$E39="","",INDEX(PI!$V$2:$V$159,MATCH('P&amp;Cs'!$E39,PI!$A$2:$A$159,0),1))</f>
        <v>0</v>
      </c>
      <c r="J39" s="35" t="str">
        <f t="array" ref="J39">IF('P&amp;Cs'!$B39="",IF('P&amp;Cs'!$C39="",IF('P&amp;Cs'!$E39="","",INDEX(PI!$B$2:$S$159,MATCH('P&amp;Cs'!$E39,PI!$A$2:$A$159,0),2)),INDEX(PI!$B$2:$S$159,MATCH('P&amp;Cs'!$C39,PI!$R$2:$R$159,0),18)),INDEX(PI!$B$2:$S$159,MATCH('P&amp;Cs'!$B39,PI!$N$2:$N$159,0),14))</f>
        <v>FO 02.04.01</v>
      </c>
      <c r="K39" s="35" t="str">
        <f t="array" ref="K39">IF('P&amp;Cs'!$B39="",IF('P&amp;Cs'!$C39="",IF('P&amp;Cs'!$E39="","",INDEX(PI!$B$2:$S$159,MATCH('P&amp;Cs'!$E39,PI!$A$2:$A$159,0),4)),INDEX(PI!$B$2:$T$159,MATCH('P&amp;Cs'!$C39,PI!$R$2:$R$159,0),19)),INDEX(PI!$B$2:$S$159,MATCH('P&amp;Cs'!$B39,PI!$N$2:$N$159,0),15))</f>
        <v>Transaction documentation includes reference to the GLOBALG.A.P. status and the GLOBALG.A.P. Number (GGN).</v>
      </c>
      <c r="L39" s="35" t="str">
        <f t="array" ref="L39">IF('P&amp;Cs'!$B39="",IF('P&amp;Cs'!$C39="",INDEX(PI!$B$2:$S$159,MATCH('P&amp;Cs'!$E39,PI!$A$2:$A$159,0),6),""),"")</f>
        <v>Delivery notes, sales invoices, and, where appropriate, other documentation related to sales of materials and products originating from certified production processes shall include the GGN of the certificate holder and a reference to the GLOBALG.A.P. certification status. This is not obligatory in internal documentation.
Where the producer has a Global Location Number (GLN), this shall replace the GGN issued by the GLOBALG.A.P. Secretariat during the registration process.
Positive identification of the certification status is sufficient on transaction documentation (e.g., “GLOBALG.A.P. certified [product name]”). Products originating from noncertified production processes do not need to be identified as “noncertified.”
Indication of the certification status is obligatory regardless of whether the product originating from a certified production process was sold as such or not. This cannot be checked during the initial (first ever) certification body (CB) audit because the producer does not yet have certification and the producer cannot reference the GLOBALG.A.P. certification status before the first positive certification decision.
“N/A” only if there is an up-to-date and documented bilateral agreement available between the certificate holder and their direct buyer that all shipments contain only products originating from certified production processes.</v>
      </c>
      <c r="M39" s="35" t="str">
        <f t="array" ref="M39">IF('P&amp;Cs'!$C39="",IF('P&amp;Cs'!$E39="","",INDEX(PI!$B$2:$S$159,MATCH('P&amp;Cs'!$E39,PI!$A$2:$A$159,0),8)),"")</f>
        <v>Major Must</v>
      </c>
      <c r="N39" s="35"/>
      <c r="O39" s="35"/>
      <c r="P39" s="35"/>
      <c r="Q39" s="35" t="s">
        <v>2347</v>
      </c>
      <c r="R39" s="35" t="s">
        <v>2396</v>
      </c>
      <c r="S39" s="35" t="s">
        <v>2397</v>
      </c>
      <c r="T39" s="35"/>
      <c r="U39" s="36"/>
      <c r="V39" s="34"/>
      <c r="W39" s="34"/>
      <c r="X39" s="34"/>
      <c r="Y39" s="34"/>
      <c r="Z39" s="34"/>
    </row>
    <row r="40" ht="9.75" customHeight="1">
      <c r="A40" s="34"/>
      <c r="B40" s="35"/>
      <c r="C40" s="35" t="s">
        <v>173</v>
      </c>
      <c r="D40" s="34">
        <f>IF('P&amp;Cs'!$B40="",IF('P&amp;Cs'!$C40="",0,1),1)</f>
        <v>1</v>
      </c>
      <c r="E40" s="35"/>
      <c r="F40" s="35" t="str">
        <f>IFNA('P&amp;Cs'!$G40,"NA")</f>
        <v/>
      </c>
      <c r="G40" s="35" t="str">
        <f t="array" ref="G40">IF('P&amp;Cs'!$E40="","",INDEX(#REF!,MATCH('P&amp;Cs'!$H40,#REF!,0),2))</f>
        <v/>
      </c>
      <c r="H40" s="35" t="str">
        <f>'P&amp;Cs'!$E40&amp;"NO"</f>
        <v>NO</v>
      </c>
      <c r="I40" s="35" t="str">
        <f t="array" ref="I40">IF('P&amp;Cs'!$E40="","",INDEX(PI!$V$2:$V$159,MATCH('P&amp;Cs'!$E40,PI!$A$2:$A$159,0),1))</f>
        <v/>
      </c>
      <c r="J40" s="35" t="str">
        <f t="array" ref="J40">IF('P&amp;Cs'!$B40="",IF('P&amp;Cs'!$C40="",IF('P&amp;Cs'!$E40="","",INDEX(PI!$B$2:$S$159,MATCH('P&amp;Cs'!$E40,PI!$A$2:$A$159,0),2)),INDEX(PI!$B$2:$S$159,MATCH('P&amp;Cs'!$C40,PI!$R$2:$R$159,0),18)),INDEX(PI!$B$2:$S$159,MATCH('P&amp;Cs'!$B40,PI!$N$2:$N$159,0),14))</f>
        <v>FO 02.05 Logo use</v>
      </c>
      <c r="K40" s="35" t="str">
        <f t="array" ref="K40">IF('P&amp;Cs'!$B40="",IF('P&amp;Cs'!$C40="",IF('P&amp;Cs'!$E40="","",INDEX(PI!$B$2:$S$159,MATCH('P&amp;Cs'!$E40,PI!$A$2:$A$159,0),4)),INDEX(PI!$B$2:$T$159,MATCH('P&amp;Cs'!$C40,PI!$R$2:$R$159,0),19)),INDEX(PI!$B$2:$S$159,MATCH('P&amp;Cs'!$B40,PI!$N$2:$N$159,0),15))</f>
        <v>-</v>
      </c>
      <c r="L40" s="35" t="str">
        <f t="array" ref="L40">IF('P&amp;Cs'!$B40="",IF('P&amp;Cs'!$C40="",INDEX(PI!$B$2:$S$159,MATCH('P&amp;Cs'!$E40,PI!$A$2:$A$159,0),6),""),"")</f>
        <v/>
      </c>
      <c r="M40" s="35" t="str">
        <f t="array" ref="M40">IF('P&amp;Cs'!$C40="",IF('P&amp;Cs'!$E40="","",INDEX(PI!$B$2:$S$159,MATCH('P&amp;Cs'!$E40,PI!$A$2:$A$159,0),8)),"")</f>
        <v/>
      </c>
      <c r="N40" s="35"/>
      <c r="O40" s="35"/>
      <c r="P40" s="35"/>
      <c r="Q40" s="35"/>
      <c r="R40" s="35"/>
      <c r="S40" s="35"/>
      <c r="T40" s="35"/>
      <c r="U40" s="36"/>
      <c r="V40" s="34"/>
      <c r="W40" s="34"/>
      <c r="X40" s="34"/>
      <c r="Y40" s="34"/>
      <c r="Z40" s="34"/>
    </row>
    <row r="41" ht="9.75" customHeight="1">
      <c r="A41" s="34"/>
      <c r="B41" s="35"/>
      <c r="C41" s="35"/>
      <c r="D41" s="34">
        <f>IF('P&amp;Cs'!$B41="",IF('P&amp;Cs'!$C41="",0,1),1)</f>
        <v>0</v>
      </c>
      <c r="E41" s="35" t="s">
        <v>167</v>
      </c>
      <c r="F41" s="35" t="str">
        <f>IFNA('P&amp;Cs'!$G41,"NA")</f>
        <v>#REF!</v>
      </c>
      <c r="G41" s="35" t="str">
        <f t="array" ref="G41">IF('P&amp;Cs'!$E41="","",INDEX(#REF!,MATCH('P&amp;Cs'!$H41,#REF!,0),2))</f>
        <v>#REF!</v>
      </c>
      <c r="H41" s="35" t="str">
        <f>'P&amp;Cs'!$E41&amp;"NO"</f>
        <v>4S15CjGWCE6DFL1Z55lwrBNO</v>
      </c>
      <c r="I41" s="35" t="b">
        <f t="array" ref="I41">IF('P&amp;Cs'!$E41="","",INDEX(PI!$V$2:$V$159,MATCH('P&amp;Cs'!$E41,PI!$A$2:$A$159,0),1))</f>
        <v>0</v>
      </c>
      <c r="J41" s="35" t="str">
        <f t="array" ref="J41">IF('P&amp;Cs'!$B41="",IF('P&amp;Cs'!$C41="",IF('P&amp;Cs'!$E41="","",INDEX(PI!$B$2:$S$159,MATCH('P&amp;Cs'!$E41,PI!$A$2:$A$159,0),2)),INDEX(PI!$B$2:$S$159,MATCH('P&amp;Cs'!$C41,PI!$R$2:$R$159,0),18)),INDEX(PI!$B$2:$S$159,MATCH('P&amp;Cs'!$B41,PI!$N$2:$N$159,0),14))</f>
        <v>FO 02.05.01</v>
      </c>
      <c r="K41" s="35" t="str">
        <f t="array" ref="K41">IF('P&amp;Cs'!$B41="",IF('P&amp;Cs'!$C41="",IF('P&amp;Cs'!$E41="","",INDEX(PI!$B$2:$S$159,MATCH('P&amp;Cs'!$E41,PI!$A$2:$A$159,0),4)),INDEX(PI!$B$2:$T$159,MATCH('P&amp;Cs'!$C41,PI!$R$2:$R$159,0),19)),INDEX(PI!$B$2:$S$159,MATCH('P&amp;Cs'!$B41,PI!$N$2:$N$159,0),15))</f>
        <v>The GLOBALG.A.P. word, trademark, and QR code or logo, as well as the GLOBALG.A.P. Number (GGN) are used according to “GLOBALG.A.P. trademarks use: Policy and guidelines.”</v>
      </c>
      <c r="L41" s="35" t="str">
        <f t="array" ref="L41">IF('P&amp;Cs'!$B41="",IF('P&amp;Cs'!$C41="",INDEX(PI!$B$2:$S$159,MATCH('P&amp;Cs'!$E41,PI!$A$2:$A$159,0),6),""),"")</f>
        <v>The producer shall use the GLOBALG.A.P. word, trademark, and QR code or logo, as well as the GGN, Global Location Number (GLN), or sub-GLN according to “GLOBALG.A.P. trademarks use: Policy and guidelines.” The GLOBALG.A.P. word, trademark, or logo shall never appear on the final product, on the consumer packaging, or at the point of sale. However, the certificate holder can use any and/or all in business-to-business communications.
The GLOBALG.A.P. word, trademark, or logo cannot be in use during the initial (first ever) certification body (CB) audit because the producer does not yet have certification, and the producer cannot refer to GLOBALG.A.P. certification status before the first positive certification decision.
“N/A” only when there is a documented agreement available between the producer and the client not to identify the GLOBALG.A.P. status of the product and/or the GGN on the transaction documents.
“N/A” for plant propagation material (PPM), seedlings originating from IFA certified production processes, and when the products originating from certified production processes are input products not intended for sale to final consumers and will definitely not appear at the point of sale to final consumers.</v>
      </c>
      <c r="M41" s="35" t="str">
        <f t="array" ref="M41">IF('P&amp;Cs'!$C41="",IF('P&amp;Cs'!$E41="","",INDEX(PI!$B$2:$S$159,MATCH('P&amp;Cs'!$E41,PI!$A$2:$A$159,0),8)),"")</f>
        <v>Major Must</v>
      </c>
      <c r="N41" s="35"/>
      <c r="O41" s="35"/>
      <c r="P41" s="35"/>
      <c r="Q41" s="40" t="s">
        <v>2398</v>
      </c>
      <c r="R41" s="35" t="s">
        <v>2399</v>
      </c>
      <c r="S41" s="35"/>
      <c r="T41" s="35"/>
      <c r="U41" s="36"/>
      <c r="V41" s="34"/>
      <c r="W41" s="34"/>
      <c r="X41" s="34"/>
      <c r="Y41" s="34"/>
      <c r="Z41" s="34"/>
    </row>
    <row r="42" ht="9.75" customHeight="1">
      <c r="A42" s="34"/>
      <c r="B42" s="35" t="s">
        <v>193</v>
      </c>
      <c r="C42" s="35"/>
      <c r="D42" s="34">
        <f>IF('P&amp;Cs'!$B42="",IF('P&amp;Cs'!$C42="",0,1),1)</f>
        <v>1</v>
      </c>
      <c r="E42" s="35"/>
      <c r="F42" s="35" t="str">
        <f>IFNA('P&amp;Cs'!$G42,"NA")</f>
        <v/>
      </c>
      <c r="G42" s="35" t="str">
        <f t="array" ref="G42">IF('P&amp;Cs'!$E42="","",INDEX(#REF!,MATCH('P&amp;Cs'!$H42,#REF!,0),2))</f>
        <v/>
      </c>
      <c r="H42" s="35" t="str">
        <f>'P&amp;Cs'!$E42&amp;"NO"</f>
        <v>NO</v>
      </c>
      <c r="I42" s="35" t="str">
        <f t="array" ref="I42">IF('P&amp;Cs'!$E42="","",INDEX(PI!$V$2:$V$159,MATCH('P&amp;Cs'!$E42,PI!$A$2:$A$159,0),1))</f>
        <v/>
      </c>
      <c r="J42" s="35" t="str">
        <f t="array" ref="J42">IF('P&amp;Cs'!$B42="",IF('P&amp;Cs'!$C42="",IF('P&amp;Cs'!$E42="","",INDEX(PI!$B$2:$S$159,MATCH('P&amp;Cs'!$E42,PI!$A$2:$A$159,0),2)),INDEX(PI!$B$2:$S$159,MATCH('P&amp;Cs'!$C42,PI!$R$2:$R$159,0),18)),INDEX(PI!$B$2:$S$159,MATCH('P&amp;Cs'!$B42,PI!$N$2:$N$159,0),14))</f>
        <v>FO 03 PLANT PROPAGATION MATERIAL</v>
      </c>
      <c r="K42" s="35" t="str">
        <f t="array" ref="K42">IF('P&amp;Cs'!$B42="",IF('P&amp;Cs'!$C42="",IF('P&amp;Cs'!$E42="","",INDEX(PI!$B$2:$S$159,MATCH('P&amp;Cs'!$E42,PI!$A$2:$A$159,0),4)),INDEX(PI!$B$2:$T$159,MATCH('P&amp;Cs'!$C42,PI!$R$2:$R$159,0),19)),INDEX(PI!$B$2:$S$159,MATCH('P&amp;Cs'!$B42,PI!$N$2:$N$159,0),15))</f>
        <v>-</v>
      </c>
      <c r="L42" s="35" t="str">
        <f t="array" ref="L42">IF('P&amp;Cs'!$B42="",IF('P&amp;Cs'!$C42="",INDEX(PI!$B$2:$S$159,MATCH('P&amp;Cs'!$E42,PI!$A$2:$A$159,0),6),""),"")</f>
        <v/>
      </c>
      <c r="M42" s="35" t="str">
        <f t="array" ref="M42">IF('P&amp;Cs'!$C42="",IF('P&amp;Cs'!$E42="","",INDEX(PI!$B$2:$S$159,MATCH('P&amp;Cs'!$E42,PI!$A$2:$A$159,0),8)),"")</f>
        <v/>
      </c>
      <c r="N42" s="35"/>
      <c r="O42" s="35"/>
      <c r="P42" s="35"/>
      <c r="Q42" s="35"/>
      <c r="R42" s="35"/>
      <c r="S42" s="35"/>
      <c r="T42" s="35"/>
      <c r="U42" s="36"/>
      <c r="V42" s="34"/>
      <c r="W42" s="34"/>
      <c r="X42" s="34"/>
      <c r="Y42" s="34"/>
      <c r="Z42" s="34"/>
    </row>
    <row r="43" ht="9.75" customHeight="1">
      <c r="A43" s="34"/>
      <c r="B43" s="35"/>
      <c r="C43" s="35" t="s">
        <v>194</v>
      </c>
      <c r="D43" s="34">
        <f>IF('P&amp;Cs'!$B43="",IF('P&amp;Cs'!$C43="",0,1),1)</f>
        <v>1</v>
      </c>
      <c r="E43" s="35"/>
      <c r="F43" s="35" t="str">
        <f>IFNA('P&amp;Cs'!$G43,"NA")</f>
        <v/>
      </c>
      <c r="G43" s="35" t="str">
        <f t="array" ref="G43">IF('P&amp;Cs'!$E43="","",INDEX(#REF!,MATCH('P&amp;Cs'!$H43,#REF!,0),2))</f>
        <v/>
      </c>
      <c r="H43" s="35" t="str">
        <f>'P&amp;Cs'!$E43&amp;"NO"</f>
        <v>NO</v>
      </c>
      <c r="I43" s="35" t="str">
        <f t="array" ref="I43">IF('P&amp;Cs'!$E43="","",INDEX(PI!$V$2:$V$159,MATCH('P&amp;Cs'!$E43,PI!$A$2:$A$159,0),1))</f>
        <v/>
      </c>
      <c r="J43" s="35" t="str">
        <f t="array" ref="J43">IF('P&amp;Cs'!$B43="",IF('P&amp;Cs'!$C43="",IF('P&amp;Cs'!$E43="","",INDEX(PI!$B$2:$S$159,MATCH('P&amp;Cs'!$E43,PI!$A$2:$A$159,0),2)),INDEX(PI!$B$2:$S$159,MATCH('P&amp;Cs'!$C43,PI!$R$2:$R$159,0),18)),INDEX(PI!$B$2:$S$159,MATCH('P&amp;Cs'!$B43,PI!$N$2:$N$159,0),14))</f>
        <v>FO 03.01 Propagation material</v>
      </c>
      <c r="K43" s="35" t="str">
        <f t="array" ref="K43">IF('P&amp;Cs'!$B43="",IF('P&amp;Cs'!$C43="",IF('P&amp;Cs'!$E43="","",INDEX(PI!$B$2:$S$159,MATCH('P&amp;Cs'!$E43,PI!$A$2:$A$159,0),4)),INDEX(PI!$B$2:$T$159,MATCH('P&amp;Cs'!$C43,PI!$R$2:$R$159,0),19)),INDEX(PI!$B$2:$S$159,MATCH('P&amp;Cs'!$B43,PI!$N$2:$N$159,0),15))</f>
        <v>-</v>
      </c>
      <c r="L43" s="35" t="str">
        <f t="array" ref="L43">IF('P&amp;Cs'!$B43="",IF('P&amp;Cs'!$C43="",INDEX(PI!$B$2:$S$159,MATCH('P&amp;Cs'!$E43,PI!$A$2:$A$159,0),6),""),"")</f>
        <v/>
      </c>
      <c r="M43" s="35" t="str">
        <f t="array" ref="M43">IF('P&amp;Cs'!$C43="",IF('P&amp;Cs'!$E43="","",INDEX(PI!$B$2:$S$159,MATCH('P&amp;Cs'!$E43,PI!$A$2:$A$159,0),8)),"")</f>
        <v/>
      </c>
      <c r="N43" s="35"/>
      <c r="O43" s="35"/>
      <c r="P43" s="35"/>
      <c r="Q43" s="35"/>
      <c r="R43" s="35"/>
      <c r="S43" s="35"/>
      <c r="T43" s="35"/>
      <c r="U43" s="36"/>
      <c r="V43" s="34"/>
      <c r="W43" s="34"/>
      <c r="X43" s="34"/>
      <c r="Y43" s="34"/>
      <c r="Z43" s="34"/>
    </row>
    <row r="44" ht="9.75" customHeight="1">
      <c r="A44" s="34"/>
      <c r="B44" s="35"/>
      <c r="C44" s="35"/>
      <c r="D44" s="34">
        <f>IF('P&amp;Cs'!$B44="",IF('P&amp;Cs'!$C44="",0,1),1)</f>
        <v>0</v>
      </c>
      <c r="E44" s="35" t="s">
        <v>187</v>
      </c>
      <c r="F44" s="35" t="str">
        <f>IFNA('P&amp;Cs'!$G44,"NA")</f>
        <v>#REF!</v>
      </c>
      <c r="G44" s="35" t="str">
        <f t="array" ref="G44">IF('P&amp;Cs'!$E44="","",INDEX(#REF!,MATCH('P&amp;Cs'!$H44,#REF!,0),2))</f>
        <v>#REF!</v>
      </c>
      <c r="H44" s="35" t="str">
        <f>'P&amp;Cs'!$E44&amp;"NO"</f>
        <v>1WNmWLNaDCwYc8SL3uiN9ENO</v>
      </c>
      <c r="I44" s="35" t="b">
        <f t="array" ref="I44">IF('P&amp;Cs'!$E44="","",INDEX(PI!$V$2:$V$159,MATCH('P&amp;Cs'!$E44,PI!$A$2:$A$159,0),1))</f>
        <v>0</v>
      </c>
      <c r="J44" s="35" t="str">
        <f t="array" ref="J44">IF('P&amp;Cs'!$B44="",IF('P&amp;Cs'!$C44="",IF('P&amp;Cs'!$E44="","",INDEX(PI!$B$2:$S$159,MATCH('P&amp;Cs'!$E44,PI!$A$2:$A$159,0),2)),INDEX(PI!$B$2:$S$159,MATCH('P&amp;Cs'!$C44,PI!$R$2:$R$159,0),18)),INDEX(PI!$B$2:$S$159,MATCH('P&amp;Cs'!$B44,PI!$N$2:$N$159,0),14))</f>
        <v>FO 03.01.01</v>
      </c>
      <c r="K44" s="35" t="str">
        <f t="array" ref="K44">IF('P&amp;Cs'!$B44="",IF('P&amp;Cs'!$C44="",IF('P&amp;Cs'!$E44="","",INDEX(PI!$B$2:$S$159,MATCH('P&amp;Cs'!$E44,PI!$A$2:$A$159,0),4)),INDEX(PI!$B$2:$T$159,MATCH('P&amp;Cs'!$C44,PI!$R$2:$R$159,0),19)),INDEX(PI!$B$2:$S$159,MATCH('P&amp;Cs'!$B44,PI!$N$2:$N$159,0),15))</f>
        <v>Propagation materials are obtained in compliance with variety registration laws, where applicable.</v>
      </c>
      <c r="L44" s="35" t="str">
        <f t="array" ref="L44">IF('P&amp;Cs'!$B44="",IF('P&amp;Cs'!$C44="",INDEX(PI!$B$2:$S$159,MATCH('P&amp;Cs'!$E44,PI!$A$2:$A$159,0),6),""),"")</f>
        <v>There shall be available documentation (empty seed package, plant passport, packing list, invoice, etc.) that states, at minimum, the variety name, batch number, propagation material vendor, and, where available, additional information on seed quality (germination, genetic purity, physical purity, seed health, etc.).
Material coming from nurseries that have GLOBALG.A.P. certification for plant propagation material is considered compliant.</v>
      </c>
      <c r="M44" s="35" t="str">
        <f t="array" ref="M44">IF('P&amp;Cs'!$C44="",IF('P&amp;Cs'!$E44="","",INDEX(PI!$B$2:$S$159,MATCH('P&amp;Cs'!$E44,PI!$A$2:$A$159,0),8)),"")</f>
        <v>Major Must</v>
      </c>
      <c r="N44" s="35"/>
      <c r="O44" s="35"/>
      <c r="P44" s="35"/>
      <c r="Q44" s="40" t="s">
        <v>2349</v>
      </c>
      <c r="R44" s="35" t="s">
        <v>2400</v>
      </c>
      <c r="S44" s="35"/>
      <c r="T44" s="35"/>
      <c r="U44" s="36"/>
      <c r="V44" s="34"/>
      <c r="W44" s="34"/>
      <c r="X44" s="34"/>
      <c r="Y44" s="34"/>
      <c r="Z44" s="34"/>
    </row>
    <row r="45" ht="9.75" customHeight="1">
      <c r="A45" s="34"/>
      <c r="B45" s="35"/>
      <c r="C45" s="35"/>
      <c r="D45" s="34">
        <f>IF('P&amp;Cs'!$B45="",IF('P&amp;Cs'!$C45="",0,1),1)</f>
        <v>0</v>
      </c>
      <c r="E45" s="35" t="s">
        <v>428</v>
      </c>
      <c r="F45" s="35" t="str">
        <f>IFNA('P&amp;Cs'!$G45,"NA")</f>
        <v>#REF!</v>
      </c>
      <c r="G45" s="35" t="str">
        <f t="array" ref="G45">IF('P&amp;Cs'!$E45="","",INDEX(#REF!,MATCH('P&amp;Cs'!$H45,#REF!,0),2))</f>
        <v>#REF!</v>
      </c>
      <c r="H45" s="35" t="str">
        <f>'P&amp;Cs'!$E45&amp;"NO"</f>
        <v>5upjI0ZtTQomHG812FtHPbNO</v>
      </c>
      <c r="I45" s="35" t="b">
        <f t="array" ref="I45">IF('P&amp;Cs'!$E45="","",INDEX(PI!$V$2:$V$159,MATCH('P&amp;Cs'!$E45,PI!$A$2:$A$159,0),1))</f>
        <v>0</v>
      </c>
      <c r="J45" s="35" t="str">
        <f t="array" ref="J45">IF('P&amp;Cs'!$B45="",IF('P&amp;Cs'!$C45="",IF('P&amp;Cs'!$E45="","",INDEX(PI!$B$2:$S$159,MATCH('P&amp;Cs'!$E45,PI!$A$2:$A$159,0),2)),INDEX(PI!$B$2:$S$159,MATCH('P&amp;Cs'!$C45,PI!$R$2:$R$159,0),18)),INDEX(PI!$B$2:$S$159,MATCH('P&amp;Cs'!$B45,PI!$N$2:$N$159,0),14))</f>
        <v>FO 03.01.02</v>
      </c>
      <c r="K45" s="35" t="str">
        <f t="array" ref="K45">IF('P&amp;Cs'!$B45="",IF('P&amp;Cs'!$C45="",IF('P&amp;Cs'!$E45="","",INDEX(PI!$B$2:$S$159,MATCH('P&amp;Cs'!$E45,PI!$A$2:$A$159,0),4)),INDEX(PI!$B$2:$T$159,MATCH('P&amp;Cs'!$C45,PI!$R$2:$R$159,0),19)),INDEX(PI!$B$2:$S$159,MATCH('P&amp;Cs'!$B45,PI!$N$2:$N$159,0),15))</f>
        <v>Propagation materials are obtained in compliance with intellectual property laws.</v>
      </c>
      <c r="L45" s="35" t="str">
        <f t="array" ref="L45">IF('P&amp;Cs'!$B45="",IF('P&amp;Cs'!$C45="",INDEX(PI!$B$2:$S$159,MATCH('P&amp;Cs'!$E45,PI!$A$2:$A$159,0),6),""),"")</f>
        <v>Where the producer uses registered varieties or rootstock, documents shall be available on request that prove that the propagation materials have been purchased or otherwise obtained in accordance with applicable intellectual property rights regulations. The documents may be the license contract (for starting materials that do not originate from seed, but from vegetative origin), a document or empty seed package that states the variety name, batch number, propagation material vendor, and packing list/delivery note or invoice to demonstrate the amount obtained and identity of all propagation materials used in the last 24 months.
Note: The PLUTO database of UPOV (http://www.upov.int/pluto/en) and the Variety Finder on the website of CPVO (https://cpvoextranet.cpvo.europa.eu/) list all varieties in the world, providing their registration details and the intellectual property protection details for each variety and country.</v>
      </c>
      <c r="M45" s="35" t="str">
        <f t="array" ref="M45">IF('P&amp;Cs'!$C45="",IF('P&amp;Cs'!$E45="","",INDEX(PI!$B$2:$S$159,MATCH('P&amp;Cs'!$E45,PI!$A$2:$A$159,0),8)),"")</f>
        <v>Major Must</v>
      </c>
      <c r="N45" s="35"/>
      <c r="O45" s="35"/>
      <c r="P45" s="35"/>
      <c r="Q45" s="40" t="s">
        <v>2349</v>
      </c>
      <c r="R45" s="35" t="s">
        <v>2401</v>
      </c>
      <c r="S45" s="35" t="s">
        <v>2402</v>
      </c>
      <c r="T45" s="35"/>
      <c r="U45" s="36"/>
      <c r="V45" s="34"/>
      <c r="W45" s="34"/>
      <c r="X45" s="34"/>
      <c r="Y45" s="34"/>
      <c r="Z45" s="34"/>
    </row>
    <row r="46" ht="9.75" customHeight="1">
      <c r="A46" s="34"/>
      <c r="B46" s="35"/>
      <c r="C46" s="35"/>
      <c r="D46" s="34">
        <f>IF('P&amp;Cs'!$B46="",IF('P&amp;Cs'!$C46="",0,1),1)</f>
        <v>0</v>
      </c>
      <c r="E46" s="35" t="s">
        <v>434</v>
      </c>
      <c r="F46" s="35" t="str">
        <f>IFNA('P&amp;Cs'!$G46,"NA")</f>
        <v>#REF!</v>
      </c>
      <c r="G46" s="35" t="str">
        <f t="array" ref="G46">IF('P&amp;Cs'!$E46="","",INDEX(#REF!,MATCH('P&amp;Cs'!$H46,#REF!,0),2))</f>
        <v>#REF!</v>
      </c>
      <c r="H46" s="35" t="str">
        <f>'P&amp;Cs'!$E46&amp;"NO"</f>
        <v>3iN0dj8MxhwAmPvSDUtPipNO</v>
      </c>
      <c r="I46" s="35" t="b">
        <f t="array" ref="I46">IF('P&amp;Cs'!$E46="","",INDEX(PI!$V$2:$V$159,MATCH('P&amp;Cs'!$E46,PI!$A$2:$A$159,0),1))</f>
        <v>0</v>
      </c>
      <c r="J46" s="35" t="str">
        <f t="array" ref="J46">IF('P&amp;Cs'!$B46="",IF('P&amp;Cs'!$C46="",IF('P&amp;Cs'!$E46="","",INDEX(PI!$B$2:$S$159,MATCH('P&amp;Cs'!$E46,PI!$A$2:$A$159,0),2)),INDEX(PI!$B$2:$S$159,MATCH('P&amp;Cs'!$C46,PI!$R$2:$R$159,0),18)),INDEX(PI!$B$2:$S$159,MATCH('P&amp;Cs'!$B46,PI!$N$2:$N$159,0),14))</f>
        <v>FO 03.01.03</v>
      </c>
      <c r="K46" s="35" t="str">
        <f t="array" ref="K46">IF('P&amp;Cs'!$B46="",IF('P&amp;Cs'!$C46="",IF('P&amp;Cs'!$E46="","",INDEX(PI!$B$2:$S$159,MATCH('P&amp;Cs'!$E46,PI!$A$2:$A$159,0),4)),INDEX(PI!$B$2:$T$159,MATCH('P&amp;Cs'!$C46,PI!$R$2:$R$159,0),19)),INDEX(PI!$B$2:$S$159,MATCH('P&amp;Cs'!$B46,PI!$N$2:$N$159,0),15))</f>
        <v>Plant health quality control systems are implemented and recorded for in-house propagation materials.</v>
      </c>
      <c r="L46" s="35" t="str">
        <f t="array" ref="L46">IF('P&amp;Cs'!$B46="",IF('P&amp;Cs'!$C46="",INDEX(PI!$B$2:$S$159,MATCH('P&amp;Cs'!$E46,PI!$A$2:$A$159,0),6),""),"")</f>
        <v>A quality control system that contains a monitoring system for visible signs of pests and diseases shall be in place and current records of the monitoring system shall be available. The term “nursery” shall refer to any place where propagation materials are produced, including in-house selection of grafting materials.
The monitoring system shall include the recording and identification of the mother plant or field of origin crop, as applicable. Recording shall occur at regular, established intervals. If the cultivated trees or plants are intended for own use only (i.e., not sold), in-house records for monitoring and propagation activities shall suffice. Where rootstocks are used, special attention shall be paid to the origin of the rootstocks through documentation.</v>
      </c>
      <c r="M46" s="35" t="str">
        <f t="array" ref="M46">IF('P&amp;Cs'!$C46="",IF('P&amp;Cs'!$E46="","",INDEX(PI!$B$2:$S$159,MATCH('P&amp;Cs'!$E46,PI!$A$2:$A$159,0),8)),"")</f>
        <v>Minor Must</v>
      </c>
      <c r="N46" s="35"/>
      <c r="O46" s="35"/>
      <c r="P46" s="35"/>
      <c r="Q46" s="40" t="s">
        <v>2349</v>
      </c>
      <c r="R46" s="35" t="s">
        <v>2403</v>
      </c>
      <c r="S46" s="35"/>
      <c r="T46" s="35"/>
      <c r="U46" s="36"/>
      <c r="V46" s="34"/>
      <c r="W46" s="34"/>
      <c r="X46" s="34"/>
      <c r="Y46" s="34"/>
      <c r="Z46" s="34"/>
    </row>
    <row r="47" ht="9.75" customHeight="1">
      <c r="A47" s="34"/>
      <c r="B47" s="35"/>
      <c r="C47" s="35" t="s">
        <v>414</v>
      </c>
      <c r="D47" s="34">
        <f>IF('P&amp;Cs'!$B47="",IF('P&amp;Cs'!$C47="",0,1),1)</f>
        <v>1</v>
      </c>
      <c r="E47" s="35"/>
      <c r="F47" s="35" t="str">
        <f>IFNA('P&amp;Cs'!$G47,"NA")</f>
        <v/>
      </c>
      <c r="G47" s="35" t="str">
        <f t="array" ref="G47">IF('P&amp;Cs'!$E47="","",INDEX(#REF!,MATCH('P&amp;Cs'!$H47,#REF!,0),2))</f>
        <v/>
      </c>
      <c r="H47" s="35" t="str">
        <f>'P&amp;Cs'!$E47&amp;"NO"</f>
        <v>NO</v>
      </c>
      <c r="I47" s="35" t="str">
        <f t="array" ref="I47">IF('P&amp;Cs'!$E47="","",INDEX(PI!$V$2:$V$159,MATCH('P&amp;Cs'!$E47,PI!$A$2:$A$159,0),1))</f>
        <v/>
      </c>
      <c r="J47" s="35" t="str">
        <f t="array" ref="J47">IF('P&amp;Cs'!$B47="",IF('P&amp;Cs'!$C47="",IF('P&amp;Cs'!$E47="","",INDEX(PI!$B$2:$S$159,MATCH('P&amp;Cs'!$E47,PI!$A$2:$A$159,0),2)),INDEX(PI!$B$2:$S$159,MATCH('P&amp;Cs'!$C47,PI!$R$2:$R$159,0),18)),INDEX(PI!$B$2:$S$159,MATCH('P&amp;Cs'!$B47,PI!$N$2:$N$159,0),14))</f>
        <v>FO 03.02 Chemical treatments and dressings</v>
      </c>
      <c r="K47" s="35" t="str">
        <f t="array" ref="K47">IF('P&amp;Cs'!$B47="",IF('P&amp;Cs'!$C47="",IF('P&amp;Cs'!$E47="","",INDEX(PI!$B$2:$S$159,MATCH('P&amp;Cs'!$E47,PI!$A$2:$A$159,0),4)),INDEX(PI!$B$2:$T$159,MATCH('P&amp;Cs'!$C47,PI!$R$2:$R$159,0),19)),INDEX(PI!$B$2:$S$159,MATCH('P&amp;Cs'!$B47,PI!$N$2:$N$159,0),15))</f>
        <v>-</v>
      </c>
      <c r="L47" s="35" t="str">
        <f t="array" ref="L47">IF('P&amp;Cs'!$B47="",IF('P&amp;Cs'!$C47="",INDEX(PI!$B$2:$S$159,MATCH('P&amp;Cs'!$E47,PI!$A$2:$A$159,0),6),""),"")</f>
        <v/>
      </c>
      <c r="M47" s="35" t="str">
        <f t="array" ref="M47">IF('P&amp;Cs'!$C47="",IF('P&amp;Cs'!$E47="","",INDEX(PI!$B$2:$S$159,MATCH('P&amp;Cs'!$E47,PI!$A$2:$A$159,0),8)),"")</f>
        <v/>
      </c>
      <c r="N47" s="35"/>
      <c r="O47" s="35"/>
      <c r="P47" s="35"/>
      <c r="Q47" s="35"/>
      <c r="R47" s="35"/>
      <c r="S47" s="35"/>
      <c r="T47" s="35"/>
      <c r="U47" s="36"/>
      <c r="V47" s="34"/>
      <c r="W47" s="34"/>
      <c r="X47" s="34"/>
      <c r="Y47" s="34"/>
      <c r="Z47" s="34"/>
    </row>
    <row r="48" ht="9.75" customHeight="1">
      <c r="A48" s="34"/>
      <c r="B48" s="35"/>
      <c r="C48" s="35"/>
      <c r="D48" s="34">
        <f>IF('P&amp;Cs'!$B48="",IF('P&amp;Cs'!$C48="",0,1),1)</f>
        <v>0</v>
      </c>
      <c r="E48" s="35" t="s">
        <v>408</v>
      </c>
      <c r="F48" s="35" t="str">
        <f>IFNA('P&amp;Cs'!$G48,"NA")</f>
        <v>#REF!</v>
      </c>
      <c r="G48" s="35" t="str">
        <f t="array" ref="G48">IF('P&amp;Cs'!$E48="","",INDEX(#REF!,MATCH('P&amp;Cs'!$H48,#REF!,0),2))</f>
        <v>#REF!</v>
      </c>
      <c r="H48" s="35" t="str">
        <f>'P&amp;Cs'!$E48&amp;"NO"</f>
        <v>yYfmpzUcjVrVUpET9puirNO</v>
      </c>
      <c r="I48" s="35" t="b">
        <f t="array" ref="I48">IF('P&amp;Cs'!$E48="","",INDEX(PI!$V$2:$V$159,MATCH('P&amp;Cs'!$E48,PI!$A$2:$A$159,0),1))</f>
        <v>0</v>
      </c>
      <c r="J48" s="35" t="str">
        <f t="array" ref="J48">IF('P&amp;Cs'!$B48="",IF('P&amp;Cs'!$C48="",IF('P&amp;Cs'!$E48="","",INDEX(PI!$B$2:$S$159,MATCH('P&amp;Cs'!$E48,PI!$A$2:$A$159,0),2)),INDEX(PI!$B$2:$S$159,MATCH('P&amp;Cs'!$C48,PI!$R$2:$R$159,0),18)),INDEX(PI!$B$2:$S$159,MATCH('P&amp;Cs'!$B48,PI!$N$2:$N$159,0),14))</f>
        <v>FO 03.02.01</v>
      </c>
      <c r="K48" s="35" t="str">
        <f t="array" ref="K48">IF('P&amp;Cs'!$B48="",IF('P&amp;Cs'!$C48="",IF('P&amp;Cs'!$E48="","",INDEX(PI!$B$2:$S$159,MATCH('P&amp;Cs'!$E48,PI!$A$2:$A$159,0),4)),INDEX(PI!$B$2:$T$159,MATCH('P&amp;Cs'!$C48,PI!$R$2:$R$159,0),19)),INDEX(PI!$B$2:$S$159,MATCH('P&amp;Cs'!$B48,PI!$N$2:$N$159,0),15))</f>
        <v>Information on chemical treatments is available for purchased propagation materials.</v>
      </c>
      <c r="L48" s="35" t="str">
        <f t="array" ref="L48">IF('P&amp;Cs'!$B48="",IF('P&amp;Cs'!$C48="",INDEX(PI!$B$2:$S$159,MATCH('P&amp;Cs'!$E48,PI!$A$2:$A$159,0),6),""),"")</f>
        <v>Records with the name(s) of chemical product(s) applied on propagation materials by the supplier shall be available on request. This can be in the form of:
- Application records maintained by the supplier
- Information on seed packages
- List with names of plant protection products applied
Producers sourcing from suppliers who have GLOBALG.A.P. certification for plant propagation material, or for an equivalent or GLOBALG.A.P. recognized certification is considered compliant.
“N/A” for perennial crops.</v>
      </c>
      <c r="M48" s="35" t="str">
        <f t="array" ref="M48">IF('P&amp;Cs'!$C48="",IF('P&amp;Cs'!$E48="","",INDEX(PI!$B$2:$S$159,MATCH('P&amp;Cs'!$E48,PI!$A$2:$A$159,0),8)),"")</f>
        <v>Minor Must</v>
      </c>
      <c r="N48" s="35"/>
      <c r="O48" s="35"/>
      <c r="P48" s="35"/>
      <c r="Q48" s="40" t="s">
        <v>2349</v>
      </c>
      <c r="R48" s="35" t="s">
        <v>2404</v>
      </c>
      <c r="S48" s="35"/>
      <c r="T48" s="35"/>
      <c r="U48" s="36"/>
      <c r="V48" s="34"/>
      <c r="W48" s="34"/>
      <c r="X48" s="34"/>
      <c r="Y48" s="34"/>
      <c r="Z48" s="34"/>
    </row>
    <row r="49" ht="9.75" customHeight="1">
      <c r="A49" s="34"/>
      <c r="B49" s="35"/>
      <c r="C49" s="35"/>
      <c r="D49" s="34">
        <f>IF('P&amp;Cs'!$B49="",IF('P&amp;Cs'!$C49="",0,1),1)</f>
        <v>0</v>
      </c>
      <c r="E49" s="35" t="s">
        <v>422</v>
      </c>
      <c r="F49" s="35" t="str">
        <f>IFNA('P&amp;Cs'!$G49,"NA")</f>
        <v>#REF!</v>
      </c>
      <c r="G49" s="35" t="str">
        <f t="array" ref="G49">IF('P&amp;Cs'!$E49="","",INDEX(#REF!,MATCH('P&amp;Cs'!$H49,#REF!,0),2))</f>
        <v>#REF!</v>
      </c>
      <c r="H49" s="35" t="str">
        <f>'P&amp;Cs'!$E49&amp;"NO"</f>
        <v>3RDU80FZodR5KDkY5DZdlSNO</v>
      </c>
      <c r="I49" s="35" t="b">
        <f t="array" ref="I49">IF('P&amp;Cs'!$E49="","",INDEX(PI!$V$2:$V$159,MATCH('P&amp;Cs'!$E49,PI!$A$2:$A$159,0),1))</f>
        <v>0</v>
      </c>
      <c r="J49" s="35" t="str">
        <f t="array" ref="J49">IF('P&amp;Cs'!$B49="",IF('P&amp;Cs'!$C49="",IF('P&amp;Cs'!$E49="","",INDEX(PI!$B$2:$S$159,MATCH('P&amp;Cs'!$E49,PI!$A$2:$A$159,0),2)),INDEX(PI!$B$2:$S$159,MATCH('P&amp;Cs'!$C49,PI!$R$2:$R$159,0),18)),INDEX(PI!$B$2:$S$159,MATCH('P&amp;Cs'!$B49,PI!$N$2:$N$159,0),14))</f>
        <v>FO 03.02.02</v>
      </c>
      <c r="K49" s="35" t="str">
        <f t="array" ref="K49">IF('P&amp;Cs'!$B49="",IF('P&amp;Cs'!$C49="",IF('P&amp;Cs'!$E49="","",INDEX(PI!$B$2:$S$159,MATCH('P&amp;Cs'!$E49,PI!$A$2:$A$159,0),4)),INDEX(PI!$B$2:$T$159,MATCH('P&amp;Cs'!$C49,PI!$R$2:$R$159,0),19)),INDEX(PI!$B$2:$S$159,MATCH('P&amp;Cs'!$B49,PI!$N$2:$N$159,0),15))</f>
        <v>Up-to-date records on all chemical treatments applied on in-house propagation materials are available.</v>
      </c>
      <c r="L49" s="35" t="str">
        <f t="array" ref="L49">IF('P&amp;Cs'!$B49="",IF('P&amp;Cs'!$C49="",INDEX(PI!$B$2:$S$159,MATCH('P&amp;Cs'!$E49,PI!$A$2:$A$159,0),6),""),"")</f>
        <v>Records of all plant protection product (PPP) treatments applied during the plant propagation period for in-house plant nursery propagation shall be available and include:
- Location
- Date
- Trade name and active ingredient of each product
- Name of applicator
- Justification for application
- Quantity
- Machinery used
This principle and the respective criteria apply primarily to short cycle crops and would not apply to most trees, where propagation and active production are separated by longer periods of time.</v>
      </c>
      <c r="M49" s="35" t="str">
        <f t="array" ref="M49">IF('P&amp;Cs'!$C49="",IF('P&amp;Cs'!$E49="","",INDEX(PI!$B$2:$S$159,MATCH('P&amp;Cs'!$E49,PI!$A$2:$A$159,0),8)),"")</f>
        <v>Major Must</v>
      </c>
      <c r="N49" s="35"/>
      <c r="O49" s="35"/>
      <c r="P49" s="35"/>
      <c r="Q49" s="40" t="s">
        <v>2349</v>
      </c>
      <c r="R49" s="35" t="s">
        <v>2405</v>
      </c>
      <c r="S49" s="35" t="s">
        <v>2406</v>
      </c>
      <c r="T49" s="35"/>
      <c r="U49" s="36"/>
      <c r="V49" s="34"/>
      <c r="W49" s="34"/>
      <c r="X49" s="34"/>
      <c r="Y49" s="34"/>
      <c r="Z49" s="34"/>
    </row>
    <row r="50" ht="9.75" customHeight="1">
      <c r="A50" s="34"/>
      <c r="B50" s="35"/>
      <c r="C50" s="35" t="s">
        <v>813</v>
      </c>
      <c r="D50" s="34">
        <f>IF('P&amp;Cs'!$B50="",IF('P&amp;Cs'!$C50="",0,1),1)</f>
        <v>1</v>
      </c>
      <c r="E50" s="35"/>
      <c r="F50" s="35" t="str">
        <f>IFNA('P&amp;Cs'!$G50,"NA")</f>
        <v/>
      </c>
      <c r="G50" s="35" t="str">
        <f t="array" ref="G50">IF('P&amp;Cs'!$E50="","",INDEX(#REF!,MATCH('P&amp;Cs'!$H50,#REF!,0),2))</f>
        <v/>
      </c>
      <c r="H50" s="35" t="str">
        <f>'P&amp;Cs'!$E50&amp;"NO"</f>
        <v>NO</v>
      </c>
      <c r="I50" s="35" t="str">
        <f t="array" ref="I50">IF('P&amp;Cs'!$E50="","",INDEX(PI!$V$2:$V$159,MATCH('P&amp;Cs'!$E50,PI!$A$2:$A$159,0),1))</f>
        <v/>
      </c>
      <c r="J50" s="35" t="str">
        <f t="array" ref="J50">IF('P&amp;Cs'!$B50="",IF('P&amp;Cs'!$C50="",IF('P&amp;Cs'!$E50="","",INDEX(PI!$B$2:$S$159,MATCH('P&amp;Cs'!$E50,PI!$A$2:$A$159,0),2)),INDEX(PI!$B$2:$S$159,MATCH('P&amp;Cs'!$C50,PI!$R$2:$R$159,0),18)),INDEX(PI!$B$2:$S$159,MATCH('P&amp;Cs'!$B50,PI!$N$2:$N$159,0),14))</f>
        <v>FO 03.03 Genetically modified organisms</v>
      </c>
      <c r="K50" s="35" t="str">
        <f t="array" ref="K50">IF('P&amp;Cs'!$B50="",IF('P&amp;Cs'!$C50="",IF('P&amp;Cs'!$E50="","",INDEX(PI!$B$2:$S$159,MATCH('P&amp;Cs'!$E50,PI!$A$2:$A$159,0),4)),INDEX(PI!$B$2:$T$159,MATCH('P&amp;Cs'!$C50,PI!$R$2:$R$159,0),19)),INDEX(PI!$B$2:$S$159,MATCH('P&amp;Cs'!$B50,PI!$N$2:$N$159,0),15))</f>
        <v>-</v>
      </c>
      <c r="L50" s="35" t="str">
        <f t="array" ref="L50">IF('P&amp;Cs'!$B50="",IF('P&amp;Cs'!$C50="",INDEX(PI!$B$2:$S$159,MATCH('P&amp;Cs'!$E50,PI!$A$2:$A$159,0),6),""),"")</f>
        <v/>
      </c>
      <c r="M50" s="35" t="str">
        <f t="array" ref="M50">IF('P&amp;Cs'!$C50="",IF('P&amp;Cs'!$E50="","",INDEX(PI!$B$2:$S$159,MATCH('P&amp;Cs'!$E50,PI!$A$2:$A$159,0),8)),"")</f>
        <v/>
      </c>
      <c r="N50" s="35"/>
      <c r="O50" s="35"/>
      <c r="P50" s="35"/>
      <c r="Q50" s="35"/>
      <c r="R50" s="35"/>
      <c r="S50" s="35"/>
      <c r="T50" s="35"/>
      <c r="U50" s="36"/>
      <c r="V50" s="34"/>
      <c r="W50" s="34"/>
      <c r="X50" s="34"/>
      <c r="Y50" s="34"/>
      <c r="Z50" s="34"/>
    </row>
    <row r="51" ht="9.75" customHeight="1">
      <c r="A51" s="34"/>
      <c r="B51" s="35"/>
      <c r="C51" s="35"/>
      <c r="D51" s="34">
        <f>IF('P&amp;Cs'!$B51="",IF('P&amp;Cs'!$C51="",0,1),1)</f>
        <v>0</v>
      </c>
      <c r="E51" s="35" t="s">
        <v>807</v>
      </c>
      <c r="F51" s="35" t="str">
        <f>IFNA('P&amp;Cs'!$G51,"NA")</f>
        <v>#REF!</v>
      </c>
      <c r="G51" s="35" t="str">
        <f t="array" ref="G51">IF('P&amp;Cs'!$E51="","",INDEX(#REF!,MATCH('P&amp;Cs'!$H51,#REF!,0),2))</f>
        <v>#REF!</v>
      </c>
      <c r="H51" s="35" t="str">
        <f>'P&amp;Cs'!$E51&amp;"NO"</f>
        <v>5oCkXTJdFGwstXYPbMisckNO</v>
      </c>
      <c r="I51" s="35" t="b">
        <f t="array" ref="I51">IF('P&amp;Cs'!$E51="","",INDEX(PI!$V$2:$V$159,MATCH('P&amp;Cs'!$E51,PI!$A$2:$A$159,0),1))</f>
        <v>0</v>
      </c>
      <c r="J51" s="35" t="str">
        <f t="array" ref="J51">IF('P&amp;Cs'!$B51="",IF('P&amp;Cs'!$C51="",IF('P&amp;Cs'!$E51="","",INDEX(PI!$B$2:$S$159,MATCH('P&amp;Cs'!$E51,PI!$A$2:$A$159,0),2)),INDEX(PI!$B$2:$S$159,MATCH('P&amp;Cs'!$C51,PI!$R$2:$R$159,0),18)),INDEX(PI!$B$2:$S$159,MATCH('P&amp;Cs'!$B51,PI!$N$2:$N$159,0),14))</f>
        <v>FO 03.03.01</v>
      </c>
      <c r="K51" s="35" t="str">
        <f t="array" ref="K51">IF('P&amp;Cs'!$B51="",IF('P&amp;Cs'!$C51="",IF('P&amp;Cs'!$E51="","",INDEX(PI!$B$2:$S$159,MATCH('P&amp;Cs'!$E51,PI!$A$2:$A$159,0),4)),INDEX(PI!$B$2:$T$159,MATCH('P&amp;Cs'!$C51,PI!$R$2:$R$159,0),19)),INDEX(PI!$B$2:$S$159,MATCH('P&amp;Cs'!$B51,PI!$N$2:$N$159,0),15))</f>
        <v>Growing of genetically modified crops and/or trials is subject to the prevailing regulations in the country of production.</v>
      </c>
      <c r="L51" s="35" t="str">
        <f t="array" ref="L51">IF('P&amp;Cs'!$B51="",IF('P&amp;Cs'!$C51="",INDEX(PI!$B$2:$S$159,MATCH('P&amp;Cs'!$E51,PI!$A$2:$A$159,0),6),""),"")</f>
        <v>The producer shall have a copy of the legislation applicable in the country of production and comply accordingly. Records shall be kept of the specific modification and/or the unique identifier. Specific husbandry and management advice shall be obtained.</v>
      </c>
      <c r="M51" s="35" t="str">
        <f t="array" ref="M51">IF('P&amp;Cs'!$C51="",IF('P&amp;Cs'!$E51="","",INDEX(PI!$B$2:$S$159,MATCH('P&amp;Cs'!$E51,PI!$A$2:$A$159,0),8)),"")</f>
        <v>Major Must</v>
      </c>
      <c r="N51" s="35"/>
      <c r="O51" s="35"/>
      <c r="P51" s="35"/>
      <c r="Q51" s="40" t="s">
        <v>2349</v>
      </c>
      <c r="R51" s="35" t="s">
        <v>2407</v>
      </c>
      <c r="S51" s="35" t="s">
        <v>2408</v>
      </c>
      <c r="T51" s="35"/>
      <c r="U51" s="36"/>
      <c r="V51" s="34"/>
      <c r="W51" s="34"/>
      <c r="X51" s="34"/>
      <c r="Y51" s="34"/>
      <c r="Z51" s="34"/>
    </row>
    <row r="52" ht="9.75" customHeight="1">
      <c r="A52" s="34"/>
      <c r="B52" s="35"/>
      <c r="C52" s="35"/>
      <c r="D52" s="34">
        <f>IF('P&amp;Cs'!$B52="",IF('P&amp;Cs'!$C52="",0,1),1)</f>
        <v>0</v>
      </c>
      <c r="E52" s="35" t="s">
        <v>983</v>
      </c>
      <c r="F52" s="35" t="str">
        <f>IFNA('P&amp;Cs'!$G52,"NA")</f>
        <v>#REF!</v>
      </c>
      <c r="G52" s="35" t="str">
        <f t="array" ref="G52">IF('P&amp;Cs'!$E52="","",INDEX(#REF!,MATCH('P&amp;Cs'!$H52,#REF!,0),2))</f>
        <v>#REF!</v>
      </c>
      <c r="H52" s="35" t="str">
        <f>'P&amp;Cs'!$E52&amp;"NO"</f>
        <v>576nzgttvJJQqI6hrSGTLeNO</v>
      </c>
      <c r="I52" s="35" t="b">
        <f t="array" ref="I52">IF('P&amp;Cs'!$E52="","",INDEX(PI!$V$2:$V$159,MATCH('P&amp;Cs'!$E52,PI!$A$2:$A$159,0),1))</f>
        <v>0</v>
      </c>
      <c r="J52" s="35" t="str">
        <f t="array" ref="J52">IF('P&amp;Cs'!$B52="",IF('P&amp;Cs'!$C52="",IF('P&amp;Cs'!$E52="","",INDEX(PI!$B$2:$S$159,MATCH('P&amp;Cs'!$E52,PI!$A$2:$A$159,0),2)),INDEX(PI!$B$2:$S$159,MATCH('P&amp;Cs'!$C52,PI!$R$2:$R$159,0),18)),INDEX(PI!$B$2:$S$159,MATCH('P&amp;Cs'!$B52,PI!$N$2:$N$159,0),14))</f>
        <v>FO 03.03.02</v>
      </c>
      <c r="K52" s="35" t="str">
        <f t="array" ref="K52">IF('P&amp;Cs'!$B52="",IF('P&amp;Cs'!$C52="",IF('P&amp;Cs'!$E52="","",INDEX(PI!$B$2:$S$159,MATCH('P&amp;Cs'!$E52,PI!$A$2:$A$159,0),4)),INDEX(PI!$B$2:$T$159,MATCH('P&amp;Cs'!$C52,PI!$R$2:$R$159,0),19)),INDEX(PI!$B$2:$S$159,MATCH('P&amp;Cs'!$B52,PI!$N$2:$N$159,0),15))</f>
        <v>There is documentation available if the producer grows genetically modified organisms (GMOs).</v>
      </c>
      <c r="L52" s="35" t="str">
        <f t="array" ref="L52">IF('P&amp;Cs'!$B52="",IF('P&amp;Cs'!$C52="",INDEX(PI!$B$2:$S$159,MATCH('P&amp;Cs'!$E52,PI!$A$2:$A$159,0),6),""),"")</f>
        <v>If genetically modified cultivars and/or products derived from genetic modification are used or grown, records of planting, use, or production of genetically modified cultivars and/or products derived from genetic modification shall be maintained.</v>
      </c>
      <c r="M52" s="35" t="str">
        <f t="array" ref="M52">IF('P&amp;Cs'!$C52="",IF('P&amp;Cs'!$E52="","",INDEX(PI!$B$2:$S$159,MATCH('P&amp;Cs'!$E52,PI!$A$2:$A$159,0),8)),"")</f>
        <v>Minor Must</v>
      </c>
      <c r="N52" s="35"/>
      <c r="O52" s="35"/>
      <c r="P52" s="35"/>
      <c r="Q52" s="40" t="s">
        <v>2349</v>
      </c>
      <c r="R52" s="44" t="s">
        <v>2409</v>
      </c>
      <c r="S52" s="35"/>
      <c r="T52" s="35"/>
      <c r="U52" s="36"/>
      <c r="V52" s="34"/>
      <c r="W52" s="34"/>
      <c r="X52" s="34"/>
      <c r="Y52" s="34"/>
      <c r="Z52" s="34"/>
    </row>
    <row r="53" ht="9.75" customHeight="1">
      <c r="A53" s="34"/>
      <c r="B53" s="35"/>
      <c r="C53" s="35"/>
      <c r="D53" s="34">
        <f>IF('P&amp;Cs'!$B53="",IF('P&amp;Cs'!$C53="",0,1),1)</f>
        <v>0</v>
      </c>
      <c r="E53" s="35" t="s">
        <v>989</v>
      </c>
      <c r="F53" s="35" t="str">
        <f>IFNA('P&amp;Cs'!$G53,"NA")</f>
        <v>#REF!</v>
      </c>
      <c r="G53" s="35" t="str">
        <f t="array" ref="G53">IF('P&amp;Cs'!$E53="","",INDEX(#REF!,MATCH('P&amp;Cs'!$H53,#REF!,0),2))</f>
        <v>#REF!</v>
      </c>
      <c r="H53" s="35" t="str">
        <f>'P&amp;Cs'!$E53&amp;"NO"</f>
        <v>7ifKEcvN3QUCLa7b59iPF5NO</v>
      </c>
      <c r="I53" s="35" t="b">
        <f t="array" ref="I53">IF('P&amp;Cs'!$E53="","",INDEX(PI!$V$2:$V$159,MATCH('P&amp;Cs'!$E53,PI!$A$2:$A$159,0),1))</f>
        <v>0</v>
      </c>
      <c r="J53" s="35" t="str">
        <f t="array" ref="J53">IF('P&amp;Cs'!$B53="",IF('P&amp;Cs'!$C53="",IF('P&amp;Cs'!$E53="","",INDEX(PI!$B$2:$S$159,MATCH('P&amp;Cs'!$E53,PI!$A$2:$A$159,0),2)),INDEX(PI!$B$2:$S$159,MATCH('P&amp;Cs'!$C53,PI!$R$2:$R$159,0),18)),INDEX(PI!$B$2:$S$159,MATCH('P&amp;Cs'!$B53,PI!$N$2:$N$159,0),14))</f>
        <v>FO 03.03.03</v>
      </c>
      <c r="K53" s="35" t="str">
        <f t="array" ref="K53">IF('P&amp;Cs'!$B53="",IF('P&amp;Cs'!$C53="",IF('P&amp;Cs'!$E53="","",INDEX(PI!$B$2:$S$159,MATCH('P&amp;Cs'!$E53,PI!$A$2:$A$159,0),4)),INDEX(PI!$B$2:$T$159,MATCH('P&amp;Cs'!$C53,PI!$R$2:$R$159,0),19)),INDEX(PI!$B$2:$S$159,MATCH('P&amp;Cs'!$B53,PI!$N$2:$N$159,0),15))</f>
        <v>The producer's direct clients have been informed of the genetically modified organism (GMO) status of the product.</v>
      </c>
      <c r="L53" s="35" t="str">
        <f t="array" ref="L53">IF('P&amp;Cs'!$B53="",IF('P&amp;Cs'!$C53="",INDEX(PI!$B$2:$S$159,MATCH('P&amp;Cs'!$E53,PI!$A$2:$A$159,0),6),""),"")</f>
        <v>Documented evidence of communication shall be kept and shall allow verification that all products supplied to direct clients meet the agreed requirements.</v>
      </c>
      <c r="M53" s="35" t="str">
        <f t="array" ref="M53">IF('P&amp;Cs'!$C53="",IF('P&amp;Cs'!$E53="","",INDEX(PI!$B$2:$S$159,MATCH('P&amp;Cs'!$E53,PI!$A$2:$A$159,0),8)),"")</f>
        <v>Major Must</v>
      </c>
      <c r="N53" s="35"/>
      <c r="O53" s="35"/>
      <c r="P53" s="35"/>
      <c r="Q53" s="40" t="s">
        <v>2349</v>
      </c>
      <c r="R53" s="35" t="s">
        <v>2410</v>
      </c>
      <c r="S53" s="35" t="s">
        <v>2411</v>
      </c>
      <c r="T53" s="35"/>
      <c r="U53" s="36"/>
      <c r="V53" s="34"/>
      <c r="W53" s="34"/>
      <c r="X53" s="34"/>
      <c r="Y53" s="34"/>
      <c r="Z53" s="34"/>
    </row>
    <row r="54" ht="9.75" customHeight="1">
      <c r="A54" s="34"/>
      <c r="B54" s="35"/>
      <c r="C54" s="35"/>
      <c r="D54" s="34">
        <f>IF('P&amp;Cs'!$B54="",IF('P&amp;Cs'!$C54="",0,1),1)</f>
        <v>0</v>
      </c>
      <c r="E54" s="35" t="s">
        <v>995</v>
      </c>
      <c r="F54" s="35" t="str">
        <f>IFNA('P&amp;Cs'!$G54,"NA")</f>
        <v>#REF!</v>
      </c>
      <c r="G54" s="35" t="str">
        <f t="array" ref="G54">IF('P&amp;Cs'!$E54="","",INDEX(#REF!,MATCH('P&amp;Cs'!$H54,#REF!,0),2))</f>
        <v>#REF!</v>
      </c>
      <c r="H54" s="35" t="str">
        <f>'P&amp;Cs'!$E54&amp;"NO"</f>
        <v>lOpb0fLvZm9IJJqciS5cpNO</v>
      </c>
      <c r="I54" s="35" t="b">
        <f t="array" ref="I54">IF('P&amp;Cs'!$E54="","",INDEX(PI!$V$2:$V$159,MATCH('P&amp;Cs'!$E54,PI!$A$2:$A$159,0),1))</f>
        <v>0</v>
      </c>
      <c r="J54" s="35" t="str">
        <f t="array" ref="J54">IF('P&amp;Cs'!$B54="",IF('P&amp;Cs'!$C54="",IF('P&amp;Cs'!$E54="","",INDEX(PI!$B$2:$S$159,MATCH('P&amp;Cs'!$E54,PI!$A$2:$A$159,0),2)),INDEX(PI!$B$2:$S$159,MATCH('P&amp;Cs'!$C54,PI!$R$2:$R$159,0),18)),INDEX(PI!$B$2:$S$159,MATCH('P&amp;Cs'!$B54,PI!$N$2:$N$159,0),14))</f>
        <v>FO 03.03.04</v>
      </c>
      <c r="K54" s="35" t="str">
        <f t="array" ref="K54">IF('P&amp;Cs'!$B54="",IF('P&amp;Cs'!$C54="",IF('P&amp;Cs'!$E54="","",INDEX(PI!$B$2:$S$159,MATCH('P&amp;Cs'!$E54,PI!$A$2:$A$159,0),4)),INDEX(PI!$B$2:$T$159,MATCH('P&amp;Cs'!$C54,PI!$R$2:$R$159,0),19)),INDEX(PI!$B$2:$S$159,MATCH('P&amp;Cs'!$B54,PI!$N$2:$N$159,0),15))</f>
        <v>A procedure for use and handling of genetically modified (GM) materials is available.</v>
      </c>
      <c r="L54" s="35" t="str">
        <f t="array" ref="L54">IF('P&amp;Cs'!$B54="",IF('P&amp;Cs'!$C54="",INDEX(PI!$B$2:$S$159,MATCH('P&amp;Cs'!$E54,PI!$A$2:$A$159,0),6),""),"")</f>
        <v>There shall be available a documented procedure that explains how GM materials (crops and trials) are handled and stored to minimize the risk of contamination with conventional materials (such as accidental mixing with adjacent non-GM crops) and to maintain product integrity.</v>
      </c>
      <c r="M54" s="35" t="str">
        <f t="array" ref="M54">IF('P&amp;Cs'!$C54="",IF('P&amp;Cs'!$E54="","",INDEX(PI!$B$2:$S$159,MATCH('P&amp;Cs'!$E54,PI!$A$2:$A$159,0),8)),"")</f>
        <v>Minor Must</v>
      </c>
      <c r="N54" s="35"/>
      <c r="O54" s="35"/>
      <c r="P54" s="35"/>
      <c r="Q54" s="35" t="s">
        <v>2412</v>
      </c>
      <c r="R54" s="35" t="s">
        <v>2413</v>
      </c>
      <c r="S54" s="35" t="s">
        <v>2373</v>
      </c>
      <c r="T54" s="35"/>
      <c r="U54" s="36"/>
      <c r="V54" s="34"/>
      <c r="W54" s="34"/>
      <c r="X54" s="34"/>
      <c r="Y54" s="34"/>
      <c r="Z54" s="34"/>
    </row>
    <row r="55" ht="9.75" customHeight="1">
      <c r="A55" s="34"/>
      <c r="B55" s="35"/>
      <c r="C55" s="35"/>
      <c r="D55" s="34">
        <f>IF('P&amp;Cs'!$B55="",IF('P&amp;Cs'!$C55="",0,1),1)</f>
        <v>0</v>
      </c>
      <c r="E55" s="35" t="s">
        <v>953</v>
      </c>
      <c r="F55" s="35" t="str">
        <f>IFNA('P&amp;Cs'!$G55,"NA")</f>
        <v>#REF!</v>
      </c>
      <c r="G55" s="35" t="str">
        <f t="array" ref="G55">IF('P&amp;Cs'!$E55="","",INDEX(#REF!,MATCH('P&amp;Cs'!$H55,#REF!,0),2))</f>
        <v>#REF!</v>
      </c>
      <c r="H55" s="35" t="str">
        <f>'P&amp;Cs'!$E55&amp;"NO"</f>
        <v>3Q35u11oCNGGok4GkvdDq8NO</v>
      </c>
      <c r="I55" s="35" t="b">
        <f t="array" ref="I55">IF('P&amp;Cs'!$E55="","",INDEX(PI!$V$2:$V$159,MATCH('P&amp;Cs'!$E55,PI!$A$2:$A$159,0),1))</f>
        <v>0</v>
      </c>
      <c r="J55" s="35" t="str">
        <f t="array" ref="J55">IF('P&amp;Cs'!$B55="",IF('P&amp;Cs'!$C55="",IF('P&amp;Cs'!$E55="","",INDEX(PI!$B$2:$S$159,MATCH('P&amp;Cs'!$E55,PI!$A$2:$A$159,0),2)),INDEX(PI!$B$2:$S$159,MATCH('P&amp;Cs'!$C55,PI!$R$2:$R$159,0),18)),INDEX(PI!$B$2:$S$159,MATCH('P&amp;Cs'!$B55,PI!$N$2:$N$159,0),14))</f>
        <v>FO 03.03.05</v>
      </c>
      <c r="K55" s="35" t="str">
        <f t="array" ref="K55">IF('P&amp;Cs'!$B55="",IF('P&amp;Cs'!$C55="",IF('P&amp;Cs'!$E55="","",INDEX(PI!$B$2:$S$159,MATCH('P&amp;Cs'!$E55,PI!$A$2:$A$159,0),4)),INDEX(PI!$B$2:$T$159,MATCH('P&amp;Cs'!$C55,PI!$R$2:$R$159,0),19)),INDEX(PI!$B$2:$S$159,MATCH('P&amp;Cs'!$B55,PI!$N$2:$N$159,0),15))</f>
        <v>Adventitious mixing of genetically modified (GM) crops with conventional crops is avoided.</v>
      </c>
      <c r="L55" s="35" t="str">
        <f t="array" ref="L55">IF('P&amp;Cs'!$B55="",IF('P&amp;Cs'!$C55="",INDEX(PI!$B$2:$S$159,MATCH('P&amp;Cs'!$E55,PI!$A$2:$A$159,0),6),""),"")</f>
        <v>A visual assessment of the identification of GM crops and the integrity of the storage shall be made.</v>
      </c>
      <c r="M55" s="35" t="str">
        <f t="array" ref="M55">IF('P&amp;Cs'!$C55="",IF('P&amp;Cs'!$E55="","",INDEX(PI!$B$2:$S$159,MATCH('P&amp;Cs'!$E55,PI!$A$2:$A$159,0),8)),"")</f>
        <v>Major Must</v>
      </c>
      <c r="N55" s="35"/>
      <c r="O55" s="35"/>
      <c r="P55" s="35"/>
      <c r="Q55" s="40" t="s">
        <v>2398</v>
      </c>
      <c r="R55" s="35" t="s">
        <v>2414</v>
      </c>
      <c r="S55" s="35" t="s">
        <v>2415</v>
      </c>
      <c r="T55" s="35"/>
      <c r="U55" s="36"/>
      <c r="V55" s="34"/>
      <c r="W55" s="34"/>
      <c r="X55" s="34"/>
      <c r="Y55" s="34"/>
      <c r="Z55" s="34"/>
    </row>
    <row r="56" ht="9.75" customHeight="1">
      <c r="A56" s="34"/>
      <c r="B56" s="35"/>
      <c r="C56" s="35" t="s">
        <v>421</v>
      </c>
      <c r="D56" s="34">
        <f>IF('P&amp;Cs'!$B56="",IF('P&amp;Cs'!$C56="",0,1),1)</f>
        <v>1</v>
      </c>
      <c r="E56" s="35"/>
      <c r="F56" s="35" t="str">
        <f>IFNA('P&amp;Cs'!$G56,"NA")</f>
        <v/>
      </c>
      <c r="G56" s="35" t="str">
        <f t="array" ref="G56">IF('P&amp;Cs'!$E56="","",INDEX(#REF!,MATCH('P&amp;Cs'!$H56,#REF!,0),2))</f>
        <v/>
      </c>
      <c r="H56" s="35" t="str">
        <f>'P&amp;Cs'!$E56&amp;"NO"</f>
        <v>NO</v>
      </c>
      <c r="I56" s="35" t="str">
        <f t="array" ref="I56">IF('P&amp;Cs'!$E56="","",INDEX(PI!$V$2:$V$159,MATCH('P&amp;Cs'!$E56,PI!$A$2:$A$159,0),1))</f>
        <v/>
      </c>
      <c r="J56" s="35" t="str">
        <f t="array" ref="J56">IF('P&amp;Cs'!$B56="",IF('P&amp;Cs'!$C56="",IF('P&amp;Cs'!$E56="","",INDEX(PI!$B$2:$S$159,MATCH('P&amp;Cs'!$E56,PI!$A$2:$A$159,0),2)),INDEX(PI!$B$2:$S$159,MATCH('P&amp;Cs'!$C56,PI!$R$2:$R$159,0),18)),INDEX(PI!$B$2:$S$159,MATCH('P&amp;Cs'!$B56,PI!$N$2:$N$159,0),14))</f>
        <v>FO 03.04 Transition period </v>
      </c>
      <c r="K56" s="35" t="str">
        <f t="array" ref="K56">IF('P&amp;Cs'!$B56="",IF('P&amp;Cs'!$C56="",IF('P&amp;Cs'!$E56="","",INDEX(PI!$B$2:$S$159,MATCH('P&amp;Cs'!$E56,PI!$A$2:$A$159,0),4)),INDEX(PI!$B$2:$T$159,MATCH('P&amp;Cs'!$C56,PI!$R$2:$R$159,0),19)),INDEX(PI!$B$2:$S$159,MATCH('P&amp;Cs'!$B56,PI!$N$2:$N$159,0),15))</f>
        <v>-</v>
      </c>
      <c r="L56" s="35" t="str">
        <f t="array" ref="L56">IF('P&amp;Cs'!$B56="",IF('P&amp;Cs'!$C56="",INDEX(PI!$B$2:$S$159,MATCH('P&amp;Cs'!$E56,PI!$A$2:$A$159,0),6),""),"")</f>
        <v/>
      </c>
      <c r="M56" s="35" t="str">
        <f t="array" ref="M56">IF('P&amp;Cs'!$C56="",IF('P&amp;Cs'!$E56="","",INDEX(PI!$B$2:$S$159,MATCH('P&amp;Cs'!$E56,PI!$A$2:$A$159,0),8)),"")</f>
        <v/>
      </c>
      <c r="N56" s="35"/>
      <c r="O56" s="35"/>
      <c r="P56" s="35"/>
      <c r="Q56" s="35"/>
      <c r="R56" s="35"/>
      <c r="S56" s="35"/>
      <c r="T56" s="35"/>
      <c r="U56" s="36"/>
      <c r="V56" s="34"/>
      <c r="W56" s="34"/>
      <c r="X56" s="34"/>
      <c r="Y56" s="34"/>
      <c r="Z56" s="34"/>
    </row>
    <row r="57" ht="9.75" customHeight="1">
      <c r="A57" s="34"/>
      <c r="B57" s="35"/>
      <c r="C57" s="35"/>
      <c r="D57" s="34">
        <f>IF('P&amp;Cs'!$B57="",IF('P&amp;Cs'!$C57="",0,1),1)</f>
        <v>0</v>
      </c>
      <c r="E57" s="35" t="s">
        <v>415</v>
      </c>
      <c r="F57" s="35" t="str">
        <f>IFNA('P&amp;Cs'!$G57,"NA")</f>
        <v>#REF!</v>
      </c>
      <c r="G57" s="35" t="str">
        <f t="array" ref="G57">IF('P&amp;Cs'!$E57="","",INDEX(#REF!,MATCH('P&amp;Cs'!$H57,#REF!,0),2))</f>
        <v>#REF!</v>
      </c>
      <c r="H57" s="35" t="str">
        <f>'P&amp;Cs'!$E57&amp;"NO"</f>
        <v>5fY0dHHsLorXcZmofemIZENO</v>
      </c>
      <c r="I57" s="35" t="b">
        <f t="array" ref="I57">IF('P&amp;Cs'!$E57="","",INDEX(PI!$V$2:$V$159,MATCH('P&amp;Cs'!$E57,PI!$A$2:$A$159,0),1))</f>
        <v>0</v>
      </c>
      <c r="J57" s="35" t="str">
        <f t="array" ref="J57">IF('P&amp;Cs'!$B57="",IF('P&amp;Cs'!$C57="",IF('P&amp;Cs'!$E57="","",INDEX(PI!$B$2:$S$159,MATCH('P&amp;Cs'!$E57,PI!$A$2:$A$159,0),2)),INDEX(PI!$B$2:$S$159,MATCH('P&amp;Cs'!$C57,PI!$R$2:$R$159,0),18)),INDEX(PI!$B$2:$S$159,MATCH('P&amp;Cs'!$B57,PI!$N$2:$N$159,0),14))</f>
        <v>FO 03.04.01</v>
      </c>
      <c r="K57" s="35" t="str">
        <f t="array" ref="K57">IF('P&amp;Cs'!$B57="",IF('P&amp;Cs'!$C57="",IF('P&amp;Cs'!$E57="","",INDEX(PI!$B$2:$S$159,MATCH('P&amp;Cs'!$E57,PI!$A$2:$A$159,0),4)),INDEX(PI!$B$2:$T$159,MATCH('P&amp;Cs'!$C57,PI!$R$2:$R$159,0),19)),INDEX(PI!$B$2:$S$159,MATCH('P&amp;Cs'!$B57,PI!$N$2:$N$159,0),15))</f>
        <v>Propagation material sourced from suppliers who do not have GLOBALG.A.P. certification for plant propagation material, flowers and ornamentals, or an equivalent need to complete a transition period.</v>
      </c>
      <c r="L57" s="35" t="str">
        <f t="array" ref="L57">IF('P&amp;Cs'!$B57="",IF('P&amp;Cs'!$C57="",INDEX(PI!$B$2:$S$159,MATCH('P&amp;Cs'!$E57,PI!$A$2:$A$159,0),6),""),"")</f>
        <v>Crops shall be grown under the ownership of the producer with GLOBALG.A.P. certification for flowers and ornamentals at least three months before being sold as coming from certified production processes.
In the case where the growing cycle is shorter than three months, the crops shall be grown by the producer for at least two thirds of the growing cycle, and in the case of flowers, growing under the standard’s conditions shall also start before the flower has opened.
The beginning of the growing period is measured from sowing, when the cuttings are planted, or when the plant propagation materials are put in water.
In the case of flower bulbs:
- If flower bulbs are bought to be sold as bulbs, they shall have GLOBALG.A.P. certification for flowers and ornamentals or plant propagation material, or equivalent benchmarked scheme.
- If flower bulbs are bought to produce more bulbs (multiplication), they do not need to have a certification.
- If flower bulbs are bought to produce cut flowers or flowering bulbs (potted plants), they shall be with the producer during the transition period (three months or two thirds of the growing cycle), which in the case of flowering bulbs includes bulb preparation (warm and cold rooms) and greenhouses.
Note: This situation is not considered parallel ownership, and producers do not need to register for it in the GLOBALG.A.P. IT systems.</v>
      </c>
      <c r="M57" s="35" t="str">
        <f t="array" ref="M57">IF('P&amp;Cs'!$C57="",IF('P&amp;Cs'!$E57="","",INDEX(PI!$B$2:$S$159,MATCH('P&amp;Cs'!$E57,PI!$A$2:$A$159,0),8)),"")</f>
        <v>Major Must</v>
      </c>
      <c r="N57" s="35"/>
      <c r="O57" s="35"/>
      <c r="P57" s="35"/>
      <c r="Q57" s="40" t="s">
        <v>2366</v>
      </c>
      <c r="R57" s="35" t="s">
        <v>2416</v>
      </c>
      <c r="S57" s="45" t="s">
        <v>2417</v>
      </c>
      <c r="T57" s="35"/>
      <c r="U57" s="36"/>
      <c r="V57" s="34"/>
      <c r="W57" s="34"/>
      <c r="X57" s="34"/>
      <c r="Y57" s="34"/>
      <c r="Z57" s="34"/>
    </row>
    <row r="58" ht="9.75" customHeight="1">
      <c r="A58" s="34"/>
      <c r="B58" s="35" t="s">
        <v>343</v>
      </c>
      <c r="C58" s="35"/>
      <c r="D58" s="34">
        <f>IF('P&amp;Cs'!$B58="",IF('P&amp;Cs'!$C58="",0,1),1)</f>
        <v>1</v>
      </c>
      <c r="E58" s="35"/>
      <c r="F58" s="35" t="str">
        <f>IFNA('P&amp;Cs'!$G58,"NA")</f>
        <v/>
      </c>
      <c r="G58" s="35" t="str">
        <f t="array" ref="G58">IF('P&amp;Cs'!$E58="","",INDEX(#REF!,MATCH('P&amp;Cs'!$H58,#REF!,0),2))</f>
        <v/>
      </c>
      <c r="H58" s="35" t="str">
        <f>'P&amp;Cs'!$E58&amp;"NO"</f>
        <v>NO</v>
      </c>
      <c r="I58" s="35" t="str">
        <f t="array" ref="I58">IF('P&amp;Cs'!$E58="","",INDEX(PI!$V$2:$V$159,MATCH('P&amp;Cs'!$E58,PI!$A$2:$A$159,0),1))</f>
        <v/>
      </c>
      <c r="J58" s="35" t="str">
        <f t="array" ref="J58">IF('P&amp;Cs'!$B58="",IF('P&amp;Cs'!$C58="",IF('P&amp;Cs'!$E58="","",INDEX(PI!$B$2:$S$159,MATCH('P&amp;Cs'!$E58,PI!$A$2:$A$159,0),2)),INDEX(PI!$B$2:$S$159,MATCH('P&amp;Cs'!$C58,PI!$R$2:$R$159,0),18)),INDEX(PI!$B$2:$S$159,MATCH('P&amp;Cs'!$B58,PI!$N$2:$N$159,0),14))</f>
        <v>FO 04 SOIL, PLANT NUTRITION, AND FERTILIZERS</v>
      </c>
      <c r="K58" s="35" t="str">
        <f t="array" ref="K58">IF('P&amp;Cs'!$B58="",IF('P&amp;Cs'!$C58="",IF('P&amp;Cs'!$E58="","",INDEX(PI!$B$2:$S$159,MATCH('P&amp;Cs'!$E58,PI!$A$2:$A$159,0),4)),INDEX(PI!$B$2:$T$159,MATCH('P&amp;Cs'!$C58,PI!$R$2:$R$159,0),19)),INDEX(PI!$B$2:$S$159,MATCH('P&amp;Cs'!$B58,PI!$N$2:$N$159,0),15))</f>
        <v>-</v>
      </c>
      <c r="L58" s="35" t="str">
        <f t="array" ref="L58">IF('P&amp;Cs'!$B58="",IF('P&amp;Cs'!$C58="",INDEX(PI!$B$2:$S$159,MATCH('P&amp;Cs'!$E58,PI!$A$2:$A$159,0),6),""),"")</f>
        <v/>
      </c>
      <c r="M58" s="35" t="str">
        <f t="array" ref="M58">IF('P&amp;Cs'!$C58="",IF('P&amp;Cs'!$E58="","",INDEX(PI!$B$2:$S$159,MATCH('P&amp;Cs'!$E58,PI!$A$2:$A$159,0),8)),"")</f>
        <v/>
      </c>
      <c r="N58" s="35"/>
      <c r="O58" s="35"/>
      <c r="P58" s="35"/>
      <c r="Q58" s="35"/>
      <c r="R58" s="35"/>
      <c r="S58" s="35"/>
      <c r="T58" s="35"/>
      <c r="U58" s="36"/>
      <c r="V58" s="34"/>
      <c r="W58" s="34"/>
      <c r="X58" s="34"/>
      <c r="Y58" s="34"/>
      <c r="Z58" s="34"/>
    </row>
    <row r="59" ht="9.75" customHeight="1">
      <c r="A59" s="34"/>
      <c r="B59" s="35"/>
      <c r="C59" s="35" t="s">
        <v>533</v>
      </c>
      <c r="D59" s="34">
        <f>IF('P&amp;Cs'!$B59="",IF('P&amp;Cs'!$C59="",0,1),1)</f>
        <v>1</v>
      </c>
      <c r="E59" s="35"/>
      <c r="F59" s="35" t="str">
        <f>IFNA('P&amp;Cs'!$G59,"NA")</f>
        <v/>
      </c>
      <c r="G59" s="35" t="str">
        <f t="array" ref="G59">IF('P&amp;Cs'!$E59="","",INDEX(#REF!,MATCH('P&amp;Cs'!$H59,#REF!,0),2))</f>
        <v/>
      </c>
      <c r="H59" s="35" t="str">
        <f>'P&amp;Cs'!$E59&amp;"NO"</f>
        <v>NO</v>
      </c>
      <c r="I59" s="35" t="str">
        <f t="array" ref="I59">IF('P&amp;Cs'!$E59="","",INDEX(PI!$V$2:$V$159,MATCH('P&amp;Cs'!$E59,PI!$A$2:$A$159,0),1))</f>
        <v/>
      </c>
      <c r="J59" s="35" t="str">
        <f t="array" ref="J59">IF('P&amp;Cs'!$B59="",IF('P&amp;Cs'!$C59="",IF('P&amp;Cs'!$E59="","",INDEX(PI!$B$2:$S$159,MATCH('P&amp;Cs'!$E59,PI!$A$2:$A$159,0),2)),INDEX(PI!$B$2:$S$159,MATCH('P&amp;Cs'!$C59,PI!$R$2:$R$159,0),18)),INDEX(PI!$B$2:$S$159,MATCH('P&amp;Cs'!$B59,PI!$N$2:$N$159,0),14))</f>
        <v>FO 04.01 Soil conservation
</v>
      </c>
      <c r="K59" s="35" t="str">
        <f t="array" ref="K59">IF('P&amp;Cs'!$B59="",IF('P&amp;Cs'!$C59="",IF('P&amp;Cs'!$E59="","",INDEX(PI!$B$2:$S$159,MATCH('P&amp;Cs'!$E59,PI!$A$2:$A$159,0),4)),INDEX(PI!$B$2:$T$159,MATCH('P&amp;Cs'!$C59,PI!$R$2:$R$159,0),19)),INDEX(PI!$B$2:$S$159,MATCH('P&amp;Cs'!$B59,PI!$N$2:$N$159,0),15))</f>
        <v>Good soil husbandry ensures the long-term fertility of the soil, aids yield, and contributes to profitability. Not applicable in the case of crops that are not grown directly in soil (hydroponic or potted plants).</v>
      </c>
      <c r="L59" s="35" t="str">
        <f t="array" ref="L59">IF('P&amp;Cs'!$B59="",IF('P&amp;Cs'!$C59="",INDEX(PI!$B$2:$S$159,MATCH('P&amp;Cs'!$E59,PI!$A$2:$A$159,0),6),""),"")</f>
        <v/>
      </c>
      <c r="M59" s="35" t="str">
        <f t="array" ref="M59">IF('P&amp;Cs'!$C59="",IF('P&amp;Cs'!$E59="","",INDEX(PI!$B$2:$S$159,MATCH('P&amp;Cs'!$E59,PI!$A$2:$A$159,0),8)),"")</f>
        <v/>
      </c>
      <c r="N59" s="35"/>
      <c r="O59" s="35"/>
      <c r="P59" s="35"/>
      <c r="Q59" s="35"/>
      <c r="R59" s="35"/>
      <c r="S59" s="35"/>
      <c r="T59" s="35"/>
      <c r="U59" s="36"/>
      <c r="V59" s="34"/>
      <c r="W59" s="34"/>
      <c r="X59" s="34"/>
      <c r="Y59" s="34"/>
      <c r="Z59" s="34"/>
    </row>
    <row r="60" ht="9.75" customHeight="1">
      <c r="A60" s="34"/>
      <c r="B60" s="35"/>
      <c r="C60" s="35"/>
      <c r="D60" s="34">
        <f>IF('P&amp;Cs'!$B60="",IF('P&amp;Cs'!$C60="",0,1),1)</f>
        <v>0</v>
      </c>
      <c r="E60" s="35" t="s">
        <v>554</v>
      </c>
      <c r="F60" s="35" t="str">
        <f>IFNA('P&amp;Cs'!$G60,"NA")</f>
        <v>#REF!</v>
      </c>
      <c r="G60" s="35" t="str">
        <f t="array" ref="G60">IF('P&amp;Cs'!$E60="","",INDEX(#REF!,MATCH('P&amp;Cs'!$H60,#REF!,0),2))</f>
        <v>#REF!</v>
      </c>
      <c r="H60" s="35" t="str">
        <f>'P&amp;Cs'!$E60&amp;"NO"</f>
        <v>7i5C0hXneQ9Ts42qUlx9bTNO</v>
      </c>
      <c r="I60" s="35" t="b">
        <f t="array" ref="I60">IF('P&amp;Cs'!$E60="","",INDEX(PI!$V$2:$V$159,MATCH('P&amp;Cs'!$E60,PI!$A$2:$A$159,0),1))</f>
        <v>0</v>
      </c>
      <c r="J60" s="35" t="str">
        <f t="array" ref="J60">IF('P&amp;Cs'!$B60="",IF('P&amp;Cs'!$C60="",IF('P&amp;Cs'!$E60="","",INDEX(PI!$B$2:$S$159,MATCH('P&amp;Cs'!$E60,PI!$A$2:$A$159,0),2)),INDEX(PI!$B$2:$S$159,MATCH('P&amp;Cs'!$C60,PI!$R$2:$R$159,0),18)),INDEX(PI!$B$2:$S$159,MATCH('P&amp;Cs'!$B60,PI!$N$2:$N$159,0),14))</f>
        <v>FO 04.01.01</v>
      </c>
      <c r="K60" s="35" t="str">
        <f t="array" ref="K60">IF('P&amp;Cs'!$B60="",IF('P&amp;Cs'!$C60="",IF('P&amp;Cs'!$E60="","",INDEX(PI!$B$2:$S$159,MATCH('P&amp;Cs'!$E60,PI!$A$2:$A$159,0),4)),INDEX(PI!$B$2:$T$159,MATCH('P&amp;Cs'!$C60,PI!$R$2:$R$159,0),19)),INDEX(PI!$B$2:$S$159,MATCH('P&amp;Cs'!$B60,PI!$N$2:$N$159,0),15))</f>
        <v>Crop rotation for annual crops is implemented, where feasible.</v>
      </c>
      <c r="L60" s="35" t="str">
        <f t="array" ref="L60">IF('P&amp;Cs'!$B60="",IF('P&amp;Cs'!$C60="",INDEX(PI!$B$2:$S$159,MATCH('P&amp;Cs'!$E60,PI!$A$2:$A$159,0),6),""),"")</f>
        <v>When rotations of annual crops to improve soil structure and minimize soil-borne pests and diseases are carried out, this shall be verifiable from planting dates or crop or field records. Records shall exist for the previous two-year rotation.</v>
      </c>
      <c r="M60" s="35" t="str">
        <f t="array" ref="M60">IF('P&amp;Cs'!$C60="",IF('P&amp;Cs'!$E60="","",INDEX(PI!$B$2:$S$159,MATCH('P&amp;Cs'!$E60,PI!$A$2:$A$159,0),8)),"")</f>
        <v>Minor Must</v>
      </c>
      <c r="N60" s="35"/>
      <c r="O60" s="35"/>
      <c r="P60" s="35"/>
      <c r="Q60" s="40" t="s">
        <v>2349</v>
      </c>
      <c r="R60" s="35" t="s">
        <v>2404</v>
      </c>
      <c r="S60" s="35"/>
      <c r="T60" s="35"/>
      <c r="U60" s="36"/>
      <c r="V60" s="34"/>
      <c r="W60" s="34"/>
      <c r="X60" s="34"/>
      <c r="Y60" s="34"/>
      <c r="Z60" s="34"/>
    </row>
    <row r="61" ht="9.75" customHeight="1">
      <c r="A61" s="34"/>
      <c r="B61" s="35"/>
      <c r="C61" s="35"/>
      <c r="D61" s="34">
        <f>IF('P&amp;Cs'!$B61="",IF('P&amp;Cs'!$C61="",0,1),1)</f>
        <v>0</v>
      </c>
      <c r="E61" s="35" t="s">
        <v>534</v>
      </c>
      <c r="F61" s="35" t="str">
        <f>IFNA('P&amp;Cs'!$G61,"NA")</f>
        <v>#REF!</v>
      </c>
      <c r="G61" s="35" t="str">
        <f t="array" ref="G61">IF('P&amp;Cs'!$E61="","",INDEX(#REF!,MATCH('P&amp;Cs'!$H61,#REF!,0),2))</f>
        <v>#REF!</v>
      </c>
      <c r="H61" s="35" t="str">
        <f>'P&amp;Cs'!$E61&amp;"NO"</f>
        <v>6A3ffduopCYBDPs2ia3uU2NO</v>
      </c>
      <c r="I61" s="35" t="b">
        <f t="array" ref="I61">IF('P&amp;Cs'!$E61="","",INDEX(PI!$V$2:$V$159,MATCH('P&amp;Cs'!$E61,PI!$A$2:$A$159,0),1))</f>
        <v>0</v>
      </c>
      <c r="J61" s="35" t="str">
        <f t="array" ref="J61">IF('P&amp;Cs'!$B61="",IF('P&amp;Cs'!$C61="",IF('P&amp;Cs'!$E61="","",INDEX(PI!$B$2:$S$159,MATCH('P&amp;Cs'!$E61,PI!$A$2:$A$159,0),2)),INDEX(PI!$B$2:$S$159,MATCH('P&amp;Cs'!$C61,PI!$R$2:$R$159,0),18)),INDEX(PI!$B$2:$S$159,MATCH('P&amp;Cs'!$B61,PI!$N$2:$N$159,0),14))</f>
        <v>FO 04.01.02</v>
      </c>
      <c r="K61" s="35" t="str">
        <f t="array" ref="K61">IF('P&amp;Cs'!$B61="",IF('P&amp;Cs'!$C61="",IF('P&amp;Cs'!$E61="","",INDEX(PI!$B$2:$S$159,MATCH('P&amp;Cs'!$E61,PI!$A$2:$A$159,0),4)),INDEX(PI!$B$2:$T$159,MATCH('P&amp;Cs'!$C61,PI!$R$2:$R$159,0),19)),INDEX(PI!$B$2:$S$159,MATCH('P&amp;Cs'!$B61,PI!$N$2:$N$159,0),15))</f>
        <v>Techniques have been used to improve or maintain soil structure and avoid soil compaction.</v>
      </c>
      <c r="L61" s="35" t="str">
        <f t="array" ref="L61">IF('P&amp;Cs'!$B61="",IF('P&amp;Cs'!$C61="",INDEX(PI!$B$2:$S$159,MATCH('P&amp;Cs'!$E61,PI!$A$2:$A$159,0),6),""),"")</f>
        <v>There shall be evidence of the application of techniques (use of deep-rooting green crops, drainage, subsoiling, use of low-pressure tires, tramlines, permanent row marking, etc.) that are suitable for use on the land and, where possible, minimize, isolate, or eliminate soil compaction.</v>
      </c>
      <c r="M61" s="35" t="str">
        <f t="array" ref="M61">IF('P&amp;Cs'!$C61="",IF('P&amp;Cs'!$E61="","",INDEX(PI!$B$2:$S$159,MATCH('P&amp;Cs'!$E61,PI!$A$2:$A$159,0),8)),"")</f>
        <v>Minor Must</v>
      </c>
      <c r="N61" s="35"/>
      <c r="O61" s="35"/>
      <c r="P61" s="35"/>
      <c r="Q61" s="35" t="s">
        <v>2418</v>
      </c>
      <c r="R61" s="35" t="s">
        <v>2419</v>
      </c>
      <c r="S61" s="35"/>
      <c r="T61" s="35"/>
      <c r="U61" s="36"/>
      <c r="V61" s="34"/>
      <c r="W61" s="34"/>
      <c r="X61" s="34"/>
      <c r="Y61" s="34"/>
      <c r="Z61" s="34"/>
    </row>
    <row r="62" ht="9.75" customHeight="1">
      <c r="A62" s="34"/>
      <c r="B62" s="35"/>
      <c r="C62" s="35"/>
      <c r="D62" s="34">
        <f>IF('P&amp;Cs'!$B62="",IF('P&amp;Cs'!$C62="",0,1),1)</f>
        <v>0</v>
      </c>
      <c r="E62" s="35" t="s">
        <v>527</v>
      </c>
      <c r="F62" s="35" t="str">
        <f>IFNA('P&amp;Cs'!$G62,"NA")</f>
        <v>#REF!</v>
      </c>
      <c r="G62" s="35" t="str">
        <f t="array" ref="G62">IF('P&amp;Cs'!$E62="","",INDEX(#REF!,MATCH('P&amp;Cs'!$H62,#REF!,0),2))</f>
        <v>#REF!</v>
      </c>
      <c r="H62" s="35" t="str">
        <f>'P&amp;Cs'!$E62&amp;"NO"</f>
        <v>2AkWRCSbZwSgg3JGSyni9qNO</v>
      </c>
      <c r="I62" s="35" t="b">
        <f t="array" ref="I62">IF('P&amp;Cs'!$E62="","",INDEX(PI!$V$2:$V$159,MATCH('P&amp;Cs'!$E62,PI!$A$2:$A$159,0),1))</f>
        <v>0</v>
      </c>
      <c r="J62" s="35" t="str">
        <f t="array" ref="J62">IF('P&amp;Cs'!$B62="",IF('P&amp;Cs'!$C62="",IF('P&amp;Cs'!$E62="","",INDEX(PI!$B$2:$S$159,MATCH('P&amp;Cs'!$E62,PI!$A$2:$A$159,0),2)),INDEX(PI!$B$2:$S$159,MATCH('P&amp;Cs'!$C62,PI!$R$2:$R$159,0),18)),INDEX(PI!$B$2:$S$159,MATCH('P&amp;Cs'!$B62,PI!$N$2:$N$159,0),14))</f>
        <v>FO 04.01.03</v>
      </c>
      <c r="K62" s="35" t="str">
        <f t="array" ref="K62">IF('P&amp;Cs'!$B62="",IF('P&amp;Cs'!$C62="",IF('P&amp;Cs'!$E62="","",INDEX(PI!$B$2:$S$159,MATCH('P&amp;Cs'!$E62,PI!$A$2:$A$159,0),4)),INDEX(PI!$B$2:$T$159,MATCH('P&amp;Cs'!$C62,PI!$R$2:$R$159,0),19)),INDEX(PI!$B$2:$S$159,MATCH('P&amp;Cs'!$B62,PI!$N$2:$N$159,0),15))</f>
        <v>The producer uses techniques to reduce the possibility of soil erosion.</v>
      </c>
      <c r="L62" s="35" t="str">
        <f t="array" ref="L62">IF('P&amp;Cs'!$B62="",IF('P&amp;Cs'!$C62="",INDEX(PI!$B$2:$S$159,MATCH('P&amp;Cs'!$E62,PI!$A$2:$A$159,0),6),""),"")</f>
        <v>There shall be evidence of control practices and remedial measures (mulching, crossline techniques on slopes, drains, sowing grass or green fertilizers, trees and shrubs on the borders of sites, etc.) to minimize soil erosion (from water, wind, etc.).</v>
      </c>
      <c r="M62" s="35" t="str">
        <f t="array" ref="M62">IF('P&amp;Cs'!$C62="",IF('P&amp;Cs'!$E62="","",INDEX(PI!$B$2:$S$159,MATCH('P&amp;Cs'!$E62,PI!$A$2:$A$159,0),8)),"")</f>
        <v>Minor Must</v>
      </c>
      <c r="N62" s="35"/>
      <c r="O62" s="35"/>
      <c r="P62" s="35"/>
      <c r="Q62" s="35" t="s">
        <v>2418</v>
      </c>
      <c r="R62" s="35" t="s">
        <v>2419</v>
      </c>
      <c r="S62" s="35"/>
      <c r="T62" s="35"/>
      <c r="U62" s="36"/>
      <c r="V62" s="34"/>
      <c r="W62" s="34"/>
      <c r="X62" s="34"/>
      <c r="Y62" s="34"/>
      <c r="Z62" s="34"/>
    </row>
    <row r="63" ht="9.75" customHeight="1">
      <c r="A63" s="34"/>
      <c r="B63" s="35"/>
      <c r="C63" s="35"/>
      <c r="D63" s="34">
        <f>IF('P&amp;Cs'!$B63="",IF('P&amp;Cs'!$C63="",0,1),1)</f>
        <v>0</v>
      </c>
      <c r="E63" s="35" t="s">
        <v>745</v>
      </c>
      <c r="F63" s="35" t="str">
        <f>IFNA('P&amp;Cs'!$G63,"NA")</f>
        <v>#REF!</v>
      </c>
      <c r="G63" s="35" t="str">
        <f t="array" ref="G63">IF('P&amp;Cs'!$E63="","",INDEX(#REF!,MATCH('P&amp;Cs'!$H63,#REF!,0),2))</f>
        <v>#REF!</v>
      </c>
      <c r="H63" s="35" t="str">
        <f>'P&amp;Cs'!$E63&amp;"NO"</f>
        <v>2JLTaxEQZoExPs4ZEIRNKINO</v>
      </c>
      <c r="I63" s="35" t="b">
        <f t="array" ref="I63">IF('P&amp;Cs'!$E63="","",INDEX(PI!$V$2:$V$159,MATCH('P&amp;Cs'!$E63,PI!$A$2:$A$159,0),1))</f>
        <v>0</v>
      </c>
      <c r="J63" s="35" t="str">
        <f t="array" ref="J63">IF('P&amp;Cs'!$B63="",IF('P&amp;Cs'!$C63="",IF('P&amp;Cs'!$E63="","",INDEX(PI!$B$2:$S$159,MATCH('P&amp;Cs'!$E63,PI!$A$2:$A$159,0),2)),INDEX(PI!$B$2:$S$159,MATCH('P&amp;Cs'!$C63,PI!$R$2:$R$159,0),18)),INDEX(PI!$B$2:$S$159,MATCH('P&amp;Cs'!$B63,PI!$N$2:$N$159,0),14))</f>
        <v>FO 04.01.04</v>
      </c>
      <c r="K63" s="35" t="str">
        <f t="array" ref="K63">IF('P&amp;Cs'!$B63="",IF('P&amp;Cs'!$C63="",IF('P&amp;Cs'!$E63="","",INDEX(PI!$B$2:$S$159,MATCH('P&amp;Cs'!$E63,PI!$A$2:$A$159,0),4)),INDEX(PI!$B$2:$T$159,MATCH('P&amp;Cs'!$C63,PI!$R$2:$R$159,0),19)),INDEX(PI!$B$2:$S$159,MATCH('P&amp;Cs'!$B63,PI!$N$2:$N$159,0),15))</f>
        <v>The producer keeps records of sowing/planting dates.</v>
      </c>
      <c r="L63" s="35" t="str">
        <f t="array" ref="L63">IF('P&amp;Cs'!$B63="",IF('P&amp;Cs'!$C63="",INDEX(PI!$B$2:$S$159,MATCH('P&amp;Cs'!$E63,PI!$A$2:$A$159,0),6),""),"")</f>
        <v>Records of sowing/planting dates are kept.</v>
      </c>
      <c r="M63" s="35" t="str">
        <f t="array" ref="M63">IF('P&amp;Cs'!$C63="",IF('P&amp;Cs'!$E63="","",INDEX(PI!$B$2:$S$159,MATCH('P&amp;Cs'!$E63,PI!$A$2:$A$159,0),8)),"")</f>
        <v>Recom.</v>
      </c>
      <c r="N63" s="35"/>
      <c r="O63" s="35"/>
      <c r="P63" s="35"/>
      <c r="Q63" s="35" t="s">
        <v>2347</v>
      </c>
      <c r="R63" s="35" t="s">
        <v>2405</v>
      </c>
      <c r="S63" s="35"/>
      <c r="T63" s="35"/>
      <c r="U63" s="36"/>
      <c r="V63" s="34"/>
      <c r="W63" s="34"/>
      <c r="X63" s="34"/>
      <c r="Y63" s="34"/>
      <c r="Z63" s="34"/>
    </row>
    <row r="64" ht="9.75" customHeight="1">
      <c r="A64" s="34"/>
      <c r="B64" s="35"/>
      <c r="C64" s="35" t="s">
        <v>744</v>
      </c>
      <c r="D64" s="34">
        <f>IF('P&amp;Cs'!$B64="",IF('P&amp;Cs'!$C64="",0,1),1)</f>
        <v>1</v>
      </c>
      <c r="E64" s="35"/>
      <c r="F64" s="35" t="str">
        <f>IFNA('P&amp;Cs'!$G64,"NA")</f>
        <v/>
      </c>
      <c r="G64" s="35" t="str">
        <f t="array" ref="G64">IF('P&amp;Cs'!$E64="","",INDEX(#REF!,MATCH('P&amp;Cs'!$H64,#REF!,0),2))</f>
        <v/>
      </c>
      <c r="H64" s="35" t="str">
        <f>'P&amp;Cs'!$E64&amp;"NO"</f>
        <v>NO</v>
      </c>
      <c r="I64" s="35" t="str">
        <f t="array" ref="I64">IF('P&amp;Cs'!$E64="","",INDEX(PI!$V$2:$V$159,MATCH('P&amp;Cs'!$E64,PI!$A$2:$A$159,0),1))</f>
        <v/>
      </c>
      <c r="J64" s="35" t="str">
        <f t="array" ref="J64">IF('P&amp;Cs'!$B64="",IF('P&amp;Cs'!$C64="",IF('P&amp;Cs'!$E64="","",INDEX(PI!$B$2:$S$159,MATCH('P&amp;Cs'!$E64,PI!$A$2:$A$159,0),2)),INDEX(PI!$B$2:$S$159,MATCH('P&amp;Cs'!$C64,PI!$R$2:$R$159,0),18)),INDEX(PI!$B$2:$S$159,MATCH('P&amp;Cs'!$B64,PI!$N$2:$N$159,0),14))</f>
        <v>FO 04.02 Soil fumigation</v>
      </c>
      <c r="K64" s="35" t="str">
        <f t="array" ref="K64">IF('P&amp;Cs'!$B64="",IF('P&amp;Cs'!$C64="",IF('P&amp;Cs'!$E64="","",INDEX(PI!$B$2:$S$159,MATCH('P&amp;Cs'!$E64,PI!$A$2:$A$159,0),4)),INDEX(PI!$B$2:$T$159,MATCH('P&amp;Cs'!$C64,PI!$R$2:$R$159,0),19)),INDEX(PI!$B$2:$S$159,MATCH('P&amp;Cs'!$B64,PI!$N$2:$N$159,0),15))</f>
        <v>-</v>
      </c>
      <c r="L64" s="35" t="str">
        <f t="array" ref="L64">IF('P&amp;Cs'!$B64="",IF('P&amp;Cs'!$C64="",INDEX(PI!$B$2:$S$159,MATCH('P&amp;Cs'!$E64,PI!$A$2:$A$159,0),6),""),"")</f>
        <v/>
      </c>
      <c r="M64" s="35" t="str">
        <f t="array" ref="M64">IF('P&amp;Cs'!$C64="",IF('P&amp;Cs'!$E64="","",INDEX(PI!$B$2:$S$159,MATCH('P&amp;Cs'!$E64,PI!$A$2:$A$159,0),8)),"")</f>
        <v/>
      </c>
      <c r="N64" s="35"/>
      <c r="O64" s="35"/>
      <c r="P64" s="35"/>
      <c r="Q64" s="35"/>
      <c r="R64" s="35"/>
      <c r="S64" s="35"/>
      <c r="T64" s="35"/>
      <c r="U64" s="36"/>
      <c r="V64" s="34"/>
      <c r="W64" s="34"/>
      <c r="X64" s="34"/>
      <c r="Y64" s="34"/>
      <c r="Z64" s="34"/>
    </row>
    <row r="65" ht="9.75" customHeight="1">
      <c r="A65" s="34"/>
      <c r="B65" s="35"/>
      <c r="C65" s="35"/>
      <c r="D65" s="34">
        <f>IF('P&amp;Cs'!$B65="",IF('P&amp;Cs'!$C65="",0,1),1)</f>
        <v>0</v>
      </c>
      <c r="E65" s="35" t="s">
        <v>738</v>
      </c>
      <c r="F65" s="35" t="str">
        <f>IFNA('P&amp;Cs'!$G65,"NA")</f>
        <v>#REF!</v>
      </c>
      <c r="G65" s="35" t="str">
        <f t="array" ref="G65">IF('P&amp;Cs'!$E65="","",INDEX(#REF!,MATCH('P&amp;Cs'!$H65,#REF!,0),2))</f>
        <v>#REF!</v>
      </c>
      <c r="H65" s="35" t="str">
        <f>'P&amp;Cs'!$E65&amp;"NO"</f>
        <v>3XAgnXz2B2MkrodMxTOllINO</v>
      </c>
      <c r="I65" s="35" t="b">
        <f t="array" ref="I65">IF('P&amp;Cs'!$E65="","",INDEX(PI!$V$2:$V$159,MATCH('P&amp;Cs'!$E65,PI!$A$2:$A$159,0),1))</f>
        <v>0</v>
      </c>
      <c r="J65" s="35" t="str">
        <f t="array" ref="J65">IF('P&amp;Cs'!$B65="",IF('P&amp;Cs'!$C65="",IF('P&amp;Cs'!$E65="","",INDEX(PI!$B$2:$S$159,MATCH('P&amp;Cs'!$E65,PI!$A$2:$A$159,0),2)),INDEX(PI!$B$2:$S$159,MATCH('P&amp;Cs'!$C65,PI!$R$2:$R$159,0),18)),INDEX(PI!$B$2:$S$159,MATCH('P&amp;Cs'!$B65,PI!$N$2:$N$159,0),14))</f>
        <v>FO 04.02.01</v>
      </c>
      <c r="K65" s="35" t="str">
        <f t="array" ref="K65">IF('P&amp;Cs'!$B65="",IF('P&amp;Cs'!$C65="",IF('P&amp;Cs'!$E65="","",INDEX(PI!$B$2:$S$159,MATCH('P&amp;Cs'!$E65,PI!$A$2:$A$159,0),4)),INDEX(PI!$B$2:$T$159,MATCH('P&amp;Cs'!$C65,PI!$R$2:$R$159,0),19)),INDEX(PI!$B$2:$S$159,MATCH('P&amp;Cs'!$B65,PI!$N$2:$N$159,0),15))</f>
        <v>There is documented justification for the use of soil fumigants.</v>
      </c>
      <c r="L65" s="35" t="str">
        <f t="array" ref="L65">IF('P&amp;Cs'!$B65="",IF('P&amp;Cs'!$C65="",INDEX(PI!$B$2:$S$159,MATCH('P&amp;Cs'!$E65,PI!$A$2:$A$159,0),6),""),"")</f>
        <v>There shall be documented evidence and justification for the use of soil fumigants, including targeted problem, location, date, active ingredient, amount, doses, method of application, and operator. Methyl bromide shall never be used.</v>
      </c>
      <c r="M65" s="35" t="str">
        <f t="array" ref="M65">IF('P&amp;Cs'!$C65="",IF('P&amp;Cs'!$E65="","",INDEX(PI!$B$2:$S$159,MATCH('P&amp;Cs'!$E65,PI!$A$2:$A$159,0),8)),"")</f>
        <v>Major Must</v>
      </c>
      <c r="N65" s="35"/>
      <c r="O65" s="35"/>
      <c r="P65" s="35"/>
      <c r="Q65" s="35" t="s">
        <v>2420</v>
      </c>
      <c r="R65" s="35" t="s">
        <v>2421</v>
      </c>
      <c r="S65" s="35" t="s">
        <v>2422</v>
      </c>
      <c r="T65" s="35"/>
      <c r="U65" s="36"/>
      <c r="V65" s="34"/>
      <c r="W65" s="34"/>
      <c r="X65" s="34"/>
      <c r="Y65" s="34"/>
      <c r="Z65" s="34"/>
    </row>
    <row r="66" ht="9.75" customHeight="1">
      <c r="A66" s="34"/>
      <c r="B66" s="35"/>
      <c r="C66" s="35"/>
      <c r="D66" s="34">
        <f>IF('P&amp;Cs'!$B66="",IF('P&amp;Cs'!$C66="",0,1),1)</f>
        <v>0</v>
      </c>
      <c r="E66" s="35" t="s">
        <v>776</v>
      </c>
      <c r="F66" s="35" t="str">
        <f>IFNA('P&amp;Cs'!$G66,"NA")</f>
        <v>#REF!</v>
      </c>
      <c r="G66" s="35" t="str">
        <f t="array" ref="G66">IF('P&amp;Cs'!$E66="","",INDEX(#REF!,MATCH('P&amp;Cs'!$H66,#REF!,0),2))</f>
        <v>#REF!</v>
      </c>
      <c r="H66" s="35" t="str">
        <f>'P&amp;Cs'!$E66&amp;"NO"</f>
        <v>6PXBd5F7khUis9LNtJ7uMxNO</v>
      </c>
      <c r="I66" s="35" t="b">
        <f t="array" ref="I66">IF('P&amp;Cs'!$E66="","",INDEX(PI!$V$2:$V$159,MATCH('P&amp;Cs'!$E66,PI!$A$2:$A$159,0),1))</f>
        <v>0</v>
      </c>
      <c r="J66" s="35" t="str">
        <f t="array" ref="J66">IF('P&amp;Cs'!$B66="",IF('P&amp;Cs'!$C66="",IF('P&amp;Cs'!$E66="","",INDEX(PI!$B$2:$S$159,MATCH('P&amp;Cs'!$E66,PI!$A$2:$A$159,0),2)),INDEX(PI!$B$2:$S$159,MATCH('P&amp;Cs'!$C66,PI!$R$2:$R$159,0),18)),INDEX(PI!$B$2:$S$159,MATCH('P&amp;Cs'!$B66,PI!$N$2:$N$159,0),14))</f>
        <v>FO 04.02.02</v>
      </c>
      <c r="K66" s="35" t="str">
        <f t="array" ref="K66">IF('P&amp;Cs'!$B66="",IF('P&amp;Cs'!$C66="",IF('P&amp;Cs'!$E66="","",INDEX(PI!$B$2:$S$159,MATCH('P&amp;Cs'!$E66,PI!$A$2:$A$159,0),4)),INDEX(PI!$B$2:$T$159,MATCH('P&amp;Cs'!$C66,PI!$R$2:$R$159,0),19)),INDEX(PI!$B$2:$S$159,MATCH('P&amp;Cs'!$B66,PI!$N$2:$N$159,0),15))</f>
        <v>The preplanting interval is complied with.</v>
      </c>
      <c r="L66" s="35" t="str">
        <f t="array" ref="L66">IF('P&amp;Cs'!$B66="",IF('P&amp;Cs'!$C66="",INDEX(PI!$B$2:$S$159,MATCH('P&amp;Cs'!$E66,PI!$A$2:$A$159,0),6),""),"")</f>
        <v>The preplanting interval shall be recorded.</v>
      </c>
      <c r="M66" s="35" t="str">
        <f t="array" ref="M66">IF('P&amp;Cs'!$C66="",IF('P&amp;Cs'!$E66="","",INDEX(PI!$B$2:$S$159,MATCH('P&amp;Cs'!$E66,PI!$A$2:$A$159,0),8)),"")</f>
        <v>Minor Must</v>
      </c>
      <c r="N66" s="35"/>
      <c r="O66" s="35"/>
      <c r="P66" s="35"/>
      <c r="Q66" s="35" t="s">
        <v>2347</v>
      </c>
      <c r="R66" s="44" t="s">
        <v>2423</v>
      </c>
      <c r="S66" s="35"/>
      <c r="T66" s="35"/>
      <c r="U66" s="36"/>
      <c r="V66" s="34"/>
      <c r="W66" s="34"/>
      <c r="X66" s="34"/>
      <c r="Y66" s="34"/>
      <c r="Z66" s="34"/>
    </row>
    <row r="67" ht="9.75" customHeight="1">
      <c r="A67" s="34"/>
      <c r="B67" s="35"/>
      <c r="C67" s="35"/>
      <c r="D67" s="34">
        <f>IF('P&amp;Cs'!$B67="",IF('P&amp;Cs'!$C67="",0,1),1)</f>
        <v>0</v>
      </c>
      <c r="E67" s="35" t="s">
        <v>751</v>
      </c>
      <c r="F67" s="35" t="str">
        <f>IFNA('P&amp;Cs'!$G67,"NA")</f>
        <v>#REF!</v>
      </c>
      <c r="G67" s="35" t="str">
        <f t="array" ref="G67">IF('P&amp;Cs'!$E67="","",INDEX(#REF!,MATCH('P&amp;Cs'!$H67,#REF!,0),2))</f>
        <v>#REF!</v>
      </c>
      <c r="H67" s="35" t="str">
        <f>'P&amp;Cs'!$E67&amp;"NO"</f>
        <v>6Z0Zehhoet77UdLkNpAK48NO</v>
      </c>
      <c r="I67" s="35" t="b">
        <f t="array" ref="I67">IF('P&amp;Cs'!$E67="","",INDEX(PI!$V$2:$V$159,MATCH('P&amp;Cs'!$E67,PI!$A$2:$A$159,0),1))</f>
        <v>0</v>
      </c>
      <c r="J67" s="35" t="str">
        <f t="array" ref="J67">IF('P&amp;Cs'!$B67="",IF('P&amp;Cs'!$C67="",IF('P&amp;Cs'!$E67="","",INDEX(PI!$B$2:$S$159,MATCH('P&amp;Cs'!$E67,PI!$A$2:$A$159,0),2)),INDEX(PI!$B$2:$S$159,MATCH('P&amp;Cs'!$C67,PI!$R$2:$R$159,0),18)),INDEX(PI!$B$2:$S$159,MATCH('P&amp;Cs'!$B67,PI!$N$2:$N$159,0),14))</f>
        <v>FO 04.02.03</v>
      </c>
      <c r="K67" s="35" t="str">
        <f t="array" ref="K67">IF('P&amp;Cs'!$B67="",IF('P&amp;Cs'!$C67="",IF('P&amp;Cs'!$E67="","",INDEX(PI!$B$2:$S$159,MATCH('P&amp;Cs'!$E67,PI!$A$2:$A$159,0),4)),INDEX(PI!$B$2:$T$159,MATCH('P&amp;Cs'!$C67,PI!$R$2:$R$159,0),19)),INDEX(PI!$B$2:$S$159,MATCH('P&amp;Cs'!$B67,PI!$N$2:$N$159,0),15))</f>
        <v>The producer explores alternatives to chemical fumigation before resorting to the use of chemical fumigants.</v>
      </c>
      <c r="L67" s="35" t="str">
        <f t="array" ref="L67">IF('P&amp;Cs'!$B67="",IF('P&amp;Cs'!$C67="",INDEX(PI!$B$2:$S$159,MATCH('P&amp;Cs'!$E67,PI!$A$2:$A$159,0),6),""),"")</f>
        <v>The producer should be able to demonstrate assessment of alternatives to chemical soil fumigation through technical knowledge, documented evidence, or accepted local practice and has implemented them, where feasible.</v>
      </c>
      <c r="M67" s="35" t="str">
        <f t="array" ref="M67">IF('P&amp;Cs'!$C67="",IF('P&amp;Cs'!$E67="","",INDEX(PI!$B$2:$S$159,MATCH('P&amp;Cs'!$E67,PI!$A$2:$A$159,0),8)),"")</f>
        <v>Recom.</v>
      </c>
      <c r="N67" s="35"/>
      <c r="O67" s="35"/>
      <c r="P67" s="35"/>
      <c r="Q67" s="35" t="s">
        <v>2420</v>
      </c>
      <c r="R67" s="35" t="s">
        <v>2424</v>
      </c>
      <c r="S67" s="35"/>
      <c r="T67" s="35"/>
      <c r="U67" s="36"/>
      <c r="V67" s="34"/>
      <c r="W67" s="34"/>
      <c r="X67" s="34"/>
      <c r="Y67" s="34"/>
      <c r="Z67" s="34"/>
    </row>
    <row r="68" ht="9.75" customHeight="1">
      <c r="A68" s="34"/>
      <c r="B68" s="35"/>
      <c r="C68" s="35" t="s">
        <v>763</v>
      </c>
      <c r="D68" s="34">
        <f>IF('P&amp;Cs'!$B68="",IF('P&amp;Cs'!$C68="",0,1),1)</f>
        <v>1</v>
      </c>
      <c r="E68" s="35"/>
      <c r="F68" s="35" t="str">
        <f>IFNA('P&amp;Cs'!$G68,"NA")</f>
        <v/>
      </c>
      <c r="G68" s="35" t="str">
        <f t="array" ref="G68">IF('P&amp;Cs'!$E68="","",INDEX(#REF!,MATCH('P&amp;Cs'!$H68,#REF!,0),2))</f>
        <v/>
      </c>
      <c r="H68" s="35" t="str">
        <f>'P&amp;Cs'!$E68&amp;"NO"</f>
        <v>NO</v>
      </c>
      <c r="I68" s="35" t="str">
        <f t="array" ref="I68">IF('P&amp;Cs'!$E68="","",INDEX(PI!$V$2:$V$159,MATCH('P&amp;Cs'!$E68,PI!$A$2:$A$159,0),1))</f>
        <v/>
      </c>
      <c r="J68" s="35" t="str">
        <f t="array" ref="J68">IF('P&amp;Cs'!$B68="",IF('P&amp;Cs'!$C68="",IF('P&amp;Cs'!$E68="","",INDEX(PI!$B$2:$S$159,MATCH('P&amp;Cs'!$E68,PI!$A$2:$A$159,0),2)),INDEX(PI!$B$2:$S$159,MATCH('P&amp;Cs'!$C68,PI!$R$2:$R$159,0),18)),INDEX(PI!$B$2:$S$159,MATCH('P&amp;Cs'!$B68,PI!$N$2:$N$159,0),14))</f>
        <v>FO 04.03 Substrates</v>
      </c>
      <c r="K68" s="35" t="str">
        <f t="array" ref="K68">IF('P&amp;Cs'!$B68="",IF('P&amp;Cs'!$C68="",IF('P&amp;Cs'!$E68="","",INDEX(PI!$B$2:$S$159,MATCH('P&amp;Cs'!$E68,PI!$A$2:$A$159,0),4)),INDEX(PI!$B$2:$T$159,MATCH('P&amp;Cs'!$C68,PI!$R$2:$R$159,0),19)),INDEX(PI!$B$2:$S$159,MATCH('P&amp;Cs'!$B68,PI!$N$2:$N$159,0),15))</f>
        <v>-</v>
      </c>
      <c r="L68" s="35" t="str">
        <f t="array" ref="L68">IF('P&amp;Cs'!$B68="",IF('P&amp;Cs'!$C68="",INDEX(PI!$B$2:$S$159,MATCH('P&amp;Cs'!$E68,PI!$A$2:$A$159,0),6),""),"")</f>
        <v/>
      </c>
      <c r="M68" s="35" t="str">
        <f t="array" ref="M68">IF('P&amp;Cs'!$C68="",IF('P&amp;Cs'!$E68="","",INDEX(PI!$B$2:$S$159,MATCH('P&amp;Cs'!$E68,PI!$A$2:$A$159,0),8)),"")</f>
        <v/>
      </c>
      <c r="N68" s="35"/>
      <c r="O68" s="35"/>
      <c r="P68" s="35"/>
      <c r="Q68" s="35"/>
      <c r="R68" s="35"/>
      <c r="S68" s="35"/>
      <c r="T68" s="35"/>
      <c r="U68" s="36"/>
      <c r="V68" s="34"/>
      <c r="W68" s="34"/>
      <c r="X68" s="34"/>
      <c r="Y68" s="34"/>
      <c r="Z68" s="34"/>
    </row>
    <row r="69" ht="9.75" customHeight="1">
      <c r="A69" s="34"/>
      <c r="B69" s="35"/>
      <c r="C69" s="35"/>
      <c r="D69" s="34">
        <f>IF('P&amp;Cs'!$B69="",IF('P&amp;Cs'!$C69="",0,1),1)</f>
        <v>0</v>
      </c>
      <c r="E69" s="35" t="s">
        <v>801</v>
      </c>
      <c r="F69" s="35" t="str">
        <f>IFNA('P&amp;Cs'!$G69,"NA")</f>
        <v>#REF!</v>
      </c>
      <c r="G69" s="35" t="str">
        <f t="array" ref="G69">IF('P&amp;Cs'!$E69="","",INDEX(#REF!,MATCH('P&amp;Cs'!$H69,#REF!,0),2))</f>
        <v>#REF!</v>
      </c>
      <c r="H69" s="35" t="str">
        <f>'P&amp;Cs'!$E69&amp;"NO"</f>
        <v>2tv4TW2qPQqZzCJtVpMtXfNO</v>
      </c>
      <c r="I69" s="35" t="b">
        <f t="array" ref="I69">IF('P&amp;Cs'!$E69="","",INDEX(PI!$V$2:$V$159,MATCH('P&amp;Cs'!$E69,PI!$A$2:$A$159,0),1))</f>
        <v>0</v>
      </c>
      <c r="J69" s="35" t="str">
        <f t="array" ref="J69">IF('P&amp;Cs'!$B69="",IF('P&amp;Cs'!$C69="",IF('P&amp;Cs'!$E69="","",INDEX(PI!$B$2:$S$159,MATCH('P&amp;Cs'!$E69,PI!$A$2:$A$159,0),2)),INDEX(PI!$B$2:$S$159,MATCH('P&amp;Cs'!$C69,PI!$R$2:$R$159,0),18)),INDEX(PI!$B$2:$S$159,MATCH('P&amp;Cs'!$B69,PI!$N$2:$N$159,0),14))</f>
        <v>FO 04.03.01</v>
      </c>
      <c r="K69" s="35" t="str">
        <f t="array" ref="K69">IF('P&amp;Cs'!$B69="",IF('P&amp;Cs'!$C69="",IF('P&amp;Cs'!$E69="","",INDEX(PI!$B$2:$S$159,MATCH('P&amp;Cs'!$E69,PI!$A$2:$A$159,0),4)),INDEX(PI!$B$2:$T$159,MATCH('P&amp;Cs'!$C69,PI!$R$2:$R$159,0),19)),INDEX(PI!$B$2:$S$159,MATCH('P&amp;Cs'!$B69,PI!$N$2:$N$159,0),15))</f>
        <v>The producer participates in substrate recycling.</v>
      </c>
      <c r="L69" s="35" t="str">
        <f t="array" ref="L69">IF('P&amp;Cs'!$B69="",IF('P&amp;Cs'!$C69="",INDEX(PI!$B$2:$S$159,MATCH('P&amp;Cs'!$E69,PI!$A$2:$A$159,0),6),""),"")</f>
        <v>The producer shall keep records documenting dates and quantities of recycled substrate. Invoices/Loading dockets are acceptable. If there is no participation in an available recycling program, this shall be justified.
Participation in an off-farm recycling program is acceptable.
Not applicable to potted plants that are sold together with the substrate.
“N/A” if there is no waste of substrate.</v>
      </c>
      <c r="M69" s="35" t="str">
        <f t="array" ref="M69">IF('P&amp;Cs'!$C69="",IF('P&amp;Cs'!$E69="","",INDEX(PI!$B$2:$S$159,MATCH('P&amp;Cs'!$E69,PI!$A$2:$A$159,0),8)),"")</f>
        <v>Minor Must</v>
      </c>
      <c r="N69" s="35"/>
      <c r="O69" s="35"/>
      <c r="P69" s="35"/>
      <c r="Q69" s="40" t="s">
        <v>2349</v>
      </c>
      <c r="R69" s="35" t="s">
        <v>2404</v>
      </c>
      <c r="S69" s="35"/>
      <c r="T69" s="35"/>
      <c r="U69" s="36"/>
      <c r="V69" s="34"/>
      <c r="W69" s="34"/>
      <c r="X69" s="34"/>
      <c r="Y69" s="34"/>
      <c r="Z69" s="34"/>
    </row>
    <row r="70" ht="9.75" customHeight="1">
      <c r="A70" s="34"/>
      <c r="B70" s="35"/>
      <c r="C70" s="35"/>
      <c r="D70" s="34">
        <f>IF('P&amp;Cs'!$B70="",IF('P&amp;Cs'!$C70="",0,1),1)</f>
        <v>0</v>
      </c>
      <c r="E70" s="35" t="s">
        <v>788</v>
      </c>
      <c r="F70" s="35" t="str">
        <f>IFNA('P&amp;Cs'!$G70,"NA")</f>
        <v>#REF!</v>
      </c>
      <c r="G70" s="35" t="str">
        <f t="array" ref="G70">IF('P&amp;Cs'!$E70="","",INDEX(#REF!,MATCH('P&amp;Cs'!$H70,#REF!,0),2))</f>
        <v>#REF!</v>
      </c>
      <c r="H70" s="35" t="str">
        <f>'P&amp;Cs'!$E70&amp;"NO"</f>
        <v>3JEp9Z2OdjxYyKhQS8bBHMNO</v>
      </c>
      <c r="I70" s="35" t="b">
        <f t="array" ref="I70">IF('P&amp;Cs'!$E70="","",INDEX(PI!$V$2:$V$159,MATCH('P&amp;Cs'!$E70,PI!$A$2:$A$159,0),1))</f>
        <v>0</v>
      </c>
      <c r="J70" s="35" t="str">
        <f t="array" ref="J70">IF('P&amp;Cs'!$B70="",IF('P&amp;Cs'!$C70="",IF('P&amp;Cs'!$E70="","",INDEX(PI!$B$2:$S$159,MATCH('P&amp;Cs'!$E70,PI!$A$2:$A$159,0),2)),INDEX(PI!$B$2:$S$159,MATCH('P&amp;Cs'!$C70,PI!$R$2:$R$159,0),18)),INDEX(PI!$B$2:$S$159,MATCH('P&amp;Cs'!$B70,PI!$N$2:$N$159,0),14))</f>
        <v>FO 04.03.02</v>
      </c>
      <c r="K70" s="35" t="str">
        <f t="array" ref="K70">IF('P&amp;Cs'!$B70="",IF('P&amp;Cs'!$C70="",IF('P&amp;Cs'!$E70="","",INDEX(PI!$B$2:$S$159,MATCH('P&amp;Cs'!$E70,PI!$A$2:$A$159,0),4)),INDEX(PI!$B$2:$T$159,MATCH('P&amp;Cs'!$C70,PI!$R$2:$R$159,0),19)),INDEX(PI!$B$2:$S$159,MATCH('P&amp;Cs'!$B70,PI!$N$2:$N$159,0),15))</f>
        <v>Records are kept of any chemicals used to sterilize substrates for reuse.</v>
      </c>
      <c r="L70" s="35" t="str">
        <f t="array" ref="L70">IF('P&amp;Cs'!$B70="",IF('P&amp;Cs'!$C70="",INDEX(PI!$B$2:$S$159,MATCH('P&amp;Cs'!$E70,PI!$A$2:$A$159,0),6),""),"")</f>
        <v>If substrates are sterilized off-farm, the name and location of the company that sterilizes the substrate shall be recorded, plus the name and active ingredient of the chemicals used.
If substrates are sterilized on the farm, the name or reference of the field or greenhouse shall be recorded.
The following are all correctly recorded:
- Dates of sterilization (day/month/year)
- Name and active ingredient used
- Machinery used (e.g., 1000l tank)
- Method used (drenching, fogging)
- Operator’s name (person who actually applied the chemicals and performed the sterilization)
- Preplanting interval
Where applicable and feasible, steaming or nonchemical alternatives shall be used for sterilizing substrates that will be reused.</v>
      </c>
      <c r="M70" s="35" t="str">
        <f t="array" ref="M70">IF('P&amp;Cs'!$C70="",IF('P&amp;Cs'!$E70="","",INDEX(PI!$B$2:$S$159,MATCH('P&amp;Cs'!$E70,PI!$A$2:$A$159,0),8)),"")</f>
        <v>Minor Must</v>
      </c>
      <c r="N70" s="35"/>
      <c r="O70" s="35"/>
      <c r="P70" s="35"/>
      <c r="Q70" s="40" t="s">
        <v>2349</v>
      </c>
      <c r="R70" s="44" t="s">
        <v>2423</v>
      </c>
      <c r="S70" s="35" t="s">
        <v>2425</v>
      </c>
      <c r="T70" s="35"/>
      <c r="U70" s="36"/>
      <c r="V70" s="34"/>
      <c r="W70" s="34"/>
      <c r="X70" s="34"/>
      <c r="Y70" s="34"/>
      <c r="Z70" s="34"/>
    </row>
    <row r="71" ht="9.75" customHeight="1">
      <c r="A71" s="34"/>
      <c r="B71" s="35"/>
      <c r="C71" s="35"/>
      <c r="D71" s="34">
        <f>IF('P&amp;Cs'!$B71="",IF('P&amp;Cs'!$C71="",0,1),1)</f>
        <v>0</v>
      </c>
      <c r="E71" s="35" t="s">
        <v>770</v>
      </c>
      <c r="F71" s="35" t="str">
        <f>IFNA('P&amp;Cs'!$G71,"NA")</f>
        <v>#REF!</v>
      </c>
      <c r="G71" s="35" t="str">
        <f t="array" ref="G71">IF('P&amp;Cs'!$E71="","",INDEX(#REF!,MATCH('P&amp;Cs'!$H71,#REF!,0),2))</f>
        <v>#REF!</v>
      </c>
      <c r="H71" s="35" t="str">
        <f>'P&amp;Cs'!$E71&amp;"NO"</f>
        <v>7GJHldkb3WbO9dD9xzdm4ZNO</v>
      </c>
      <c r="I71" s="35" t="b">
        <f t="array" ref="I71">IF('P&amp;Cs'!$E71="","",INDEX(PI!$V$2:$V$159,MATCH('P&amp;Cs'!$E71,PI!$A$2:$A$159,0),1))</f>
        <v>0</v>
      </c>
      <c r="J71" s="35" t="str">
        <f t="array" ref="J71">IF('P&amp;Cs'!$B71="",IF('P&amp;Cs'!$C71="",IF('P&amp;Cs'!$E71="","",INDEX(PI!$B$2:$S$159,MATCH('P&amp;Cs'!$E71,PI!$A$2:$A$159,0),2)),INDEX(PI!$B$2:$S$159,MATCH('P&amp;Cs'!$C71,PI!$R$2:$R$159,0),18)),INDEX(PI!$B$2:$S$159,MATCH('P&amp;Cs'!$B71,PI!$N$2:$N$159,0),14))</f>
        <v>FO 04.03.03</v>
      </c>
      <c r="K71" s="35" t="str">
        <f t="array" ref="K71">IF('P&amp;Cs'!$B71="",IF('P&amp;Cs'!$C71="",IF('P&amp;Cs'!$E71="","",INDEX(PI!$B$2:$S$159,MATCH('P&amp;Cs'!$E71,PI!$A$2:$A$159,0),4)),INDEX(PI!$B$2:$T$159,MATCH('P&amp;Cs'!$C71,PI!$R$2:$R$159,0),19)),INDEX(PI!$B$2:$S$159,MATCH('P&amp;Cs'!$B71,PI!$N$2:$N$159,0),15))</f>
        <v>Substrates of natural origins do not come from designated conservation areas.</v>
      </c>
      <c r="L71" s="35" t="str">
        <f t="array" ref="L71">IF('P&amp;Cs'!$B71="",IF('P&amp;Cs'!$C71="",INDEX(PI!$B$2:$S$159,MATCH('P&amp;Cs'!$E71,PI!$A$2:$A$159,0),6),""),"")</f>
        <v>There shall be records that attest to the source of the substrate of natural origin being used. These records shall demonstrate that the substrate does not come from designated conservation areas.</v>
      </c>
      <c r="M71" s="35" t="str">
        <f t="array" ref="M71">IF('P&amp;Cs'!$C71="",IF('P&amp;Cs'!$E71="","",INDEX(PI!$B$2:$S$159,MATCH('P&amp;Cs'!$E71,PI!$A$2:$A$159,0),8)),"")</f>
        <v>Major Must</v>
      </c>
      <c r="N71" s="35"/>
      <c r="O71" s="35"/>
      <c r="P71" s="35"/>
      <c r="Q71" s="40" t="s">
        <v>2349</v>
      </c>
      <c r="R71" s="35" t="s">
        <v>2426</v>
      </c>
      <c r="S71" s="35"/>
      <c r="T71" s="35"/>
      <c r="U71" s="36"/>
      <c r="V71" s="34"/>
      <c r="W71" s="34"/>
      <c r="X71" s="34"/>
      <c r="Y71" s="34"/>
      <c r="Z71" s="34"/>
    </row>
    <row r="72" ht="9.75" customHeight="1">
      <c r="A72" s="37"/>
      <c r="B72" s="38"/>
      <c r="C72" s="38"/>
      <c r="D72" s="37">
        <f>IF('P&amp;Cs'!$B72="",IF('P&amp;Cs'!$C72="",0,1),1)</f>
        <v>0</v>
      </c>
      <c r="E72" s="38" t="s">
        <v>757</v>
      </c>
      <c r="F72" s="38" t="str">
        <f>IFNA('P&amp;Cs'!$G72,"NA")</f>
        <v>#REF!</v>
      </c>
      <c r="G72" s="38" t="str">
        <f t="array" ref="G72">IF('P&amp;Cs'!$E72="","",INDEX(#REF!,MATCH('P&amp;Cs'!$H72,#REF!,0),2))</f>
        <v>#REF!</v>
      </c>
      <c r="H72" s="38" t="str">
        <f>'P&amp;Cs'!$E72&amp;"NO"</f>
        <v>6p8eHn0JMjasmwCN7u2anSNO</v>
      </c>
      <c r="I72" s="38" t="b">
        <f t="array" ref="I72">IF('P&amp;Cs'!$E72="","",INDEX(PI!$V$2:$V$159,MATCH('P&amp;Cs'!$E72,PI!$A$2:$A$159,0),1))</f>
        <v>0</v>
      </c>
      <c r="J72" s="38" t="str">
        <f t="array" ref="J72">IF('P&amp;Cs'!$B72="",IF('P&amp;Cs'!$C72="",IF('P&amp;Cs'!$E72="","",INDEX(PI!$B$2:$S$159,MATCH('P&amp;Cs'!$E72,PI!$A$2:$A$159,0),2)),INDEX(PI!$B$2:$S$159,MATCH('P&amp;Cs'!$C72,PI!$R$2:$R$159,0),18)),INDEX(PI!$B$2:$S$159,MATCH('P&amp;Cs'!$B72,PI!$N$2:$N$159,0),14))</f>
        <v>FO 04.03.04</v>
      </c>
      <c r="K72" s="38" t="str">
        <f t="array" ref="K72">IF('P&amp;Cs'!$B72="",IF('P&amp;Cs'!$C72="",IF('P&amp;Cs'!$E72="","",INDEX(PI!$B$2:$S$159,MATCH('P&amp;Cs'!$E72,PI!$A$2:$A$159,0),4)),INDEX(PI!$B$2:$T$159,MATCH('P&amp;Cs'!$C72,PI!$R$2:$R$159,0),19)),INDEX(PI!$B$2:$S$159,MATCH('P&amp;Cs'!$B72,PI!$N$2:$N$159,0),15))</f>
        <v>At least 10% by volume of substrates used in production are alternatives to peat, there is a plan to continuously reduce the amount of peat used, and there is a plan to use only peat that comes from responsible sources.</v>
      </c>
      <c r="L72" s="38" t="str">
        <f t="array" ref="L72">IF('P&amp;Cs'!$B72="",IF('P&amp;Cs'!$C72="",INDEX(PI!$B$2:$S$159,MATCH('P&amp;Cs'!$E72,PI!$A$2:$A$159,0),6),""),"")</f>
        <v>Evidence shall be available that at least 10% of the total volume of raw materials in the substrates used in production is not peat but a renewable alternative (renewable refers to less than 50 years).
There shall be a documented justification in cases in which substitution is not feasible.
Peat refers to dug-out peat (Sphagnum sp.), not to coco peat or any other peat.
Responsible sources of peat refer to peat grown under certification, such as Responsibly Produced Peat (RPP) certification.</v>
      </c>
      <c r="M72" s="38" t="str">
        <f t="array" ref="M72">IF('P&amp;Cs'!$C72="",IF('P&amp;Cs'!$E72="","",INDEX(PI!$B$2:$S$159,MATCH('P&amp;Cs'!$E72,PI!$A$2:$A$159,0),8)),"")</f>
        <v>Minor Must</v>
      </c>
      <c r="N72" s="38"/>
      <c r="O72" s="38"/>
      <c r="P72" s="38"/>
      <c r="Q72" s="42" t="s">
        <v>2349</v>
      </c>
      <c r="R72" s="38" t="s">
        <v>2427</v>
      </c>
      <c r="S72" s="38" t="s">
        <v>2428</v>
      </c>
      <c r="T72" s="38"/>
      <c r="U72" s="39"/>
      <c r="V72" s="37"/>
      <c r="W72" s="37"/>
      <c r="X72" s="37"/>
      <c r="Y72" s="37"/>
      <c r="Z72" s="37"/>
    </row>
    <row r="73" ht="9.75" customHeight="1">
      <c r="A73" s="34"/>
      <c r="B73" s="35"/>
      <c r="C73" s="35" t="s">
        <v>526</v>
      </c>
      <c r="D73" s="34">
        <f>IF('P&amp;Cs'!$B73="",IF('P&amp;Cs'!$C73="",0,1),1)</f>
        <v>1</v>
      </c>
      <c r="E73" s="35"/>
      <c r="F73" s="35" t="str">
        <f>IFNA('P&amp;Cs'!$G73,"NA")</f>
        <v/>
      </c>
      <c r="G73" s="35" t="str">
        <f t="array" ref="G73">IF('P&amp;Cs'!$E73="","",INDEX(#REF!,MATCH('P&amp;Cs'!$H73,#REF!,0),2))</f>
        <v/>
      </c>
      <c r="H73" s="35" t="str">
        <f>'P&amp;Cs'!$E73&amp;"NO"</f>
        <v>NO</v>
      </c>
      <c r="I73" s="35" t="str">
        <f t="array" ref="I73">IF('P&amp;Cs'!$E73="","",INDEX(PI!$V$2:$V$159,MATCH('P&amp;Cs'!$E73,PI!$A$2:$A$159,0),1))</f>
        <v/>
      </c>
      <c r="J73" s="35" t="str">
        <f t="array" ref="J73">IF('P&amp;Cs'!$B73="",IF('P&amp;Cs'!$C73="",IF('P&amp;Cs'!$E73="","",INDEX(PI!$B$2:$S$159,MATCH('P&amp;Cs'!$E73,PI!$A$2:$A$159,0),2)),INDEX(PI!$B$2:$S$159,MATCH('P&amp;Cs'!$C73,PI!$R$2:$R$159,0),18)),INDEX(PI!$B$2:$S$159,MATCH('P&amp;Cs'!$B73,PI!$N$2:$N$159,0),14))</f>
        <v>FO 04.04 Nutritional needs</v>
      </c>
      <c r="K73" s="35" t="str">
        <f t="array" ref="K73">IF('P&amp;Cs'!$B73="",IF('P&amp;Cs'!$C73="",IF('P&amp;Cs'!$E73="","",INDEX(PI!$B$2:$S$159,MATCH('P&amp;Cs'!$E73,PI!$A$2:$A$159,0),4)),INDEX(PI!$B$2:$T$159,MATCH('P&amp;Cs'!$C73,PI!$R$2:$R$159,0),19)),INDEX(PI!$B$2:$S$159,MATCH('P&amp;Cs'!$B73,PI!$N$2:$N$159,0),15))</f>
        <v>-</v>
      </c>
      <c r="L73" s="35" t="str">
        <f t="array" ref="L73">IF('P&amp;Cs'!$B73="",IF('P&amp;Cs'!$C73="",INDEX(PI!$B$2:$S$159,MATCH('P&amp;Cs'!$E73,PI!$A$2:$A$159,0),6),""),"")</f>
        <v/>
      </c>
      <c r="M73" s="35" t="str">
        <f t="array" ref="M73">IF('P&amp;Cs'!$C73="",IF('P&amp;Cs'!$E73="","",INDEX(PI!$B$2:$S$159,MATCH('P&amp;Cs'!$E73,PI!$A$2:$A$159,0),8)),"")</f>
        <v/>
      </c>
      <c r="N73" s="35"/>
      <c r="O73" s="35"/>
      <c r="P73" s="35"/>
      <c r="Q73" s="35"/>
      <c r="R73" s="35"/>
      <c r="S73" s="35"/>
      <c r="T73" s="35"/>
      <c r="U73" s="36"/>
      <c r="V73" s="34"/>
      <c r="W73" s="34"/>
      <c r="X73" s="34"/>
      <c r="Y73" s="34"/>
      <c r="Z73" s="34"/>
    </row>
    <row r="74" ht="9.75" customHeight="1">
      <c r="A74" s="34"/>
      <c r="B74" s="35"/>
      <c r="C74" s="35"/>
      <c r="D74" s="34">
        <f>IF('P&amp;Cs'!$B74="",IF('P&amp;Cs'!$C74="",0,1),1)</f>
        <v>0</v>
      </c>
      <c r="E74" s="35" t="s">
        <v>520</v>
      </c>
      <c r="F74" s="35" t="str">
        <f>IFNA('P&amp;Cs'!$G74,"NA")</f>
        <v>#REF!</v>
      </c>
      <c r="G74" s="35" t="str">
        <f t="array" ref="G74">IF('P&amp;Cs'!$E74="","",INDEX(#REF!,MATCH('P&amp;Cs'!$H74,#REF!,0),2))</f>
        <v>#REF!</v>
      </c>
      <c r="H74" s="35" t="str">
        <f>'P&amp;Cs'!$E74&amp;"NO"</f>
        <v>7hMevDUzptlKptbCXwxgERNO</v>
      </c>
      <c r="I74" s="35" t="b">
        <f t="array" ref="I74">IF('P&amp;Cs'!$E74="","",INDEX(PI!$V$2:$V$159,MATCH('P&amp;Cs'!$E74,PI!$A$2:$A$159,0),1))</f>
        <v>0</v>
      </c>
      <c r="J74" s="35" t="str">
        <f t="array" ref="J74">IF('P&amp;Cs'!$B74="",IF('P&amp;Cs'!$C74="",IF('P&amp;Cs'!$E74="","",INDEX(PI!$B$2:$S$159,MATCH('P&amp;Cs'!$E74,PI!$A$2:$A$159,0),2)),INDEX(PI!$B$2:$S$159,MATCH('P&amp;Cs'!$C74,PI!$R$2:$R$159,0),18)),INDEX(PI!$B$2:$S$159,MATCH('P&amp;Cs'!$B74,PI!$N$2:$N$159,0),14))</f>
        <v>FO 04.04.01</v>
      </c>
      <c r="K74" s="35" t="str">
        <f t="array" ref="K74">IF('P&amp;Cs'!$B74="",IF('P&amp;Cs'!$C74="",IF('P&amp;Cs'!$E74="","",INDEX(PI!$B$2:$S$159,MATCH('P&amp;Cs'!$E74,PI!$A$2:$A$159,0),4)),INDEX(PI!$B$2:$T$159,MATCH('P&amp;Cs'!$C74,PI!$R$2:$R$159,0),19)),INDEX(PI!$B$2:$S$159,MATCH('P&amp;Cs'!$B74,PI!$N$2:$N$159,0),15))</f>
        <v>The application of fertilizers considers crop needs and the nutrient contribution of fertilizers, aiming to minimize nutrient loss.</v>
      </c>
      <c r="L74" s="35" t="str">
        <f t="array" ref="L74">IF('P&amp;Cs'!$B74="",IF('P&amp;Cs'!$C74="",INDEX(PI!$B$2:$S$159,MATCH('P&amp;Cs'!$E74,PI!$A$2:$A$159,0),6),""),"")</f>
        <v>The producer shall make a fertilizer application program (time, frequency, and quantity), to minimize nutrient loss. The program shall take into consideration:
- The nutritional needs of the crop
- The nutrient contribution of fertilizer applications including organic amendments and water used in irrigation
- Maintaining soil fertility
Records of analyses and/or crop-specific literature shall be available as evidence.
The producer shall perform calculations at least once for every single crop harvested and on a justified regular basis (e.g., every two weeks in closed systems) for continuously harvested product. (The analysis may be conducted with on-farm equipment or mobile kits).</v>
      </c>
      <c r="M74" s="35" t="str">
        <f t="array" ref="M74">IF('P&amp;Cs'!$C74="",IF('P&amp;Cs'!$E74="","",INDEX(PI!$B$2:$S$159,MATCH('P&amp;Cs'!$E74,PI!$A$2:$A$159,0),8)),"")</f>
        <v>Minor Must</v>
      </c>
      <c r="N74" s="35"/>
      <c r="O74" s="35"/>
      <c r="P74" s="35"/>
      <c r="Q74" s="35" t="s">
        <v>2347</v>
      </c>
      <c r="R74" s="35" t="s">
        <v>2429</v>
      </c>
      <c r="S74" s="35"/>
      <c r="T74" s="35"/>
      <c r="U74" s="36"/>
      <c r="V74" s="34"/>
      <c r="W74" s="34"/>
      <c r="X74" s="34"/>
      <c r="Y74" s="34"/>
      <c r="Z74" s="34"/>
    </row>
    <row r="75" ht="9.75" customHeight="1">
      <c r="A75" s="34"/>
      <c r="B75" s="35"/>
      <c r="C75" s="35" t="s">
        <v>395</v>
      </c>
      <c r="D75" s="34">
        <f>IF('P&amp;Cs'!$B75="",IF('P&amp;Cs'!$C75="",0,1),1)</f>
        <v>1</v>
      </c>
      <c r="E75" s="35"/>
      <c r="F75" s="35" t="str">
        <f>IFNA('P&amp;Cs'!$G75,"NA")</f>
        <v/>
      </c>
      <c r="G75" s="35" t="str">
        <f t="array" ref="G75">IF('P&amp;Cs'!$E75="","",INDEX(#REF!,MATCH('P&amp;Cs'!$H75,#REF!,0),2))</f>
        <v/>
      </c>
      <c r="H75" s="35" t="str">
        <f>'P&amp;Cs'!$E75&amp;"NO"</f>
        <v>NO</v>
      </c>
      <c r="I75" s="35" t="str">
        <f t="array" ref="I75">IF('P&amp;Cs'!$E75="","",INDEX(PI!$V$2:$V$159,MATCH('P&amp;Cs'!$E75,PI!$A$2:$A$159,0),1))</f>
        <v/>
      </c>
      <c r="J75" s="35" t="str">
        <f t="array" ref="J75">IF('P&amp;Cs'!$B75="",IF('P&amp;Cs'!$C75="",IF('P&amp;Cs'!$E75="","",INDEX(PI!$B$2:$S$159,MATCH('P&amp;Cs'!$E75,PI!$A$2:$A$159,0),2)),INDEX(PI!$B$2:$S$159,MATCH('P&amp;Cs'!$C75,PI!$R$2:$R$159,0),18)),INDEX(PI!$B$2:$S$159,MATCH('P&amp;Cs'!$B75,PI!$N$2:$N$159,0),14))</f>
        <v>FO 04.05 Nutrient content</v>
      </c>
      <c r="K75" s="35" t="str">
        <f t="array" ref="K75">IF('P&amp;Cs'!$B75="",IF('P&amp;Cs'!$C75="",IF('P&amp;Cs'!$E75="","",INDEX(PI!$B$2:$S$159,MATCH('P&amp;Cs'!$E75,PI!$A$2:$A$159,0),4)),INDEX(PI!$B$2:$T$159,MATCH('P&amp;Cs'!$C75,PI!$R$2:$R$159,0),19)),INDEX(PI!$B$2:$S$159,MATCH('P&amp;Cs'!$B75,PI!$N$2:$N$159,0),15))</f>
        <v>-</v>
      </c>
      <c r="L75" s="35" t="str">
        <f t="array" ref="L75">IF('P&amp;Cs'!$B75="",IF('P&amp;Cs'!$C75="",INDEX(PI!$B$2:$S$159,MATCH('P&amp;Cs'!$E75,PI!$A$2:$A$159,0),6),""),"")</f>
        <v/>
      </c>
      <c r="M75" s="35" t="str">
        <f t="array" ref="M75">IF('P&amp;Cs'!$C75="",IF('P&amp;Cs'!$E75="","",INDEX(PI!$B$2:$S$159,MATCH('P&amp;Cs'!$E75,PI!$A$2:$A$159,0),8)),"")</f>
        <v/>
      </c>
      <c r="N75" s="35"/>
      <c r="O75" s="35"/>
      <c r="P75" s="35"/>
      <c r="Q75" s="35"/>
      <c r="R75" s="35"/>
      <c r="S75" s="35"/>
      <c r="T75" s="35"/>
      <c r="U75" s="36"/>
      <c r="V75" s="34"/>
      <c r="W75" s="34"/>
      <c r="X75" s="34"/>
      <c r="Y75" s="34"/>
      <c r="Z75" s="34"/>
    </row>
    <row r="76" ht="9.75" customHeight="1">
      <c r="A76" s="34"/>
      <c r="B76" s="35"/>
      <c r="C76" s="35"/>
      <c r="D76" s="34">
        <f>IF('P&amp;Cs'!$B76="",IF('P&amp;Cs'!$C76="",0,1),1)</f>
        <v>0</v>
      </c>
      <c r="E76" s="35" t="s">
        <v>514</v>
      </c>
      <c r="F76" s="35" t="str">
        <f>IFNA('P&amp;Cs'!$G76,"NA")</f>
        <v>#REF!</v>
      </c>
      <c r="G76" s="35" t="str">
        <f t="array" ref="G76">IF('P&amp;Cs'!$E76="","",INDEX(#REF!,MATCH('P&amp;Cs'!$H76,#REF!,0),2))</f>
        <v>#REF!</v>
      </c>
      <c r="H76" s="35" t="str">
        <f>'P&amp;Cs'!$E76&amp;"NO"</f>
        <v>6PgJUOQP7XxD6372lBM8lXNO</v>
      </c>
      <c r="I76" s="35" t="b">
        <f t="array" ref="I76">IF('P&amp;Cs'!$E76="","",INDEX(PI!$V$2:$V$159,MATCH('P&amp;Cs'!$E76,PI!$A$2:$A$159,0),1))</f>
        <v>0</v>
      </c>
      <c r="J76" s="35" t="str">
        <f t="array" ref="J76">IF('P&amp;Cs'!$B76="",IF('P&amp;Cs'!$C76="",IF('P&amp;Cs'!$E76="","",INDEX(PI!$B$2:$S$159,MATCH('P&amp;Cs'!$E76,PI!$A$2:$A$159,0),2)),INDEX(PI!$B$2:$S$159,MATCH('P&amp;Cs'!$C76,PI!$R$2:$R$159,0),18)),INDEX(PI!$B$2:$S$159,MATCH('P&amp;Cs'!$B76,PI!$N$2:$N$159,0),14))</f>
        <v>FO 04.05.01</v>
      </c>
      <c r="K76" s="35" t="str">
        <f t="array" ref="K76">IF('P&amp;Cs'!$B76="",IF('P&amp;Cs'!$C76="",IF('P&amp;Cs'!$E76="","",INDEX(PI!$B$2:$S$159,MATCH('P&amp;Cs'!$E76,PI!$A$2:$A$159,0),4)),INDEX(PI!$B$2:$T$159,MATCH('P&amp;Cs'!$C76,PI!$R$2:$R$159,0),19)),INDEX(PI!$B$2:$S$159,MATCH('P&amp;Cs'!$B76,PI!$N$2:$N$159,0),15))</f>
        <v>The content of major nutrients (nitrogen, phosphorus, potassium) in applied fertilizers is known.</v>
      </c>
      <c r="L76" s="35" t="str">
        <f t="array" ref="L76">IF('P&amp;Cs'!$B76="",IF('P&amp;Cs'!$C76="",INDEX(PI!$B$2:$S$159,MATCH('P&amp;Cs'!$E76,PI!$A$2:$A$159,0),6),""),"")</f>
        <v>Documented evidence/labels detailing major nutrient content (or recognized standard values) shall be available for all fertilizers (organic and inorganic) used on registered crops within the last 24 months. In the case of the first audit, records for the last three months should be available.</v>
      </c>
      <c r="M76" s="35" t="str">
        <f t="array" ref="M76">IF('P&amp;Cs'!$C76="",IF('P&amp;Cs'!$E76="","",INDEX(PI!$B$2:$S$159,MATCH('P&amp;Cs'!$E76,PI!$A$2:$A$159,0),8)),"")</f>
        <v>Minor Must</v>
      </c>
      <c r="N76" s="35"/>
      <c r="O76" s="35"/>
      <c r="P76" s="35"/>
      <c r="Q76" s="35" t="s">
        <v>2347</v>
      </c>
      <c r="R76" s="44" t="s">
        <v>2430</v>
      </c>
      <c r="S76" s="35"/>
      <c r="T76" s="35"/>
      <c r="U76" s="36"/>
      <c r="V76" s="34"/>
      <c r="W76" s="34"/>
      <c r="X76" s="34"/>
      <c r="Y76" s="34"/>
      <c r="Z76" s="34"/>
    </row>
    <row r="77" ht="9.75" customHeight="1">
      <c r="A77" s="34"/>
      <c r="B77" s="35"/>
      <c r="C77" s="35"/>
      <c r="D77" s="34">
        <f>IF('P&amp;Cs'!$B77="",IF('P&amp;Cs'!$C77="",0,1),1)</f>
        <v>0</v>
      </c>
      <c r="E77" s="35" t="s">
        <v>732</v>
      </c>
      <c r="F77" s="35" t="str">
        <f>IFNA('P&amp;Cs'!$G77,"NA")</f>
        <v>#REF!</v>
      </c>
      <c r="G77" s="35" t="str">
        <f t="array" ref="G77">IF('P&amp;Cs'!$E77="","",INDEX(#REF!,MATCH('P&amp;Cs'!$H77,#REF!,0),2))</f>
        <v>#REF!</v>
      </c>
      <c r="H77" s="35" t="str">
        <f>'P&amp;Cs'!$E77&amp;"NO"</f>
        <v>5mSlaOszUEHd0BAbqSmBbWNO</v>
      </c>
      <c r="I77" s="35" t="b">
        <f t="array" ref="I77">IF('P&amp;Cs'!$E77="","",INDEX(PI!$V$2:$V$159,MATCH('P&amp;Cs'!$E77,PI!$A$2:$A$159,0),1))</f>
        <v>0</v>
      </c>
      <c r="J77" s="35" t="str">
        <f t="array" ref="J77">IF('P&amp;Cs'!$B77="",IF('P&amp;Cs'!$C77="",IF('P&amp;Cs'!$E77="","",INDEX(PI!$B$2:$S$159,MATCH('P&amp;Cs'!$E77,PI!$A$2:$A$159,0),2)),INDEX(PI!$B$2:$S$159,MATCH('P&amp;Cs'!$C77,PI!$R$2:$R$159,0),18)),INDEX(PI!$B$2:$S$159,MATCH('P&amp;Cs'!$B77,PI!$N$2:$N$159,0),14))</f>
        <v>FO 04.05.02</v>
      </c>
      <c r="K77" s="35" t="str">
        <f t="array" ref="K77">IF('P&amp;Cs'!$B77="",IF('P&amp;Cs'!$C77="",IF('P&amp;Cs'!$E77="","",INDEX(PI!$B$2:$S$159,MATCH('P&amp;Cs'!$E77,PI!$A$2:$A$159,0),4)),INDEX(PI!$B$2:$T$159,MATCH('P&amp;Cs'!$C77,PI!$R$2:$R$159,0),19)),INDEX(PI!$B$2:$S$159,MATCH('P&amp;Cs'!$B77,PI!$N$2:$N$159,0),15))</f>
        <v>Purchased inorganic fertilizers are accompanied by documented evidence of chemical content, including heavy metals.</v>
      </c>
      <c r="L77" s="35" t="str">
        <f t="array" ref="L77">IF('P&amp;Cs'!$B77="",IF('P&amp;Cs'!$C77="",INDEX(PI!$B$2:$S$159,MATCH('P&amp;Cs'!$E77,PI!$A$2:$A$159,0),6),""),"")</f>
        <v>Documented evidence detailing chemical content, including heavy metals, shall be available for all inorganic fertilizers used on registered crops within the last 12 months. In the case of the first audit, records for the last three months should be available.</v>
      </c>
      <c r="M77" s="35" t="str">
        <f t="array" ref="M77">IF('P&amp;Cs'!$C77="",IF('P&amp;Cs'!$E77="","",INDEX(PI!$B$2:$S$159,MATCH('P&amp;Cs'!$E77,PI!$A$2:$A$159,0),8)),"")</f>
        <v>Minor Must</v>
      </c>
      <c r="N77" s="35"/>
      <c r="O77" s="35"/>
      <c r="P77" s="35"/>
      <c r="Q77" s="40" t="s">
        <v>2349</v>
      </c>
      <c r="R77" s="35" t="s">
        <v>2431</v>
      </c>
      <c r="S77" s="35"/>
      <c r="T77" s="35"/>
      <c r="U77" s="36"/>
      <c r="V77" s="34"/>
      <c r="W77" s="34"/>
      <c r="X77" s="34"/>
      <c r="Y77" s="34"/>
      <c r="Z77" s="34"/>
    </row>
    <row r="78" ht="9.75" customHeight="1">
      <c r="A78" s="34"/>
      <c r="B78" s="35"/>
      <c r="C78" s="35"/>
      <c r="D78" s="34">
        <f>IF('P&amp;Cs'!$B78="",IF('P&amp;Cs'!$C78="",0,1),1)</f>
        <v>0</v>
      </c>
      <c r="E78" s="35" t="s">
        <v>396</v>
      </c>
      <c r="F78" s="35" t="str">
        <f>IFNA('P&amp;Cs'!$G78,"NA")</f>
        <v>#REF!</v>
      </c>
      <c r="G78" s="35" t="str">
        <f t="array" ref="G78">IF('P&amp;Cs'!$E78="","",INDEX(#REF!,MATCH('P&amp;Cs'!$H78,#REF!,0),2))</f>
        <v>#REF!</v>
      </c>
      <c r="H78" s="35" t="str">
        <f>'P&amp;Cs'!$E78&amp;"NO"</f>
        <v>4EKmI6V90BbBRZN1zYfwg6NO</v>
      </c>
      <c r="I78" s="35" t="b">
        <f t="array" ref="I78">IF('P&amp;Cs'!$E78="","",INDEX(PI!$V$2:$V$159,MATCH('P&amp;Cs'!$E78,PI!$A$2:$A$159,0),1))</f>
        <v>0</v>
      </c>
      <c r="J78" s="35" t="str">
        <f t="array" ref="J78">IF('P&amp;Cs'!$B78="",IF('P&amp;Cs'!$C78="",IF('P&amp;Cs'!$E78="","",INDEX(PI!$B$2:$S$159,MATCH('P&amp;Cs'!$E78,PI!$A$2:$A$159,0),2)),INDEX(PI!$B$2:$S$159,MATCH('P&amp;Cs'!$C78,PI!$R$2:$R$159,0),18)),INDEX(PI!$B$2:$S$159,MATCH('P&amp;Cs'!$B78,PI!$N$2:$N$159,0),14))</f>
        <v>FO 04.05.03</v>
      </c>
      <c r="K78" s="35" t="str">
        <f t="array" ref="K78">IF('P&amp;Cs'!$B78="",IF('P&amp;Cs'!$C78="",IF('P&amp;Cs'!$E78="","",INDEX(PI!$B$2:$S$159,MATCH('P&amp;Cs'!$E78,PI!$A$2:$A$159,0),4)),INDEX(PI!$B$2:$T$159,MATCH('P&amp;Cs'!$C78,PI!$R$2:$R$159,0),19)),INDEX(PI!$B$2:$S$159,MATCH('P&amp;Cs'!$B78,PI!$N$2:$N$159,0),15))</f>
        <v>A risk assessment for organic fertilizer is conducted as per intended use.</v>
      </c>
      <c r="L78" s="35" t="str">
        <f t="array" ref="L78">IF('P&amp;Cs'!$B78="",IF('P&amp;Cs'!$C78="",INDEX(PI!$B$2:$S$159,MATCH('P&amp;Cs'!$E78,PI!$A$2:$A$159,0),6),""),"")</f>
        <v>A risk assessment for organic fertilizer shall be conducted, covering the crop, the workers’ health, and the environment. It shall consider the following:
- Type of organic fertilizer
- Method of treatment to obtain (stabilize) the organic fertilizer
- Microbial contamination (plant and human pathogens)
- Weed/Seed content
- Heavy metal content
This also applies to substrates from biogas plants.
For commercially available organic fertilizers, accompanying documentation and certifications of quality and content may be substituted for a risk assessment.</v>
      </c>
      <c r="M78" s="35" t="str">
        <f t="array" ref="M78">IF('P&amp;Cs'!$C78="",IF('P&amp;Cs'!$E78="","",INDEX(PI!$B$2:$S$159,MATCH('P&amp;Cs'!$E78,PI!$A$2:$A$159,0),8)),"")</f>
        <v>Minor Must</v>
      </c>
      <c r="N78" s="35"/>
      <c r="O78" s="35"/>
      <c r="P78" s="35"/>
      <c r="Q78" s="40" t="s">
        <v>2349</v>
      </c>
      <c r="R78" s="35" t="s">
        <v>2358</v>
      </c>
      <c r="S78" s="35" t="s">
        <v>2373</v>
      </c>
      <c r="T78" s="35"/>
      <c r="U78" s="36"/>
      <c r="V78" s="34"/>
      <c r="W78" s="34"/>
      <c r="X78" s="34"/>
      <c r="Y78" s="34"/>
      <c r="Z78" s="34"/>
    </row>
    <row r="79" ht="9.75" customHeight="1">
      <c r="A79" s="34"/>
      <c r="B79" s="35"/>
      <c r="C79" s="35"/>
      <c r="D79" s="34">
        <f>IF('P&amp;Cs'!$B79="",IF('P&amp;Cs'!$C79="",0,1),1)</f>
        <v>0</v>
      </c>
      <c r="E79" s="35" t="s">
        <v>389</v>
      </c>
      <c r="F79" s="35" t="str">
        <f>IFNA('P&amp;Cs'!$G79,"NA")</f>
        <v>#REF!</v>
      </c>
      <c r="G79" s="35" t="str">
        <f t="array" ref="G79">IF('P&amp;Cs'!$E79="","",INDEX(#REF!,MATCH('P&amp;Cs'!$H79,#REF!,0),2))</f>
        <v>#REF!</v>
      </c>
      <c r="H79" s="35" t="str">
        <f>'P&amp;Cs'!$E79&amp;"NO"</f>
        <v>1JT3rh2ZAKh85BfXXhPzg9NO</v>
      </c>
      <c r="I79" s="35" t="b">
        <f t="array" ref="I79">IF('P&amp;Cs'!$E79="","",INDEX(PI!$V$2:$V$159,MATCH('P&amp;Cs'!$E79,PI!$A$2:$A$159,0),1))</f>
        <v>0</v>
      </c>
      <c r="J79" s="35" t="str">
        <f t="array" ref="J79">IF('P&amp;Cs'!$B79="",IF('P&amp;Cs'!$C79="",IF('P&amp;Cs'!$E79="","",INDEX(PI!$B$2:$S$159,MATCH('P&amp;Cs'!$E79,PI!$A$2:$A$159,0),2)),INDEX(PI!$B$2:$S$159,MATCH('P&amp;Cs'!$C79,PI!$R$2:$R$159,0),18)),INDEX(PI!$B$2:$S$159,MATCH('P&amp;Cs'!$B79,PI!$N$2:$N$159,0),14))</f>
        <v>FO 04.05.04</v>
      </c>
      <c r="K79" s="35" t="str">
        <f t="array" ref="K79">IF('P&amp;Cs'!$B79="",IF('P&amp;Cs'!$C79="",IF('P&amp;Cs'!$E79="","",INDEX(PI!$B$2:$S$159,MATCH('P&amp;Cs'!$E79,PI!$A$2:$A$159,0),4)),INDEX(PI!$B$2:$T$159,MATCH('P&amp;Cs'!$C79,PI!$R$2:$R$159,0),19)),INDEX(PI!$B$2:$S$159,MATCH('P&amp;Cs'!$B79,PI!$N$2:$N$159,0),15))</f>
        <v>The use of human sewage sludge is prohibited on the farm.</v>
      </c>
      <c r="L79" s="35" t="str">
        <f t="array" ref="L79">IF('P&amp;Cs'!$B79="",IF('P&amp;Cs'!$C79="",INDEX(PI!$B$2:$S$159,MATCH('P&amp;Cs'!$E79,PI!$A$2:$A$159,0),6),""),"")</f>
        <v>Human sewage sludge shall never be used in the production of registered crops. The use of human sewage sludge that has been composted or incorporated into a commercially available product is not permitted, regardless of lawful use according to prevailing regulations.</v>
      </c>
      <c r="M79" s="35" t="str">
        <f t="array" ref="M79">IF('P&amp;Cs'!$C79="",IF('P&amp;Cs'!$E79="","",INDEX(PI!$B$2:$S$159,MATCH('P&amp;Cs'!$E79,PI!$A$2:$A$159,0),8)),"")</f>
        <v>Major Must</v>
      </c>
      <c r="N79" s="35"/>
      <c r="O79" s="35"/>
      <c r="P79" s="35"/>
      <c r="Q79" s="40" t="s">
        <v>2432</v>
      </c>
      <c r="R79" s="35" t="s">
        <v>2419</v>
      </c>
      <c r="S79" s="35" t="s">
        <v>2433</v>
      </c>
      <c r="T79" s="35"/>
      <c r="U79" s="36"/>
      <c r="V79" s="34"/>
      <c r="W79" s="34"/>
      <c r="X79" s="34"/>
      <c r="Y79" s="34"/>
      <c r="Z79" s="34"/>
    </row>
    <row r="80" ht="9.75" customHeight="1">
      <c r="A80" s="34"/>
      <c r="B80" s="35"/>
      <c r="C80" s="35" t="s">
        <v>369</v>
      </c>
      <c r="D80" s="34">
        <f>IF('P&amp;Cs'!$B80="",IF('P&amp;Cs'!$C80="",0,1),1)</f>
        <v>1</v>
      </c>
      <c r="E80" s="35"/>
      <c r="F80" s="35" t="str">
        <f>IFNA('P&amp;Cs'!$G80,"NA")</f>
        <v/>
      </c>
      <c r="G80" s="35" t="str">
        <f t="array" ref="G80">IF('P&amp;Cs'!$E80="","",INDEX(#REF!,MATCH('P&amp;Cs'!$H80,#REF!,0),2))</f>
        <v/>
      </c>
      <c r="H80" s="35" t="str">
        <f>'P&amp;Cs'!$E80&amp;"NO"</f>
        <v>NO</v>
      </c>
      <c r="I80" s="35" t="str">
        <f t="array" ref="I80">IF('P&amp;Cs'!$E80="","",INDEX(PI!$V$2:$V$159,MATCH('P&amp;Cs'!$E80,PI!$A$2:$A$159,0),1))</f>
        <v/>
      </c>
      <c r="J80" s="35" t="str">
        <f t="array" ref="J80">IF('P&amp;Cs'!$B80="",IF('P&amp;Cs'!$C80="",IF('P&amp;Cs'!$E80="","",INDEX(PI!$B$2:$S$159,MATCH('P&amp;Cs'!$E80,PI!$A$2:$A$159,0),2)),INDEX(PI!$B$2:$S$159,MATCH('P&amp;Cs'!$C80,PI!$R$2:$R$159,0),18)),INDEX(PI!$B$2:$S$159,MATCH('P&amp;Cs'!$B80,PI!$N$2:$N$159,0),14))</f>
        <v>FO 04.06 Application records</v>
      </c>
      <c r="K80" s="35" t="str">
        <f t="array" ref="K80">IF('P&amp;Cs'!$B80="",IF('P&amp;Cs'!$C80="",IF('P&amp;Cs'!$E80="","",INDEX(PI!$B$2:$S$159,MATCH('P&amp;Cs'!$E80,PI!$A$2:$A$159,0),4)),INDEX(PI!$B$2:$T$159,MATCH('P&amp;Cs'!$C80,PI!$R$2:$R$159,0),19)),INDEX(PI!$B$2:$S$159,MATCH('P&amp;Cs'!$B80,PI!$N$2:$N$159,0),15))</f>
        <v>-</v>
      </c>
      <c r="L80" s="35" t="str">
        <f t="array" ref="L80">IF('P&amp;Cs'!$B80="",IF('P&amp;Cs'!$C80="",INDEX(PI!$B$2:$S$159,MATCH('P&amp;Cs'!$E80,PI!$A$2:$A$159,0),6),""),"")</f>
        <v/>
      </c>
      <c r="M80" s="35" t="str">
        <f t="array" ref="M80">IF('P&amp;Cs'!$C80="",IF('P&amp;Cs'!$E80="","",INDEX(PI!$B$2:$S$159,MATCH('P&amp;Cs'!$E80,PI!$A$2:$A$159,0),8)),"")</f>
        <v/>
      </c>
      <c r="N80" s="35"/>
      <c r="O80" s="35"/>
      <c r="P80" s="35"/>
      <c r="Q80" s="35"/>
      <c r="R80" s="35"/>
      <c r="S80" s="35"/>
      <c r="T80" s="35"/>
      <c r="U80" s="36"/>
      <c r="V80" s="34"/>
      <c r="W80" s="34"/>
      <c r="X80" s="34"/>
      <c r="Y80" s="34"/>
      <c r="Z80" s="34"/>
    </row>
    <row r="81" ht="9.75" customHeight="1">
      <c r="A81" s="34"/>
      <c r="B81" s="35"/>
      <c r="C81" s="35"/>
      <c r="D81" s="34">
        <f>IF('P&amp;Cs'!$B81="",IF('P&amp;Cs'!$C81="",0,1),1)</f>
        <v>0</v>
      </c>
      <c r="E81" s="35" t="s">
        <v>402</v>
      </c>
      <c r="F81" s="35" t="str">
        <f>IFNA('P&amp;Cs'!$G81,"NA")</f>
        <v>#REF!</v>
      </c>
      <c r="G81" s="35" t="str">
        <f t="array" ref="G81">IF('P&amp;Cs'!$E81="","",INDEX(#REF!,MATCH('P&amp;Cs'!$H81,#REF!,0),2))</f>
        <v>#REF!</v>
      </c>
      <c r="H81" s="35" t="str">
        <f>'P&amp;Cs'!$E81&amp;"NO"</f>
        <v>6zj2erHsaBPCe0HuXQW3S1NO</v>
      </c>
      <c r="I81" s="35" t="b">
        <f t="array" ref="I81">IF('P&amp;Cs'!$E81="","",INDEX(PI!$V$2:$V$159,MATCH('P&amp;Cs'!$E81,PI!$A$2:$A$159,0),1))</f>
        <v>0</v>
      </c>
      <c r="J81" s="35" t="str">
        <f t="array" ref="J81">IF('P&amp;Cs'!$B81="",IF('P&amp;Cs'!$C81="",IF('P&amp;Cs'!$E81="","",INDEX(PI!$B$2:$S$159,MATCH('P&amp;Cs'!$E81,PI!$A$2:$A$159,0),2)),INDEX(PI!$B$2:$S$159,MATCH('P&amp;Cs'!$C81,PI!$R$2:$R$159,0),18)),INDEX(PI!$B$2:$S$159,MATCH('P&amp;Cs'!$B81,PI!$N$2:$N$159,0),14))</f>
        <v>FO 04.06.01</v>
      </c>
      <c r="K81" s="35" t="str">
        <f t="array" ref="K81">IF('P&amp;Cs'!$B81="",IF('P&amp;Cs'!$C81="",IF('P&amp;Cs'!$E81="","",INDEX(PI!$B$2:$S$159,MATCH('P&amp;Cs'!$E81,PI!$A$2:$A$159,0),4)),INDEX(PI!$B$2:$T$159,MATCH('P&amp;Cs'!$C81,PI!$R$2:$R$159,0),19)),INDEX(PI!$B$2:$S$159,MATCH('P&amp;Cs'!$B81,PI!$N$2:$N$159,0),15))</f>
        <v>Up-to-date records of all fertilizer and biostimulant applications are kept.</v>
      </c>
      <c r="L81" s="35" t="str">
        <f t="array" ref="L81">IF('P&amp;Cs'!$B81="",IF('P&amp;Cs'!$C81="",INDEX(PI!$B$2:$S$159,MATCH('P&amp;Cs'!$E81,PI!$A$2:$A$159,0),6),""),"")</f>
        <v>Records shall be kept of each fertilizer (organic and inorganic) and biostimulant application, including in hydroponic and fertigation systems. The records shall include:
- Name or reference of the field or greenhouse
- Name of the crop
- Application date (day, month, and year)
- Name and concentration of fertilizer applied
- Applied quantities
- Name of the applicator(s)
- Method of application</v>
      </c>
      <c r="M81" s="35" t="str">
        <f t="array" ref="M81">IF('P&amp;Cs'!$C81="",IF('P&amp;Cs'!$E81="","",INDEX(PI!$B$2:$S$159,MATCH('P&amp;Cs'!$E81,PI!$A$2:$A$159,0),8)),"")</f>
        <v>Minor Must</v>
      </c>
      <c r="N81" s="35"/>
      <c r="O81" s="35"/>
      <c r="P81" s="35"/>
      <c r="Q81" s="35" t="s">
        <v>2349</v>
      </c>
      <c r="R81" s="35" t="s">
        <v>2404</v>
      </c>
      <c r="S81" s="35" t="s">
        <v>2434</v>
      </c>
      <c r="T81" s="35"/>
      <c r="U81" s="36"/>
      <c r="V81" s="34"/>
      <c r="W81" s="34"/>
      <c r="X81" s="34"/>
      <c r="Y81" s="34"/>
      <c r="Z81" s="34"/>
    </row>
    <row r="82" ht="9.75" customHeight="1">
      <c r="A82" s="37"/>
      <c r="B82" s="38"/>
      <c r="C82" s="38"/>
      <c r="D82" s="37">
        <f>IF('P&amp;Cs'!$B82="",IF('P&amp;Cs'!$C82="",0,1),1)</f>
        <v>0</v>
      </c>
      <c r="E82" s="38" t="s">
        <v>363</v>
      </c>
      <c r="F82" s="38" t="str">
        <f>IFNA('P&amp;Cs'!$G82,"NA")</f>
        <v>#REF!</v>
      </c>
      <c r="G82" s="38" t="str">
        <f t="array" ref="G82">IF('P&amp;Cs'!$E82="","",INDEX(#REF!,MATCH('P&amp;Cs'!$H82,#REF!,0),2))</f>
        <v>#REF!</v>
      </c>
      <c r="H82" s="38" t="str">
        <f>'P&amp;Cs'!$E82&amp;"NO"</f>
        <v>66qErdVVkFZQdnuAWgf1FtNO</v>
      </c>
      <c r="I82" s="38" t="b">
        <f t="array" ref="I82">IF('P&amp;Cs'!$E82="","",INDEX(PI!$V$2:$V$159,MATCH('P&amp;Cs'!$E82,PI!$A$2:$A$159,0),1))</f>
        <v>0</v>
      </c>
      <c r="J82" s="38" t="str">
        <f t="array" ref="J82">IF('P&amp;Cs'!$B82="",IF('P&amp;Cs'!$C82="",IF('P&amp;Cs'!$E82="","",INDEX(PI!$B$2:$S$159,MATCH('P&amp;Cs'!$E82,PI!$A$2:$A$159,0),2)),INDEX(PI!$B$2:$S$159,MATCH('P&amp;Cs'!$C82,PI!$R$2:$R$159,0),18)),INDEX(PI!$B$2:$S$159,MATCH('P&amp;Cs'!$B82,PI!$N$2:$N$159,0),14))</f>
        <v>FO 04.06.02</v>
      </c>
      <c r="K82" s="38" t="str">
        <f t="array" ref="K82">IF('P&amp;Cs'!$B82="",IF('P&amp;Cs'!$C82="",IF('P&amp;Cs'!$E82="","",INDEX(PI!$B$2:$S$159,MATCH('P&amp;Cs'!$E82,PI!$A$2:$A$159,0),4)),INDEX(PI!$B$2:$T$159,MATCH('P&amp;Cs'!$C82,PI!$R$2:$R$159,0),19)),INDEX(PI!$B$2:$S$159,MATCH('P&amp;Cs'!$B82,PI!$N$2:$N$159,0),15))</f>
        <v>Management of fertilizers is supported with metrics.</v>
      </c>
      <c r="L82" s="38" t="str">
        <f t="array" ref="L82">IF('P&amp;Cs'!$B82="",IF('P&amp;Cs'!$C82="",INDEX(PI!$B$2:$S$159,MATCH('P&amp;Cs'!$E82,PI!$A$2:$A$159,0),6),""),"")</f>
        <v>Acceptable metrics allow calculating the following:
- Kg of nitrogen (in organic and inorganic fertilizers) used/ha/month
- Kg of phosphorus (in organic and inorganic fertilizers) used/ha/month
Metrics should refer to inorganic and organic fertilizers, units of time (e.g., growing cycle), and amounts of fertilizer per ha of production.
In Option 2 producer groups, evidence at quality management system (QMS) level is acceptable. Results (data) on metrics at producer group and farm level should be available to indicate compliance.</v>
      </c>
      <c r="M82" s="38" t="str">
        <f t="array" ref="M82">IF('P&amp;Cs'!$C82="",IF('P&amp;Cs'!$E82="","",INDEX(PI!$B$2:$S$159,MATCH('P&amp;Cs'!$E82,PI!$A$2:$A$159,0),8)),"")</f>
        <v>Recom.</v>
      </c>
      <c r="N82" s="38"/>
      <c r="O82" s="38"/>
      <c r="P82" s="38"/>
      <c r="Q82" s="42" t="s">
        <v>2349</v>
      </c>
      <c r="R82" s="38" t="s">
        <v>2435</v>
      </c>
      <c r="S82" s="38"/>
      <c r="T82" s="38"/>
      <c r="U82" s="39"/>
      <c r="V82" s="37"/>
      <c r="W82" s="37"/>
      <c r="X82" s="37"/>
      <c r="Y82" s="37"/>
      <c r="Z82" s="37"/>
    </row>
    <row r="83" ht="9.75" customHeight="1">
      <c r="A83" s="34"/>
      <c r="B83" s="35"/>
      <c r="C83" s="35" t="s">
        <v>344</v>
      </c>
      <c r="D83" s="34">
        <f>IF('P&amp;Cs'!$B83="",IF('P&amp;Cs'!$C83="",0,1),1)</f>
        <v>1</v>
      </c>
      <c r="E83" s="35"/>
      <c r="F83" s="35" t="str">
        <f>IFNA('P&amp;Cs'!$G83,"NA")</f>
        <v/>
      </c>
      <c r="G83" s="35" t="str">
        <f t="array" ref="G83">IF('P&amp;Cs'!$E83="","",INDEX(#REF!,MATCH('P&amp;Cs'!$H83,#REF!,0),2))</f>
        <v/>
      </c>
      <c r="H83" s="35" t="str">
        <f>'P&amp;Cs'!$E83&amp;"NO"</f>
        <v>NO</v>
      </c>
      <c r="I83" s="35" t="str">
        <f t="array" ref="I83">IF('P&amp;Cs'!$E83="","",INDEX(PI!$V$2:$V$159,MATCH('P&amp;Cs'!$E83,PI!$A$2:$A$159,0),1))</f>
        <v/>
      </c>
      <c r="J83" s="35" t="str">
        <f t="array" ref="J83">IF('P&amp;Cs'!$B83="",IF('P&amp;Cs'!$C83="",IF('P&amp;Cs'!$E83="","",INDEX(PI!$B$2:$S$159,MATCH('P&amp;Cs'!$E83,PI!$A$2:$A$159,0),2)),INDEX(PI!$B$2:$S$159,MATCH('P&amp;Cs'!$C83,PI!$R$2:$R$159,0),18)),INDEX(PI!$B$2:$S$159,MATCH('P&amp;Cs'!$B83,PI!$N$2:$N$159,0),14))</f>
        <v>FO 04.07 Fertilizer and biostimulant storage</v>
      </c>
      <c r="K83" s="35" t="str">
        <f t="array" ref="K83">IF('P&amp;Cs'!$B83="",IF('P&amp;Cs'!$C83="",IF('P&amp;Cs'!$E83="","",INDEX(PI!$B$2:$S$159,MATCH('P&amp;Cs'!$E83,PI!$A$2:$A$159,0),4)),INDEX(PI!$B$2:$T$159,MATCH('P&amp;Cs'!$C83,PI!$R$2:$R$159,0),19)),INDEX(PI!$B$2:$S$159,MATCH('P&amp;Cs'!$B83,PI!$N$2:$N$159,0),15))</f>
        <v>-</v>
      </c>
      <c r="L83" s="35" t="str">
        <f t="array" ref="L83">IF('P&amp;Cs'!$B83="",IF('P&amp;Cs'!$C83="",INDEX(PI!$B$2:$S$159,MATCH('P&amp;Cs'!$E83,PI!$A$2:$A$159,0),6),""),"")</f>
        <v/>
      </c>
      <c r="M83" s="35" t="str">
        <f t="array" ref="M83">IF('P&amp;Cs'!$C83="",IF('P&amp;Cs'!$E83="","",INDEX(PI!$B$2:$S$159,MATCH('P&amp;Cs'!$E83,PI!$A$2:$A$159,0),8)),"")</f>
        <v/>
      </c>
      <c r="N83" s="35"/>
      <c r="O83" s="35"/>
      <c r="P83" s="35"/>
      <c r="Q83" s="35"/>
      <c r="R83" s="35"/>
      <c r="S83" s="35"/>
      <c r="T83" s="35"/>
      <c r="U83" s="36"/>
      <c r="V83" s="34"/>
      <c r="W83" s="34"/>
      <c r="X83" s="34"/>
      <c r="Y83" s="34"/>
      <c r="Z83" s="34"/>
    </row>
    <row r="84" ht="9.75" customHeight="1">
      <c r="A84" s="34"/>
      <c r="B84" s="35"/>
      <c r="C84" s="35"/>
      <c r="D84" s="34">
        <f>IF('P&amp;Cs'!$B84="",IF('P&amp;Cs'!$C84="",0,1),1)</f>
        <v>0</v>
      </c>
      <c r="E84" s="35" t="s">
        <v>377</v>
      </c>
      <c r="F84" s="35" t="str">
        <f>IFNA('P&amp;Cs'!$G84,"NA")</f>
        <v>#REF!</v>
      </c>
      <c r="G84" s="35" t="str">
        <f t="array" ref="G84">IF('P&amp;Cs'!$E84="","",INDEX(#REF!,MATCH('P&amp;Cs'!$H84,#REF!,0),2))</f>
        <v>#REF!</v>
      </c>
      <c r="H84" s="35" t="str">
        <f>'P&amp;Cs'!$E84&amp;"NO"</f>
        <v>GUdCaPaR66EtZcJlULth2NO</v>
      </c>
      <c r="I84" s="35" t="b">
        <f t="array" ref="I84">IF('P&amp;Cs'!$E84="","",INDEX(PI!$V$2:$V$159,MATCH('P&amp;Cs'!$E84,PI!$A$2:$A$159,0),1))</f>
        <v>0</v>
      </c>
      <c r="J84" s="35" t="str">
        <f t="array" ref="J84">IF('P&amp;Cs'!$B84="",IF('P&amp;Cs'!$C84="",IF('P&amp;Cs'!$E84="","",INDEX(PI!$B$2:$S$159,MATCH('P&amp;Cs'!$E84,PI!$A$2:$A$159,0),2)),INDEX(PI!$B$2:$S$159,MATCH('P&amp;Cs'!$C84,PI!$R$2:$R$159,0),18)),INDEX(PI!$B$2:$S$159,MATCH('P&amp;Cs'!$B84,PI!$N$2:$N$159,0),14))</f>
        <v>FO 04.07.01</v>
      </c>
      <c r="K84" s="35" t="str">
        <f t="array" ref="K84">IF('P&amp;Cs'!$B84="",IF('P&amp;Cs'!$C84="",IF('P&amp;Cs'!$E84="","",INDEX(PI!$B$2:$S$159,MATCH('P&amp;Cs'!$E84,PI!$A$2:$A$159,0),4)),INDEX(PI!$B$2:$T$159,MATCH('P&amp;Cs'!$C84,PI!$R$2:$R$159,0),19)),INDEX(PI!$B$2:$S$159,MATCH('P&amp;Cs'!$B84,PI!$N$2:$N$159,0),15))</f>
        <v>Fertilizers and biostimulants are stored in an appropriate manner to avoid cross contamination.</v>
      </c>
      <c r="L84" s="35" t="str">
        <f t="array" ref="L84">IF('P&amp;Cs'!$B84="",IF('P&amp;Cs'!$C84="",INDEX(PI!$B$2:$S$159,MATCH('P&amp;Cs'!$E84,PI!$A$2:$A$159,0),6),""),"")</f>
        <v>Fertilizers and biostimulants shall be stored in a designated area separate from plant protection products (PPPs) and harvested or packed products.
Cross contamination between fertilizers (organic and inorganic), biostimulants, and PPPs shall be prevented. Use of a physical barrier (wall, sheeting, etc.) may be based upon defined risk.
Fertilizers and biostimulants that are applied together with PPPs (micronutrients, foliar fertilizers, etc.) can be stored with PPPs if both are kept in closed containers.</v>
      </c>
      <c r="M84" s="35" t="str">
        <f t="array" ref="M84">IF('P&amp;Cs'!$C84="",IF('P&amp;Cs'!$E84="","",INDEX(PI!$B$2:$S$159,MATCH('P&amp;Cs'!$E84,PI!$A$2:$A$159,0),8)),"")</f>
        <v>Minor Must</v>
      </c>
      <c r="N84" s="35"/>
      <c r="O84" s="35"/>
      <c r="P84" s="35"/>
      <c r="Q84" s="40" t="s">
        <v>2398</v>
      </c>
      <c r="R84" s="35" t="s">
        <v>2436</v>
      </c>
      <c r="S84" s="35"/>
      <c r="T84" s="35"/>
      <c r="U84" s="36"/>
      <c r="V84" s="34"/>
      <c r="W84" s="34"/>
      <c r="X84" s="34"/>
      <c r="Y84" s="34"/>
      <c r="Z84" s="34"/>
    </row>
    <row r="85" ht="9.75" customHeight="1">
      <c r="A85" s="34"/>
      <c r="B85" s="35"/>
      <c r="C85" s="35"/>
      <c r="D85" s="34">
        <f>IF('P&amp;Cs'!$B85="",IF('P&amp;Cs'!$C85="",0,1),1)</f>
        <v>0</v>
      </c>
      <c r="E85" s="35" t="s">
        <v>357</v>
      </c>
      <c r="F85" s="35" t="str">
        <f>IFNA('P&amp;Cs'!$G85,"NA")</f>
        <v>#REF!</v>
      </c>
      <c r="G85" s="35" t="str">
        <f t="array" ref="G85">IF('P&amp;Cs'!$E85="","",INDEX(#REF!,MATCH('P&amp;Cs'!$H85,#REF!,0),2))</f>
        <v>#REF!</v>
      </c>
      <c r="H85" s="35" t="str">
        <f>'P&amp;Cs'!$E85&amp;"NO"</f>
        <v>3vCxH2ZLcwjwO6MVABDrBgNO</v>
      </c>
      <c r="I85" s="35" t="b">
        <f t="array" ref="I85">IF('P&amp;Cs'!$E85="","",INDEX(PI!$V$2:$V$159,MATCH('P&amp;Cs'!$E85,PI!$A$2:$A$159,0),1))</f>
        <v>0</v>
      </c>
      <c r="J85" s="35" t="str">
        <f t="array" ref="J85">IF('P&amp;Cs'!$B85="",IF('P&amp;Cs'!$C85="",IF('P&amp;Cs'!$E85="","",INDEX(PI!$B$2:$S$159,MATCH('P&amp;Cs'!$E85,PI!$A$2:$A$159,0),2)),INDEX(PI!$B$2:$S$159,MATCH('P&amp;Cs'!$C85,PI!$R$2:$R$159,0),18)),INDEX(PI!$B$2:$S$159,MATCH('P&amp;Cs'!$B85,PI!$N$2:$N$159,0),14))</f>
        <v>FO 04.07.02</v>
      </c>
      <c r="K85" s="35" t="str">
        <f t="array" ref="K85">IF('P&amp;Cs'!$B85="",IF('P&amp;Cs'!$C85="",IF('P&amp;Cs'!$E85="","",INDEX(PI!$B$2:$S$159,MATCH('P&amp;Cs'!$E85,PI!$A$2:$A$159,0),4)),INDEX(PI!$B$2:$T$159,MATCH('P&amp;Cs'!$C85,PI!$R$2:$R$159,0),19)),INDEX(PI!$B$2:$S$159,MATCH('P&amp;Cs'!$B85,PI!$N$2:$N$159,0),15))</f>
        <v>Fertilizers and biostimulants are stored in a covered, clean, and dry area.</v>
      </c>
      <c r="L85" s="35" t="str">
        <f t="array" ref="L85">IF('P&amp;Cs'!$B85="",IF('P&amp;Cs'!$C85="",INDEX(PI!$B$2:$S$159,MATCH('P&amp;Cs'!$E85,PI!$A$2:$A$159,0),6),""),"")</f>
        <v>The storage area for inorganic fertilizers shall be:
- Well ventilated and free from rainwater or heavy condensation
- Free from waste, not constituting a breeding place for rodents, and allowing easy clearing of spillage and leakage
- Protected from atmospheric influences (sunlight, frost and rain, high temperatures, etc.)
Based on a risk assessment (fertilizer type, weather conditions, storage duration and location), plastic coverage may be acceptable.
It is permitted to store lime and gypsum in the field.
As long as the storage requirements on the safety data sheet (SDS) are complied with, bulk liquid fertilizers can be stored outside in containers.</v>
      </c>
      <c r="M85" s="35" t="str">
        <f t="array" ref="M85">IF('P&amp;Cs'!$C85="",IF('P&amp;Cs'!$E85="","",INDEX(PI!$B$2:$S$159,MATCH('P&amp;Cs'!$E85,PI!$A$2:$A$159,0),8)),"")</f>
        <v>Minor Must</v>
      </c>
      <c r="N85" s="35"/>
      <c r="O85" s="35"/>
      <c r="P85" s="35"/>
      <c r="Q85" s="40" t="s">
        <v>2398</v>
      </c>
      <c r="R85" s="35" t="s">
        <v>2436</v>
      </c>
      <c r="S85" s="35"/>
      <c r="T85" s="35"/>
      <c r="U85" s="36"/>
      <c r="V85" s="34"/>
      <c r="W85" s="34"/>
      <c r="X85" s="34"/>
      <c r="Y85" s="34"/>
      <c r="Z85" s="34"/>
    </row>
    <row r="86" ht="9.75" customHeight="1">
      <c r="A86" s="34"/>
      <c r="B86" s="35"/>
      <c r="C86" s="35"/>
      <c r="D86" s="34">
        <f>IF('P&amp;Cs'!$B86="",IF('P&amp;Cs'!$C86="",0,1),1)</f>
        <v>0</v>
      </c>
      <c r="E86" s="35" t="s">
        <v>337</v>
      </c>
      <c r="F86" s="35" t="str">
        <f>IFNA('P&amp;Cs'!$G86,"NA")</f>
        <v>#REF!</v>
      </c>
      <c r="G86" s="35" t="str">
        <f t="array" ref="G86">IF('P&amp;Cs'!$E86="","",INDEX(#REF!,MATCH('P&amp;Cs'!$H86,#REF!,0),2))</f>
        <v>#REF!</v>
      </c>
      <c r="H86" s="35" t="str">
        <f>'P&amp;Cs'!$E86&amp;"NO"</f>
        <v>5QyCDmg1wno1ftPKe7flLiNO</v>
      </c>
      <c r="I86" s="35" t="b">
        <f t="array" ref="I86">IF('P&amp;Cs'!$E86="","",INDEX(PI!$V$2:$V$159,MATCH('P&amp;Cs'!$E86,PI!$A$2:$A$159,0),1))</f>
        <v>0</v>
      </c>
      <c r="J86" s="35" t="str">
        <f t="array" ref="J86">IF('P&amp;Cs'!$B86="",IF('P&amp;Cs'!$C86="",IF('P&amp;Cs'!$E86="","",INDEX(PI!$B$2:$S$159,MATCH('P&amp;Cs'!$E86,PI!$A$2:$A$159,0),2)),INDEX(PI!$B$2:$S$159,MATCH('P&amp;Cs'!$C86,PI!$R$2:$R$159,0),18)),INDEX(PI!$B$2:$S$159,MATCH('P&amp;Cs'!$B86,PI!$N$2:$N$159,0),14))</f>
        <v>FO 04.07.03</v>
      </c>
      <c r="K86" s="35" t="str">
        <f t="array" ref="K86">IF('P&amp;Cs'!$B86="",IF('P&amp;Cs'!$C86="",IF('P&amp;Cs'!$E86="","",INDEX(PI!$B$2:$S$159,MATCH('P&amp;Cs'!$E86,PI!$A$2:$A$159,0),4)),INDEX(PI!$B$2:$T$159,MATCH('P&amp;Cs'!$C86,PI!$R$2:$R$159,0),19)),INDEX(PI!$B$2:$S$159,MATCH('P&amp;Cs'!$B86,PI!$N$2:$N$159,0),15))</f>
        <v>Fertilizers and biostimulants are stored in an appropriate manner that reduces the risk of environmental contamination.</v>
      </c>
      <c r="L86" s="35" t="str">
        <f t="array" ref="L86">IF('P&amp;Cs'!$B86="",IF('P&amp;Cs'!$C86="",INDEX(PI!$B$2:$S$159,MATCH('P&amp;Cs'!$E86,PI!$A$2:$A$159,0),6),""),"")</f>
        <v>Fertilizers (organic and inorganic) and biostimulants shall be stored in a manner that poses minimum risk of contamination to water sources.
In the absence of other applicable legislation, liquid fertilizer stores/tanks shall be surrounded by an impermeable barrier able to contain a capacity of 110% of the volume of the largest container.</v>
      </c>
      <c r="M86" s="35" t="str">
        <f t="array" ref="M86">IF('P&amp;Cs'!$C86="",IF('P&amp;Cs'!$E86="","",INDEX(PI!$B$2:$S$159,MATCH('P&amp;Cs'!$E86,PI!$A$2:$A$159,0),8)),"")</f>
        <v>Major Must</v>
      </c>
      <c r="N86" s="35"/>
      <c r="O86" s="35"/>
      <c r="P86" s="35"/>
      <c r="Q86" s="40" t="s">
        <v>2398</v>
      </c>
      <c r="R86" s="35" t="s">
        <v>2437</v>
      </c>
      <c r="S86" s="35"/>
      <c r="T86" s="35"/>
      <c r="U86" s="36"/>
      <c r="V86" s="34"/>
      <c r="W86" s="34"/>
      <c r="X86" s="34"/>
      <c r="Y86" s="34"/>
      <c r="Z86" s="34"/>
    </row>
    <row r="87" ht="9.75" customHeight="1">
      <c r="A87" s="34"/>
      <c r="B87" s="35"/>
      <c r="C87" s="35"/>
      <c r="D87" s="34">
        <f>IF('P&amp;Cs'!$B87="",IF('P&amp;Cs'!$C87="",0,1),1)</f>
        <v>0</v>
      </c>
      <c r="E87" s="35" t="s">
        <v>465</v>
      </c>
      <c r="F87" s="35" t="str">
        <f>IFNA('P&amp;Cs'!$G87,"NA")</f>
        <v>#REF!</v>
      </c>
      <c r="G87" s="35" t="str">
        <f t="array" ref="G87">IF('P&amp;Cs'!$E87="","",INDEX(#REF!,MATCH('P&amp;Cs'!$H87,#REF!,0),2))</f>
        <v>#REF!</v>
      </c>
      <c r="H87" s="35" t="str">
        <f>'P&amp;Cs'!$E87&amp;"NO"</f>
        <v>7aUlOywhjzxAWEsbUXrmz2NO</v>
      </c>
      <c r="I87" s="35" t="b">
        <f t="array" ref="I87">IF('P&amp;Cs'!$E87="","",INDEX(PI!$V$2:$V$159,MATCH('P&amp;Cs'!$E87,PI!$A$2:$A$159,0),1))</f>
        <v>0</v>
      </c>
      <c r="J87" s="35" t="str">
        <f t="array" ref="J87">IF('P&amp;Cs'!$B87="",IF('P&amp;Cs'!$C87="",IF('P&amp;Cs'!$E87="","",INDEX(PI!$B$2:$S$159,MATCH('P&amp;Cs'!$E87,PI!$A$2:$A$159,0),2)),INDEX(PI!$B$2:$S$159,MATCH('P&amp;Cs'!$C87,PI!$R$2:$R$159,0),18)),INDEX(PI!$B$2:$S$159,MATCH('P&amp;Cs'!$B87,PI!$N$2:$N$159,0),14))</f>
        <v>FO 04.07.04</v>
      </c>
      <c r="K87" s="35" t="str">
        <f t="array" ref="K87">IF('P&amp;Cs'!$B87="",IF('P&amp;Cs'!$C87="",IF('P&amp;Cs'!$E87="","",INDEX(PI!$B$2:$S$159,MATCH('P&amp;Cs'!$E87,PI!$A$2:$A$159,0),4)),INDEX(PI!$B$2:$T$159,MATCH('P&amp;Cs'!$C87,PI!$R$2:$R$159,0),19)),INDEX(PI!$B$2:$S$159,MATCH('P&amp;Cs'!$B87,PI!$N$2:$N$159,0),15))</f>
        <v>The purchase and use of fertilizers and/or biostimulants are tracked at appropriate intervals.</v>
      </c>
      <c r="L87" s="35" t="str">
        <f t="array" ref="L87">IF('P&amp;Cs'!$B87="",IF('P&amp;Cs'!$C87="",INDEX(PI!$B$2:$S$159,MATCH('P&amp;Cs'!$E87,PI!$A$2:$A$159,0),6),""),"")</f>
        <v>The producer shall track fertilizer and/or biostimulant purchases and use by means of invoices, beginning and end of season or growing cycle reconciling, or other systematic methods. The stock does not need to be inventoried monthly. Whatever tracking and reconciliation process is used shall allow for identification of loss of fertilizer and/or biostimulant through theft or overapplication.</v>
      </c>
      <c r="M87" s="35" t="str">
        <f t="array" ref="M87">IF('P&amp;Cs'!$C87="",IF('P&amp;Cs'!$E87="","",INDEX(PI!$B$2:$S$159,MATCH('P&amp;Cs'!$E87,PI!$A$2:$A$159,0),8)),"")</f>
        <v>Minor Must</v>
      </c>
      <c r="N87" s="35"/>
      <c r="O87" s="35"/>
      <c r="P87" s="35"/>
      <c r="Q87" s="40" t="s">
        <v>2438</v>
      </c>
      <c r="R87" s="35" t="s">
        <v>2439</v>
      </c>
      <c r="S87" s="35" t="s">
        <v>2440</v>
      </c>
      <c r="T87" s="35"/>
      <c r="U87" s="36"/>
      <c r="V87" s="34"/>
      <c r="W87" s="34"/>
      <c r="X87" s="34"/>
      <c r="Y87" s="34"/>
      <c r="Z87" s="34"/>
    </row>
    <row r="88" ht="9.75" customHeight="1">
      <c r="A88" s="34"/>
      <c r="B88" s="35"/>
      <c r="C88" s="35"/>
      <c r="D88" s="34">
        <f>IF('P&amp;Cs'!$B88="",IF('P&amp;Cs'!$C88="",0,1),1)</f>
        <v>0</v>
      </c>
      <c r="E88" s="35" t="s">
        <v>351</v>
      </c>
      <c r="F88" s="35" t="str">
        <f>IFNA('P&amp;Cs'!$G88,"NA")</f>
        <v>#REF!</v>
      </c>
      <c r="G88" s="35" t="str">
        <f t="array" ref="G88">IF('P&amp;Cs'!$E88="","",INDEX(#REF!,MATCH('P&amp;Cs'!$H88,#REF!,0),2))</f>
        <v>#REF!</v>
      </c>
      <c r="H88" s="35" t="str">
        <f>'P&amp;Cs'!$E88&amp;"NO"</f>
        <v>7Y4CA7DOpZiZGcCS2TsFBNO</v>
      </c>
      <c r="I88" s="35" t="b">
        <f t="array" ref="I88">IF('P&amp;Cs'!$E88="","",INDEX(PI!$V$2:$V$159,MATCH('P&amp;Cs'!$E88,PI!$A$2:$A$159,0),1))</f>
        <v>0</v>
      </c>
      <c r="J88" s="35" t="str">
        <f t="array" ref="J88">IF('P&amp;Cs'!$B88="",IF('P&amp;Cs'!$C88="",IF('P&amp;Cs'!$E88="","",INDEX(PI!$B$2:$S$159,MATCH('P&amp;Cs'!$E88,PI!$A$2:$A$159,0),2)),INDEX(PI!$B$2:$S$159,MATCH('P&amp;Cs'!$C88,PI!$R$2:$R$159,0),18)),INDEX(PI!$B$2:$S$159,MATCH('P&amp;Cs'!$B88,PI!$N$2:$N$159,0),14))</f>
        <v>FO 04.07.05</v>
      </c>
      <c r="K88" s="35" t="str">
        <f t="array" ref="K88">IF('P&amp;Cs'!$B88="",IF('P&amp;Cs'!$C88="",IF('P&amp;Cs'!$E88="","",INDEX(PI!$B$2:$S$159,MATCH('P&amp;Cs'!$E88,PI!$A$2:$A$159,0),4)),INDEX(PI!$B$2:$T$159,MATCH('P&amp;Cs'!$C88,PI!$R$2:$R$159,0),19)),INDEX(PI!$B$2:$S$159,MATCH('P&amp;Cs'!$B88,PI!$N$2:$N$159,0),15))</f>
        <v>Concentrated acids are stored safely.</v>
      </c>
      <c r="L88" s="35" t="str">
        <f t="array" ref="L88">IF('P&amp;Cs'!$B88="",IF('P&amp;Cs'!$C88="",INDEX(PI!$B$2:$S$159,MATCH('P&amp;Cs'!$E88,PI!$A$2:$A$159,0),6),""),"")</f>
        <v>Concentrated acids shall be stored separately from any other materials, in a separate, lockable room, unless stored according to the requirements for plant protection product (PPP) storage.</v>
      </c>
      <c r="M88" s="35" t="str">
        <f t="array" ref="M88">IF('P&amp;Cs'!$C88="",IF('P&amp;Cs'!$E88="","",INDEX(PI!$B$2:$S$159,MATCH('P&amp;Cs'!$E88,PI!$A$2:$A$159,0),8)),"")</f>
        <v>Minor Must</v>
      </c>
      <c r="N88" s="35"/>
      <c r="O88" s="35"/>
      <c r="P88" s="35"/>
      <c r="Q88" s="40" t="s">
        <v>2398</v>
      </c>
      <c r="R88" s="35" t="s">
        <v>2436</v>
      </c>
      <c r="S88" s="35"/>
      <c r="T88" s="35"/>
      <c r="U88" s="36"/>
      <c r="V88" s="34"/>
      <c r="W88" s="34"/>
      <c r="X88" s="34"/>
      <c r="Y88" s="34"/>
      <c r="Z88" s="34"/>
    </row>
    <row r="89" ht="9.75" customHeight="1">
      <c r="A89" s="34"/>
      <c r="B89" s="35" t="s">
        <v>86</v>
      </c>
      <c r="C89" s="35"/>
      <c r="D89" s="34">
        <f>IF('P&amp;Cs'!$B89="",IF('P&amp;Cs'!$C89="",0,1),1)</f>
        <v>1</v>
      </c>
      <c r="E89" s="35"/>
      <c r="F89" s="35" t="str">
        <f>IFNA('P&amp;Cs'!$G89,"NA")</f>
        <v/>
      </c>
      <c r="G89" s="35" t="str">
        <f t="array" ref="G89">IF('P&amp;Cs'!$E89="","",INDEX(#REF!,MATCH('P&amp;Cs'!$H89,#REF!,0),2))</f>
        <v/>
      </c>
      <c r="H89" s="35" t="str">
        <f>'P&amp;Cs'!$E89&amp;"NO"</f>
        <v>NO</v>
      </c>
      <c r="I89" s="35" t="str">
        <f t="array" ref="I89">IF('P&amp;Cs'!$E89="","",INDEX(PI!$V$2:$V$159,MATCH('P&amp;Cs'!$E89,PI!$A$2:$A$159,0),1))</f>
        <v/>
      </c>
      <c r="J89" s="35" t="str">
        <f t="array" ref="J89">IF('P&amp;Cs'!$B89="",IF('P&amp;Cs'!$C89="",IF('P&amp;Cs'!$E89="","",INDEX(PI!$B$2:$S$159,MATCH('P&amp;Cs'!$E89,PI!$A$2:$A$159,0),2)),INDEX(PI!$B$2:$S$159,MATCH('P&amp;Cs'!$C89,PI!$R$2:$R$159,0),18)),INDEX(PI!$B$2:$S$159,MATCH('P&amp;Cs'!$B89,PI!$N$2:$N$159,0),14))</f>
        <v>FO 05 WATER MANAGEMENT</v>
      </c>
      <c r="K89" s="35" t="str">
        <f t="array" ref="K89">IF('P&amp;Cs'!$B89="",IF('P&amp;Cs'!$C89="",IF('P&amp;Cs'!$E89="","",INDEX(PI!$B$2:$S$159,MATCH('P&amp;Cs'!$E89,PI!$A$2:$A$159,0),4)),INDEX(PI!$B$2:$T$159,MATCH('P&amp;Cs'!$C89,PI!$R$2:$R$159,0),19)),INDEX(PI!$B$2:$S$159,MATCH('P&amp;Cs'!$B89,PI!$N$2:$N$159,0),15))</f>
        <v>-</v>
      </c>
      <c r="L89" s="35" t="str">
        <f t="array" ref="L89">IF('P&amp;Cs'!$B89="",IF('P&amp;Cs'!$C89="",INDEX(PI!$B$2:$S$159,MATCH('P&amp;Cs'!$E89,PI!$A$2:$A$159,0),6),""),"")</f>
        <v/>
      </c>
      <c r="M89" s="35" t="str">
        <f t="array" ref="M89">IF('P&amp;Cs'!$C89="",IF('P&amp;Cs'!$E89="","",INDEX(PI!$B$2:$S$159,MATCH('P&amp;Cs'!$E89,PI!$A$2:$A$159,0),8)),"")</f>
        <v/>
      </c>
      <c r="N89" s="35"/>
      <c r="O89" s="35"/>
      <c r="P89" s="35"/>
      <c r="Q89" s="35"/>
      <c r="R89" s="35"/>
      <c r="S89" s="35"/>
      <c r="T89" s="35"/>
      <c r="U89" s="36"/>
      <c r="V89" s="34"/>
      <c r="W89" s="34"/>
      <c r="X89" s="34"/>
      <c r="Y89" s="34"/>
      <c r="Z89" s="34"/>
    </row>
    <row r="90" ht="9.75" customHeight="1">
      <c r="A90" s="34"/>
      <c r="B90" s="35"/>
      <c r="C90" s="35" t="s">
        <v>820</v>
      </c>
      <c r="D90" s="34">
        <f>IF('P&amp;Cs'!$B90="",IF('P&amp;Cs'!$C90="",0,1),1)</f>
        <v>1</v>
      </c>
      <c r="E90" s="35"/>
      <c r="F90" s="35" t="str">
        <f>IFNA('P&amp;Cs'!$G90,"NA")</f>
        <v/>
      </c>
      <c r="G90" s="35" t="str">
        <f t="array" ref="G90">IF('P&amp;Cs'!$E90="","",INDEX(#REF!,MATCH('P&amp;Cs'!$H90,#REF!,0),2))</f>
        <v/>
      </c>
      <c r="H90" s="35" t="str">
        <f>'P&amp;Cs'!$E90&amp;"NO"</f>
        <v>NO</v>
      </c>
      <c r="I90" s="35" t="str">
        <f t="array" ref="I90">IF('P&amp;Cs'!$E90="","",INDEX(PI!$V$2:$V$159,MATCH('P&amp;Cs'!$E90,PI!$A$2:$A$159,0),1))</f>
        <v/>
      </c>
      <c r="J90" s="35" t="str">
        <f t="array" ref="J90">IF('P&amp;Cs'!$B90="",IF('P&amp;Cs'!$C90="",IF('P&amp;Cs'!$E90="","",INDEX(PI!$B$2:$S$159,MATCH('P&amp;Cs'!$E90,PI!$A$2:$A$159,0),2)),INDEX(PI!$B$2:$S$159,MATCH('P&amp;Cs'!$C90,PI!$R$2:$R$159,0),18)),INDEX(PI!$B$2:$S$159,MATCH('P&amp;Cs'!$B90,PI!$N$2:$N$159,0),14))</f>
        <v>FO 05.01 Water sources
</v>
      </c>
      <c r="K90" s="35" t="str">
        <f t="array" ref="K90">IF('P&amp;Cs'!$B90="",IF('P&amp;Cs'!$C90="",IF('P&amp;Cs'!$E90="","",INDEX(PI!$B$2:$S$159,MATCH('P&amp;Cs'!$E90,PI!$A$2:$A$159,0),4)),INDEX(PI!$B$2:$T$159,MATCH('P&amp;Cs'!$C90,PI!$R$2:$R$159,0),19)),INDEX(PI!$B$2:$S$159,MATCH('P&amp;Cs'!$B90,PI!$N$2:$N$159,0),15))</f>
        <v>-</v>
      </c>
      <c r="L90" s="35" t="str">
        <f t="array" ref="L90">IF('P&amp;Cs'!$B90="",IF('P&amp;Cs'!$C90="",INDEX(PI!$B$2:$S$159,MATCH('P&amp;Cs'!$E90,PI!$A$2:$A$159,0),6),""),"")</f>
        <v/>
      </c>
      <c r="M90" s="35" t="str">
        <f t="array" ref="M90">IF('P&amp;Cs'!$C90="",IF('P&amp;Cs'!$E90="","",INDEX(PI!$B$2:$S$159,MATCH('P&amp;Cs'!$E90,PI!$A$2:$A$159,0),8)),"")</f>
        <v/>
      </c>
      <c r="N90" s="35"/>
      <c r="O90" s="35"/>
      <c r="P90" s="35"/>
      <c r="Q90" s="35"/>
      <c r="R90" s="35"/>
      <c r="S90" s="35"/>
      <c r="T90" s="35"/>
      <c r="U90" s="36"/>
      <c r="V90" s="34"/>
      <c r="W90" s="34"/>
      <c r="X90" s="34"/>
      <c r="Y90" s="34"/>
      <c r="Z90" s="34"/>
    </row>
    <row r="91" ht="9.75" customHeight="1">
      <c r="A91" s="34"/>
      <c r="B91" s="35"/>
      <c r="C91" s="35"/>
      <c r="D91" s="34">
        <f>IF('P&amp;Cs'!$B91="",IF('P&amp;Cs'!$C91="",0,1),1)</f>
        <v>0</v>
      </c>
      <c r="E91" s="35" t="s">
        <v>841</v>
      </c>
      <c r="F91" s="35" t="str">
        <f>IFNA('P&amp;Cs'!$G91,"NA")</f>
        <v>#REF!</v>
      </c>
      <c r="G91" s="35" t="str">
        <f t="array" ref="G91">IF('P&amp;Cs'!$E91="","",INDEX(#REF!,MATCH('P&amp;Cs'!$H91,#REF!,0),2))</f>
        <v>#REF!</v>
      </c>
      <c r="H91" s="35" t="str">
        <f>'P&amp;Cs'!$E91&amp;"NO"</f>
        <v>5diEk8rTKZJDmgUOAr0YrbNO</v>
      </c>
      <c r="I91" s="35" t="b">
        <f t="array" ref="I91">IF('P&amp;Cs'!$E91="","",INDEX(PI!$V$2:$V$159,MATCH('P&amp;Cs'!$E91,PI!$A$2:$A$159,0),1))</f>
        <v>0</v>
      </c>
      <c r="J91" s="35" t="str">
        <f t="array" ref="J91">IF('P&amp;Cs'!$B91="",IF('P&amp;Cs'!$C91="",IF('P&amp;Cs'!$E91="","",INDEX(PI!$B$2:$S$159,MATCH('P&amp;Cs'!$E91,PI!$A$2:$A$159,0),2)),INDEX(PI!$B$2:$S$159,MATCH('P&amp;Cs'!$C91,PI!$R$2:$R$159,0),18)),INDEX(PI!$B$2:$S$159,MATCH('P&amp;Cs'!$B91,PI!$N$2:$N$159,0),14))</f>
        <v>FO 05.01.01</v>
      </c>
      <c r="K91" s="35" t="str">
        <f t="array" ref="K91">IF('P&amp;Cs'!$B91="",IF('P&amp;Cs'!$C91="",IF('P&amp;Cs'!$E91="","",INDEX(PI!$B$2:$S$159,MATCH('P&amp;Cs'!$E91,PI!$A$2:$A$159,0),4)),INDEX(PI!$B$2:$T$159,MATCH('P&amp;Cs'!$C91,PI!$R$2:$R$159,0),19)),INDEX(PI!$B$2:$S$159,MATCH('P&amp;Cs'!$B91,PI!$N$2:$N$159,0),15))</f>
        <v>A risk assessment has been undertaken to evaluate environmental issues for water management on the farm (pre- and postharvest).</v>
      </c>
      <c r="L91" s="35" t="str">
        <f t="array" ref="L91">IF('P&amp;Cs'!$B91="",IF('P&amp;Cs'!$C91="",INDEX(PI!$B$2:$S$159,MATCH('P&amp;Cs'!$E91,PI!$A$2:$A$159,0),6),""),"")</f>
        <v>There shall be a documented risk assessment for water used for indoor and outdoor production and postharvest activities. At minimum, the assessment shall identify environmental impacts on and of:
- Own farming activities on water sources and off-farm environments, including the risk of depleting water sources or affecting water quality
- Distribution and irrigation systems
The producer shall be aware of water sources considered critical as per public knowledge (media, civil organizations, the authorities, academia, others), where information is known to be available.
The risk assessment shall be reviewed annually or whenever changes to risks occur.</v>
      </c>
      <c r="M91" s="35" t="str">
        <f t="array" ref="M91">IF('P&amp;Cs'!$C91="",IF('P&amp;Cs'!$E91="","",INDEX(PI!$B$2:$S$159,MATCH('P&amp;Cs'!$E91,PI!$A$2:$A$159,0),8)),"")</f>
        <v>Major Must</v>
      </c>
      <c r="N91" s="35"/>
      <c r="O91" s="35"/>
      <c r="P91" s="35"/>
      <c r="Q91" s="35" t="s">
        <v>2441</v>
      </c>
      <c r="R91" s="35" t="s">
        <v>2442</v>
      </c>
      <c r="S91" s="35" t="s">
        <v>2373</v>
      </c>
      <c r="T91" s="35"/>
      <c r="U91" s="36"/>
      <c r="V91" s="34"/>
      <c r="W91" s="34"/>
      <c r="X91" s="34"/>
      <c r="Y91" s="34"/>
      <c r="Z91" s="34"/>
    </row>
    <row r="92" ht="9.75" customHeight="1">
      <c r="A92" s="34"/>
      <c r="B92" s="35"/>
      <c r="C92" s="35"/>
      <c r="D92" s="34">
        <f>IF('P&amp;Cs'!$B92="",IF('P&amp;Cs'!$C92="",0,1),1)</f>
        <v>0</v>
      </c>
      <c r="E92" s="35" t="s">
        <v>814</v>
      </c>
      <c r="F92" s="35" t="str">
        <f>IFNA('P&amp;Cs'!$G92,"NA")</f>
        <v>#REF!</v>
      </c>
      <c r="G92" s="35" t="str">
        <f t="array" ref="G92">IF('P&amp;Cs'!$E92="","",INDEX(#REF!,MATCH('P&amp;Cs'!$H92,#REF!,0),2))</f>
        <v>#REF!</v>
      </c>
      <c r="H92" s="35" t="str">
        <f>'P&amp;Cs'!$E92&amp;"NO"</f>
        <v>4uibv1wBBkNZaoSvJmqumTNO</v>
      </c>
      <c r="I92" s="35" t="b">
        <f t="array" ref="I92">IF('P&amp;Cs'!$E92="","",INDEX(PI!$V$2:$V$159,MATCH('P&amp;Cs'!$E92,PI!$A$2:$A$159,0),1))</f>
        <v>0</v>
      </c>
      <c r="J92" s="35" t="str">
        <f t="array" ref="J92">IF('P&amp;Cs'!$B92="",IF('P&amp;Cs'!$C92="",IF('P&amp;Cs'!$E92="","",INDEX(PI!$B$2:$S$159,MATCH('P&amp;Cs'!$E92,PI!$A$2:$A$159,0),2)),INDEX(PI!$B$2:$S$159,MATCH('P&amp;Cs'!$C92,PI!$R$2:$R$159,0),18)),INDEX(PI!$B$2:$S$159,MATCH('P&amp;Cs'!$B92,PI!$N$2:$N$159,0),14))</f>
        <v>FO 05.01.02</v>
      </c>
      <c r="K92" s="35" t="str">
        <f t="array" ref="K92">IF('P&amp;Cs'!$B92="",IF('P&amp;Cs'!$C92="",IF('P&amp;Cs'!$E92="","",INDEX(PI!$B$2:$S$159,MATCH('P&amp;Cs'!$E92,PI!$A$2:$A$159,0),4)),INDEX(PI!$B$2:$T$159,MATCH('P&amp;Cs'!$C92,PI!$R$2:$R$159,0),19)),INDEX(PI!$B$2:$S$159,MATCH('P&amp;Cs'!$B92,PI!$N$2:$N$159,0),15))</f>
        <v>A water management plan identifies water sources, measures to address environmental issues and increase water use efficiency.</v>
      </c>
      <c r="L92" s="35" t="str">
        <f t="array" ref="L92">IF('P&amp;Cs'!$B92="",IF('P&amp;Cs'!$C92="",INDEX(PI!$B$2:$S$159,MATCH('P&amp;Cs'!$E92,PI!$A$2:$A$159,0),6),""),"")</f>
        <v>There shall be a documented and implemented action plan, approved by the management within the previous 12 months, which covers one or more of the following:
- Maps, photographs, drawings (hand drawings are acceptable), or other means for identifying the location of water source(s), permanent fixtures, and the flow of the water system (including holding systems, reservoirs, or any water captured for reuse)
- Permanent fixtures, including wells, gates, valves, returns, and other above-ground features that make up a complete irrigation system, all documented in such a manner as to enable location in the field
- Measures to avoid depletion and contamination of water sources
- Measures to ensure efficient use and application
- Maintenance of irrigation equipment
The following shall be included in the action plan:
- Provision of training and/or retraining of workers responsible for oversight or performance duties
- Short and long-term plans for improvement, with timescales where deficiencies exist</v>
      </c>
      <c r="M92" s="35" t="str">
        <f t="array" ref="M92">IF('P&amp;Cs'!$C92="",IF('P&amp;Cs'!$E92="","",INDEX(PI!$B$2:$S$159,MATCH('P&amp;Cs'!$E92,PI!$A$2:$A$159,0),8)),"")</f>
        <v>Major Must</v>
      </c>
      <c r="N92" s="35"/>
      <c r="O92" s="35"/>
      <c r="P92" s="35"/>
      <c r="Q92" s="35" t="s">
        <v>2443</v>
      </c>
      <c r="R92" s="35" t="s">
        <v>2444</v>
      </c>
      <c r="S92" s="35" t="s">
        <v>2373</v>
      </c>
      <c r="T92" s="35"/>
      <c r="U92" s="36"/>
      <c r="V92" s="34"/>
      <c r="W92" s="34"/>
      <c r="X92" s="34"/>
      <c r="Y92" s="34"/>
      <c r="Z92" s="34"/>
    </row>
    <row r="93" ht="9.75" customHeight="1">
      <c r="A93" s="34"/>
      <c r="B93" s="35"/>
      <c r="C93" s="35" t="s">
        <v>840</v>
      </c>
      <c r="D93" s="34">
        <f>IF('P&amp;Cs'!$B93="",IF('P&amp;Cs'!$C93="",0,1),1)</f>
        <v>1</v>
      </c>
      <c r="E93" s="35"/>
      <c r="F93" s="35" t="str">
        <f>IFNA('P&amp;Cs'!$G93,"NA")</f>
        <v/>
      </c>
      <c r="G93" s="35" t="str">
        <f t="array" ref="G93">IF('P&amp;Cs'!$E93="","",INDEX(#REF!,MATCH('P&amp;Cs'!$H93,#REF!,0),2))</f>
        <v/>
      </c>
      <c r="H93" s="35" t="str">
        <f>'P&amp;Cs'!$E93&amp;"NO"</f>
        <v>NO</v>
      </c>
      <c r="I93" s="35" t="str">
        <f t="array" ref="I93">IF('P&amp;Cs'!$E93="","",INDEX(PI!$V$2:$V$159,MATCH('P&amp;Cs'!$E93,PI!$A$2:$A$159,0),1))</f>
        <v/>
      </c>
      <c r="J93" s="35" t="str">
        <f t="array" ref="J93">IF('P&amp;Cs'!$B93="",IF('P&amp;Cs'!$C93="",IF('P&amp;Cs'!$E93="","",INDEX(PI!$B$2:$S$159,MATCH('P&amp;Cs'!$E93,PI!$A$2:$A$159,0),2)),INDEX(PI!$B$2:$S$159,MATCH('P&amp;Cs'!$C93,PI!$R$2:$R$159,0),18)),INDEX(PI!$B$2:$S$159,MATCH('P&amp;Cs'!$B93,PI!$N$2:$N$159,0),14))</f>
        <v>FO 05.02 Predicting irrigation requirements</v>
      </c>
      <c r="K93" s="35" t="str">
        <f t="array" ref="K93">IF('P&amp;Cs'!$B93="",IF('P&amp;Cs'!$C93="",IF('P&amp;Cs'!$E93="","",INDEX(PI!$B$2:$S$159,MATCH('P&amp;Cs'!$E93,PI!$A$2:$A$159,0),4)),INDEX(PI!$B$2:$T$159,MATCH('P&amp;Cs'!$C93,PI!$R$2:$R$159,0),19)),INDEX(PI!$B$2:$S$159,MATCH('P&amp;Cs'!$B93,PI!$N$2:$N$159,0),15))</f>
        <v>-</v>
      </c>
      <c r="L93" s="35" t="str">
        <f t="array" ref="L93">IF('P&amp;Cs'!$B93="",IF('P&amp;Cs'!$C93="",INDEX(PI!$B$2:$S$159,MATCH('P&amp;Cs'!$E93,PI!$A$2:$A$159,0),6),""),"")</f>
        <v/>
      </c>
      <c r="M93" s="35" t="str">
        <f t="array" ref="M93">IF('P&amp;Cs'!$C93="",IF('P&amp;Cs'!$E93="","",INDEX(PI!$B$2:$S$159,MATCH('P&amp;Cs'!$E93,PI!$A$2:$A$159,0),8)),"")</f>
        <v/>
      </c>
      <c r="N93" s="35"/>
      <c r="O93" s="35"/>
      <c r="P93" s="35"/>
      <c r="Q93" s="35"/>
      <c r="R93" s="35"/>
      <c r="S93" s="35"/>
      <c r="T93" s="35"/>
      <c r="U93" s="36"/>
      <c r="V93" s="34"/>
      <c r="W93" s="34"/>
      <c r="X93" s="34"/>
      <c r="Y93" s="34"/>
      <c r="Z93" s="34"/>
    </row>
    <row r="94" ht="9.75" customHeight="1">
      <c r="A94" s="34"/>
      <c r="B94" s="35"/>
      <c r="C94" s="35"/>
      <c r="D94" s="34">
        <f>IF('P&amp;Cs'!$B94="",IF('P&amp;Cs'!$C94="",0,1),1)</f>
        <v>0</v>
      </c>
      <c r="E94" s="35" t="s">
        <v>866</v>
      </c>
      <c r="F94" s="35" t="str">
        <f>IFNA('P&amp;Cs'!$G94,"NA")</f>
        <v>#REF!</v>
      </c>
      <c r="G94" s="35" t="str">
        <f t="array" ref="G94">IF('P&amp;Cs'!$E94="","",INDEX(#REF!,MATCH('P&amp;Cs'!$H94,#REF!,0),2))</f>
        <v>#REF!</v>
      </c>
      <c r="H94" s="35" t="str">
        <f>'P&amp;Cs'!$E94&amp;"NO"</f>
        <v>5d1ifTrmvdzEhbLzwCDCrcNO</v>
      </c>
      <c r="I94" s="35" t="b">
        <f t="array" ref="I94">IF('P&amp;Cs'!$E94="","",INDEX(PI!$V$2:$V$159,MATCH('P&amp;Cs'!$E94,PI!$A$2:$A$159,0),1))</f>
        <v>0</v>
      </c>
      <c r="J94" s="35" t="str">
        <f t="array" ref="J94">IF('P&amp;Cs'!$B94="",IF('P&amp;Cs'!$C94="",IF('P&amp;Cs'!$E94="","",INDEX(PI!$B$2:$S$159,MATCH('P&amp;Cs'!$E94,PI!$A$2:$A$159,0),2)),INDEX(PI!$B$2:$S$159,MATCH('P&amp;Cs'!$C94,PI!$R$2:$R$159,0),18)),INDEX(PI!$B$2:$S$159,MATCH('P&amp;Cs'!$B94,PI!$N$2:$N$159,0),14))</f>
        <v>FO 05.02.01</v>
      </c>
      <c r="K94" s="35" t="str">
        <f t="array" ref="K94">IF('P&amp;Cs'!$B94="",IF('P&amp;Cs'!$C94="",IF('P&amp;Cs'!$E94="","",INDEX(PI!$B$2:$S$159,MATCH('P&amp;Cs'!$E94,PI!$A$2:$A$159,0),4)),INDEX(PI!$B$2:$T$159,MATCH('P&amp;Cs'!$C94,PI!$R$2:$R$159,0),19)),INDEX(PI!$B$2:$S$159,MATCH('P&amp;Cs'!$B94,PI!$N$2:$N$159,0),15))</f>
        <v>Tools are routinely used to calculate and optimize crop irrigation.</v>
      </c>
      <c r="L94" s="35" t="str">
        <f t="array" ref="L94">IF('P&amp;Cs'!$B94="",IF('P&amp;Cs'!$C94="",INDEX(PI!$B$2:$S$159,MATCH('P&amp;Cs'!$E94,PI!$A$2:$A$159,0),6),""),"")</f>
        <v>The producer shall be able to demonstrate that crop irrigation requirements are calculated based on data (local agricultural institute data, farm rain gauges, drainage trays for substrate growing, evaporation meters, water tension meters for the percentage of soil moisture content, etc.). 
Where on-farm tools are in place, these shall be maintained to ensure that they are effective and in a good state of repair.
“N/A” only for rain-fed crops.</v>
      </c>
      <c r="M94" s="35" t="str">
        <f t="array" ref="M94">IF('P&amp;Cs'!$C94="",IF('P&amp;Cs'!$E94="","",INDEX(PI!$B$2:$S$159,MATCH('P&amp;Cs'!$E94,PI!$A$2:$A$159,0),8)),"")</f>
        <v>Minor Must</v>
      </c>
      <c r="N94" s="35"/>
      <c r="O94" s="35"/>
      <c r="P94" s="35"/>
      <c r="Q94" s="35" t="s">
        <v>2445</v>
      </c>
      <c r="R94" s="35" t="s">
        <v>2446</v>
      </c>
      <c r="S94" s="35"/>
      <c r="T94" s="35"/>
      <c r="U94" s="36"/>
      <c r="V94" s="34"/>
      <c r="W94" s="34"/>
      <c r="X94" s="34"/>
      <c r="Y94" s="34"/>
      <c r="Z94" s="34"/>
    </row>
    <row r="95" ht="9.75" customHeight="1">
      <c r="A95" s="34"/>
      <c r="B95" s="35"/>
      <c r="C95" s="35"/>
      <c r="D95" s="34">
        <f>IF('P&amp;Cs'!$B95="",IF('P&amp;Cs'!$C95="",0,1),1)</f>
        <v>0</v>
      </c>
      <c r="E95" s="35" t="s">
        <v>834</v>
      </c>
      <c r="F95" s="35" t="str">
        <f>IFNA('P&amp;Cs'!$G95,"NA")</f>
        <v>#REF!</v>
      </c>
      <c r="G95" s="35" t="str">
        <f t="array" ref="G95">IF('P&amp;Cs'!$E95="","",INDEX(#REF!,MATCH('P&amp;Cs'!$H95,#REF!,0),2))</f>
        <v>#REF!</v>
      </c>
      <c r="H95" s="35" t="str">
        <f>'P&amp;Cs'!$E95&amp;"NO"</f>
        <v>7F8v4Ys2sZGKS8GjyqaEDiNO</v>
      </c>
      <c r="I95" s="35" t="b">
        <f t="array" ref="I95">IF('P&amp;Cs'!$E95="","",INDEX(PI!$V$2:$V$159,MATCH('P&amp;Cs'!$E95,PI!$A$2:$A$159,0),1))</f>
        <v>0</v>
      </c>
      <c r="J95" s="35" t="str">
        <f t="array" ref="J95">IF('P&amp;Cs'!$B95="",IF('P&amp;Cs'!$C95="",IF('P&amp;Cs'!$E95="","",INDEX(PI!$B$2:$S$159,MATCH('P&amp;Cs'!$E95,PI!$A$2:$A$159,0),2)),INDEX(PI!$B$2:$S$159,MATCH('P&amp;Cs'!$C95,PI!$R$2:$R$159,0),18)),INDEX(PI!$B$2:$S$159,MATCH('P&amp;Cs'!$B95,PI!$N$2:$N$159,0),14))</f>
        <v>FO 05.02.02</v>
      </c>
      <c r="K95" s="35" t="str">
        <f t="array" ref="K95">IF('P&amp;Cs'!$B95="",IF('P&amp;Cs'!$C95="",IF('P&amp;Cs'!$E95="","",INDEX(PI!$B$2:$S$159,MATCH('P&amp;Cs'!$E95,PI!$A$2:$A$159,0),4)),INDEX(PI!$B$2:$T$159,MATCH('P&amp;Cs'!$C95,PI!$R$2:$R$159,0),19)),INDEX(PI!$B$2:$S$159,MATCH('P&amp;Cs'!$B95,PI!$N$2:$N$159,0),15))</f>
        <v>Water use at farm level has valid permits/licenses where legally required.</v>
      </c>
      <c r="L95" s="35" t="str">
        <f t="array" ref="L95">IF('P&amp;Cs'!$B95="",IF('P&amp;Cs'!$C95="",INDEX(PI!$B$2:$S$159,MATCH('P&amp;Cs'!$E95,PI!$A$2:$A$159,0),6),""),"")</f>
        <v>Valid permits/licenses issued by the competent authority shall be available for all of the following:
- Farm water extraction
- Water storage infrastructure
- On-farm water usage including but not limited to irrigation
- Water discharge into river courses or other environmentally sensitive areas, where legally required
Collection from watercourses within the farm perimeters may require legal permits from the authorities.
These permits/licenses shall be available for the certification body (CB) audit and have valid dates.
If these are not available where required, there shall be evidence that the producer has actively applied for the permit(s), the approval is in process, and there is no clear evidence of an official prohibition for using the relevant water source(s).</v>
      </c>
      <c r="M95" s="35" t="str">
        <f t="array" ref="M95">IF('P&amp;Cs'!$C95="",IF('P&amp;Cs'!$E95="","",INDEX(PI!$B$2:$S$159,MATCH('P&amp;Cs'!$E95,PI!$A$2:$A$159,0),8)),"")</f>
        <v>Major Must</v>
      </c>
      <c r="N95" s="35"/>
      <c r="O95" s="35"/>
      <c r="P95" s="35"/>
      <c r="Q95" s="35" t="s">
        <v>2349</v>
      </c>
      <c r="R95" s="35" t="s">
        <v>2447</v>
      </c>
      <c r="S95" s="35" t="s">
        <v>2448</v>
      </c>
      <c r="T95" s="35"/>
      <c r="U95" s="36"/>
      <c r="V95" s="34"/>
      <c r="W95" s="34"/>
      <c r="X95" s="34"/>
      <c r="Y95" s="34"/>
      <c r="Z95" s="34"/>
    </row>
    <row r="96" ht="9.75" customHeight="1">
      <c r="A96" s="34"/>
      <c r="B96" s="35"/>
      <c r="C96" s="35"/>
      <c r="D96" s="34">
        <f>IF('P&amp;Cs'!$B96="",IF('P&amp;Cs'!$C96="",0,1),1)</f>
        <v>0</v>
      </c>
      <c r="E96" s="35" t="s">
        <v>1031</v>
      </c>
      <c r="F96" s="35" t="str">
        <f>IFNA('P&amp;Cs'!$G96,"NA")</f>
        <v>#REF!</v>
      </c>
      <c r="G96" s="35" t="str">
        <f t="array" ref="G96">IF('P&amp;Cs'!$E96="","",INDEX(#REF!,MATCH('P&amp;Cs'!$H96,#REF!,0),2))</f>
        <v>#REF!</v>
      </c>
      <c r="H96" s="35" t="str">
        <f>'P&amp;Cs'!$E96&amp;"NO"</f>
        <v>34hBNL3yGqP5fRTLvkBvacNO</v>
      </c>
      <c r="I96" s="35" t="b">
        <f t="array" ref="I96">IF('P&amp;Cs'!$E96="","",INDEX(PI!$V$2:$V$159,MATCH('P&amp;Cs'!$E96,PI!$A$2:$A$159,0),1))</f>
        <v>0</v>
      </c>
      <c r="J96" s="35" t="str">
        <f t="array" ref="J96">IF('P&amp;Cs'!$B96="",IF('P&amp;Cs'!$C96="",IF('P&amp;Cs'!$E96="","",INDEX(PI!$B$2:$S$159,MATCH('P&amp;Cs'!$E96,PI!$A$2:$A$159,0),2)),INDEX(PI!$B$2:$S$159,MATCH('P&amp;Cs'!$C96,PI!$R$2:$R$159,0),18)),INDEX(PI!$B$2:$S$159,MATCH('P&amp;Cs'!$B96,PI!$N$2:$N$159,0),14))</f>
        <v>FO 05.02.03</v>
      </c>
      <c r="K96" s="35" t="str">
        <f t="array" ref="K96">IF('P&amp;Cs'!$B96="",IF('P&amp;Cs'!$C96="",IF('P&amp;Cs'!$E96="","",INDEX(PI!$B$2:$S$159,MATCH('P&amp;Cs'!$E96,PI!$A$2:$A$159,0),4)),INDEX(PI!$B$2:$T$159,MATCH('P&amp;Cs'!$C96,PI!$R$2:$R$159,0),19)),INDEX(PI!$B$2:$S$159,MATCH('P&amp;Cs'!$B96,PI!$N$2:$N$159,0),15))</f>
        <v>Restrictions indicated in water permits/licenses are complied with.</v>
      </c>
      <c r="L96" s="35" t="str">
        <f t="array" ref="L96">IF('P&amp;Cs'!$B96="",IF('P&amp;Cs'!$C96="",INDEX(PI!$B$2:$S$159,MATCH('P&amp;Cs'!$E96,PI!$A$2:$A$159,0),6),""),"")</f>
        <v>It is not unusual for specific conditions to be set in the permits/licenses, such as hourly, daily, weekly, monthly, or yearly extraction volumes or usage rates.
Equipment used for monitoring extraction volumes shall be in the correct location to provide accurate readings.
Records shall be maintained and available to demonstrate that these conditions are being met.</v>
      </c>
      <c r="M96" s="35" t="str">
        <f t="array" ref="M96">IF('P&amp;Cs'!$C96="",IF('P&amp;Cs'!$E96="","",INDEX(PI!$B$2:$S$159,MATCH('P&amp;Cs'!$E96,PI!$A$2:$A$159,0),8)),"")</f>
        <v>Major Must</v>
      </c>
      <c r="N96" s="35"/>
      <c r="O96" s="35"/>
      <c r="P96" s="35"/>
      <c r="Q96" s="35" t="s">
        <v>2347</v>
      </c>
      <c r="R96" s="35" t="s">
        <v>2449</v>
      </c>
      <c r="S96" s="35" t="s">
        <v>2450</v>
      </c>
      <c r="T96" s="35"/>
      <c r="U96" s="36"/>
      <c r="V96" s="34"/>
      <c r="W96" s="34"/>
      <c r="X96" s="34"/>
      <c r="Y96" s="34"/>
      <c r="Z96" s="34"/>
    </row>
    <row r="97" ht="9.75" customHeight="1">
      <c r="A97" s="34"/>
      <c r="B97" s="35"/>
      <c r="C97" s="35"/>
      <c r="D97" s="34">
        <f>IF('P&amp;Cs'!$B97="",IF('P&amp;Cs'!$C97="",0,1),1)</f>
        <v>0</v>
      </c>
      <c r="E97" s="35" t="s">
        <v>860</v>
      </c>
      <c r="F97" s="35" t="str">
        <f>IFNA('P&amp;Cs'!$G97,"NA")</f>
        <v>#REF!</v>
      </c>
      <c r="G97" s="35" t="str">
        <f t="array" ref="G97">IF('P&amp;Cs'!$E97="","",INDEX(#REF!,MATCH('P&amp;Cs'!$H97,#REF!,0),2))</f>
        <v>#REF!</v>
      </c>
      <c r="H97" s="35" t="str">
        <f>'P&amp;Cs'!$E97&amp;"NO"</f>
        <v>4agXkAzY9YwTUW33bP1hNJNO</v>
      </c>
      <c r="I97" s="35" t="b">
        <f t="array" ref="I97">IF('P&amp;Cs'!$E97="","",INDEX(PI!$V$2:$V$159,MATCH('P&amp;Cs'!$E97,PI!$A$2:$A$159,0),1))</f>
        <v>0</v>
      </c>
      <c r="J97" s="35" t="str">
        <f t="array" ref="J97">IF('P&amp;Cs'!$B97="",IF('P&amp;Cs'!$C97="",IF('P&amp;Cs'!$E97="","",INDEX(PI!$B$2:$S$159,MATCH('P&amp;Cs'!$E97,PI!$A$2:$A$159,0),2)),INDEX(PI!$B$2:$S$159,MATCH('P&amp;Cs'!$C97,PI!$R$2:$R$159,0),18)),INDEX(PI!$B$2:$S$159,MATCH('P&amp;Cs'!$B97,PI!$N$2:$N$159,0),14))</f>
        <v>FO 05.02.04</v>
      </c>
      <c r="K97" s="35" t="str">
        <f t="array" ref="K97">IF('P&amp;Cs'!$B97="",IF('P&amp;Cs'!$C97="",IF('P&amp;Cs'!$E97="","",INDEX(PI!$B$2:$S$159,MATCH('P&amp;Cs'!$E97,PI!$A$2:$A$159,0),4)),INDEX(PI!$B$2:$T$159,MATCH('P&amp;Cs'!$C97,PI!$R$2:$R$159,0),19)),INDEX(PI!$B$2:$S$159,MATCH('P&amp;Cs'!$B97,PI!$N$2:$N$159,0),15))</f>
        <v>Where feasible, measures have been implemented to collect water and, where appropriate, to recycle.</v>
      </c>
      <c r="L97" s="35" t="str">
        <f t="array" ref="L97">IF('P&amp;Cs'!$B97="",IF('P&amp;Cs'!$C97="",INDEX(PI!$B$2:$S$159,MATCH('P&amp;Cs'!$E97,PI!$A$2:$A$159,0),6),""),"")</f>
        <v>Water collection and/or recycling shall be implemented where economically and practically feasible (from building roofs, greenhouses, etc.).
Water collection or recycling does not refer only to rainwater.
There shall be evidence that the producer has estimated the potential amounts of rainwater that can be collected, as well as the investments required to collect it.</v>
      </c>
      <c r="M97" s="35" t="str">
        <f t="array" ref="M97">IF('P&amp;Cs'!$C97="",IF('P&amp;Cs'!$E97="","",INDEX(PI!$B$2:$S$159,MATCH('P&amp;Cs'!$E97,PI!$A$2:$A$159,0),8)),"")</f>
        <v>Minor Must</v>
      </c>
      <c r="N97" s="35"/>
      <c r="O97" s="35"/>
      <c r="P97" s="35"/>
      <c r="Q97" s="35" t="s">
        <v>2451</v>
      </c>
      <c r="R97" s="35" t="s">
        <v>2452</v>
      </c>
      <c r="S97" s="35" t="s">
        <v>2453</v>
      </c>
      <c r="T97" s="41"/>
      <c r="U97" s="36"/>
      <c r="V97" s="34"/>
      <c r="W97" s="34"/>
      <c r="X97" s="34"/>
      <c r="Y97" s="34"/>
      <c r="Z97" s="34"/>
    </row>
    <row r="98" ht="9.75" customHeight="1">
      <c r="A98" s="34"/>
      <c r="B98" s="35"/>
      <c r="C98" s="35"/>
      <c r="D98" s="34">
        <f>IF('P&amp;Cs'!$B98="",IF('P&amp;Cs'!$C98="",0,1),1)</f>
        <v>0</v>
      </c>
      <c r="E98" s="35" t="s">
        <v>1025</v>
      </c>
      <c r="F98" s="35" t="str">
        <f>IFNA('P&amp;Cs'!$G98,"NA")</f>
        <v>#REF!</v>
      </c>
      <c r="G98" s="35" t="str">
        <f t="array" ref="G98">IF('P&amp;Cs'!$E98="","",INDEX(#REF!,MATCH('P&amp;Cs'!$H98,#REF!,0),2))</f>
        <v>#REF!</v>
      </c>
      <c r="H98" s="35" t="str">
        <f>'P&amp;Cs'!$E98&amp;"NO"</f>
        <v>1TP3w7BRfsPkt2XC54xK4ANO</v>
      </c>
      <c r="I98" s="35" t="b">
        <f t="array" ref="I98">IF('P&amp;Cs'!$E98="","",INDEX(PI!$V$2:$V$159,MATCH('P&amp;Cs'!$E98,PI!$A$2:$A$159,0),1))</f>
        <v>0</v>
      </c>
      <c r="J98" s="35" t="str">
        <f t="array" ref="J98">IF('P&amp;Cs'!$B98="",IF('P&amp;Cs'!$C98="",IF('P&amp;Cs'!$E98="","",INDEX(PI!$B$2:$S$159,MATCH('P&amp;Cs'!$E98,PI!$A$2:$A$159,0),2)),INDEX(PI!$B$2:$S$159,MATCH('P&amp;Cs'!$C98,PI!$R$2:$R$159,0),18)),INDEX(PI!$B$2:$S$159,MATCH('P&amp;Cs'!$B98,PI!$N$2:$N$159,0),14))</f>
        <v>FO 05.02.05</v>
      </c>
      <c r="K98" s="35" t="str">
        <f t="array" ref="K98">IF('P&amp;Cs'!$B98="",IF('P&amp;Cs'!$C98="",IF('P&amp;Cs'!$E98="","",INDEX(PI!$B$2:$S$159,MATCH('P&amp;Cs'!$E98,PI!$A$2:$A$159,0),4)),INDEX(PI!$B$2:$T$159,MATCH('P&amp;Cs'!$C98,PI!$R$2:$R$159,0),19)),INDEX(PI!$B$2:$S$159,MATCH('P&amp;Cs'!$B98,PI!$N$2:$N$159,0),15))</f>
        <v>Water storage facilities are present and well maintained to take advantage of periods of maximum water availability.</v>
      </c>
      <c r="L98" s="35" t="str">
        <f t="array" ref="L98">IF('P&amp;Cs'!$B98="",IF('P&amp;Cs'!$C98="",INDEX(PI!$B$2:$S$159,MATCH('P&amp;Cs'!$E98,PI!$A$2:$A$159,0),6),""),"")</f>
        <v>Where the farm is located in areas of seasonal water availability, there shall be water storage facilities for water use during periods when water availability is low.
These shall be in a good state of repair and appropriately fenced/secured to prevent accidents.
“N/A” if it is not feasible to collect rainwater or recycle water.</v>
      </c>
      <c r="M98" s="35" t="str">
        <f t="array" ref="M98">IF('P&amp;Cs'!$C98="",IF('P&amp;Cs'!$E98="","",INDEX(PI!$B$2:$S$159,MATCH('P&amp;Cs'!$E98,PI!$A$2:$A$159,0),8)),"")</f>
        <v>Minor Must</v>
      </c>
      <c r="N98" s="35"/>
      <c r="O98" s="35"/>
      <c r="P98" s="35"/>
      <c r="Q98" s="40" t="s">
        <v>2398</v>
      </c>
      <c r="R98" s="35" t="s">
        <v>2454</v>
      </c>
      <c r="S98" s="35"/>
      <c r="T98" s="35"/>
      <c r="U98" s="36"/>
      <c r="V98" s="34"/>
      <c r="W98" s="34"/>
      <c r="X98" s="34"/>
      <c r="Y98" s="34"/>
      <c r="Z98" s="34"/>
    </row>
    <row r="99" ht="9.75" customHeight="1">
      <c r="A99" s="34"/>
      <c r="B99" s="35"/>
      <c r="C99" s="35" t="s">
        <v>853</v>
      </c>
      <c r="D99" s="34">
        <f>IF('P&amp;Cs'!$B99="",IF('P&amp;Cs'!$C99="",0,1),1)</f>
        <v>1</v>
      </c>
      <c r="E99" s="35"/>
      <c r="F99" s="35" t="str">
        <f>IFNA('P&amp;Cs'!$G99,"NA")</f>
        <v/>
      </c>
      <c r="G99" s="35" t="str">
        <f t="array" ref="G99">IF('P&amp;Cs'!$E99="","",INDEX(#REF!,MATCH('P&amp;Cs'!$H99,#REF!,0),2))</f>
        <v/>
      </c>
      <c r="H99" s="35" t="str">
        <f>'P&amp;Cs'!$E99&amp;"NO"</f>
        <v>NO</v>
      </c>
      <c r="I99" s="35" t="str">
        <f t="array" ref="I99">IF('P&amp;Cs'!$E99="","",INDEX(PI!$V$2:$V$159,MATCH('P&amp;Cs'!$E99,PI!$A$2:$A$159,0),1))</f>
        <v/>
      </c>
      <c r="J99" s="35" t="str">
        <f t="array" ref="J99">IF('P&amp;Cs'!$B99="",IF('P&amp;Cs'!$C99="",IF('P&amp;Cs'!$E99="","",INDEX(PI!$B$2:$S$159,MATCH('P&amp;Cs'!$E99,PI!$A$2:$A$159,0),2)),INDEX(PI!$B$2:$S$159,MATCH('P&amp;Cs'!$C99,PI!$R$2:$R$159,0),18)),INDEX(PI!$B$2:$S$159,MATCH('P&amp;Cs'!$B99,PI!$N$2:$N$159,0),14))</f>
        <v>FO 05.03 Record keeping</v>
      </c>
      <c r="K99" s="35" t="str">
        <f t="array" ref="K99">IF('P&amp;Cs'!$B99="",IF('P&amp;Cs'!$C99="",IF('P&amp;Cs'!$E99="","",INDEX(PI!$B$2:$S$159,MATCH('P&amp;Cs'!$E99,PI!$A$2:$A$159,0),4)),INDEX(PI!$B$2:$T$159,MATCH('P&amp;Cs'!$C99,PI!$R$2:$R$159,0),19)),INDEX(PI!$B$2:$S$159,MATCH('P&amp;Cs'!$B99,PI!$N$2:$N$159,0),15))</f>
        <v>-</v>
      </c>
      <c r="L99" s="35" t="str">
        <f t="array" ref="L99">IF('P&amp;Cs'!$B99="",IF('P&amp;Cs'!$C99="",INDEX(PI!$B$2:$S$159,MATCH('P&amp;Cs'!$E99,PI!$A$2:$A$159,0),6),""),"")</f>
        <v/>
      </c>
      <c r="M99" s="35" t="str">
        <f t="array" ref="M99">IF('P&amp;Cs'!$C99="",IF('P&amp;Cs'!$E99="","",INDEX(PI!$B$2:$S$159,MATCH('P&amp;Cs'!$E99,PI!$A$2:$A$159,0),8)),"")</f>
        <v/>
      </c>
      <c r="N99" s="35"/>
      <c r="O99" s="35"/>
      <c r="P99" s="35"/>
      <c r="Q99" s="35"/>
      <c r="R99" s="35"/>
      <c r="S99" s="35"/>
      <c r="T99" s="35"/>
      <c r="U99" s="36"/>
      <c r="V99" s="34"/>
      <c r="W99" s="34"/>
      <c r="X99" s="34"/>
      <c r="Y99" s="34"/>
      <c r="Z99" s="34"/>
    </row>
    <row r="100" ht="9.75" customHeight="1">
      <c r="A100" s="37"/>
      <c r="B100" s="38"/>
      <c r="C100" s="38"/>
      <c r="D100" s="37">
        <f>IF('P&amp;Cs'!$B100="",IF('P&amp;Cs'!$C100="",0,1),1)</f>
        <v>0</v>
      </c>
      <c r="E100" s="38" t="s">
        <v>1013</v>
      </c>
      <c r="F100" s="38" t="str">
        <f>IFNA('P&amp;Cs'!$G100,"NA")</f>
        <v>#REF!</v>
      </c>
      <c r="G100" s="38" t="str">
        <f t="array" ref="G100">IF('P&amp;Cs'!$E100="","",INDEX(#REF!,MATCH('P&amp;Cs'!$H100,#REF!,0),2))</f>
        <v>#REF!</v>
      </c>
      <c r="H100" s="38" t="str">
        <f>'P&amp;Cs'!$E100&amp;"NO"</f>
        <v>5e8FSkOS0QVOKpIjSM8pq4NO</v>
      </c>
      <c r="I100" s="38" t="b">
        <f t="array" ref="I100">IF('P&amp;Cs'!$E100="","",INDEX(PI!$V$2:$V$159,MATCH('P&amp;Cs'!$E100,PI!$A$2:$A$159,0),1))</f>
        <v>0</v>
      </c>
      <c r="J100" s="38" t="str">
        <f t="array" ref="J100">IF('P&amp;Cs'!$B100="",IF('P&amp;Cs'!$C100="",IF('P&amp;Cs'!$E100="","",INDEX(PI!$B$2:$S$159,MATCH('P&amp;Cs'!$E100,PI!$A$2:$A$159,0),2)),INDEX(PI!$B$2:$S$159,MATCH('P&amp;Cs'!$C100,PI!$R$2:$R$159,0),18)),INDEX(PI!$B$2:$S$159,MATCH('P&amp;Cs'!$B100,PI!$N$2:$N$159,0),14))</f>
        <v>FO 05.03.01</v>
      </c>
      <c r="K100" s="38" t="str">
        <f t="array" ref="K100">IF('P&amp;Cs'!$B100="",IF('P&amp;Cs'!$C100="",IF('P&amp;Cs'!$E100="","",INDEX(PI!$B$2:$S$159,MATCH('P&amp;Cs'!$E100,PI!$A$2:$A$159,0),4)),INDEX(PI!$B$2:$T$159,MATCH('P&amp;Cs'!$C100,PI!$R$2:$R$159,0),19)),INDEX(PI!$B$2:$S$159,MATCH('P&amp;Cs'!$B100,PI!$N$2:$N$159,0),15))</f>
        <v>Records of volumes of water abstracted from water sources are kept.</v>
      </c>
      <c r="L100" s="38" t="str">
        <f t="array" ref="L100">IF('P&amp;Cs'!$B100="",IF('P&amp;Cs'!$C100="",INDEX(PI!$B$2:$S$159,MATCH('P&amp;Cs'!$E100,PI!$A$2:$A$159,0),6),""),"")</f>
        <v>Records shall include the date, actual or estimated flow rate, and the volume (from water meter or based on estimations) updated on a monthly basis. This can also be the hours of systems operating on a timed flow basis.
The recommended metric is the monthly amount of water abstracted from water sources.
Amounts of abstracted water may be compared with amounts used (in irrigation or total volumes used on the farm) to improve the efficient use of water sources. Such a comparison enables identification of whether an unnecessary excess of water is being abstracted or part of water used in irrigation is, for example, recycled or collected from rainwater.</v>
      </c>
      <c r="M100" s="38" t="str">
        <f t="array" ref="M100">IF('P&amp;Cs'!$C100="",IF('P&amp;Cs'!$E100="","",INDEX(PI!$B$2:$S$159,MATCH('P&amp;Cs'!$E100,PI!$A$2:$A$159,0),8)),"")</f>
        <v>Minor Must</v>
      </c>
      <c r="N100" s="38"/>
      <c r="O100" s="38"/>
      <c r="P100" s="38"/>
      <c r="Q100" s="42" t="s">
        <v>2349</v>
      </c>
      <c r="R100" s="38" t="s">
        <v>2455</v>
      </c>
      <c r="S100" s="38" t="s">
        <v>2456</v>
      </c>
      <c r="T100" s="38"/>
      <c r="U100" s="39"/>
      <c r="V100" s="37"/>
      <c r="W100" s="37"/>
      <c r="X100" s="37"/>
      <c r="Y100" s="37"/>
      <c r="Z100" s="37"/>
    </row>
    <row r="101" ht="9.75" customHeight="1">
      <c r="A101" s="34"/>
      <c r="B101" s="35"/>
      <c r="C101" s="35"/>
      <c r="D101" s="34">
        <f>IF('P&amp;Cs'!$B101="",IF('P&amp;Cs'!$C101="",0,1),1)</f>
        <v>0</v>
      </c>
      <c r="E101" s="35" t="s">
        <v>847</v>
      </c>
      <c r="F101" s="35" t="str">
        <f>IFNA('P&amp;Cs'!$G101,"NA")</f>
        <v>#REF!</v>
      </c>
      <c r="G101" s="35" t="str">
        <f t="array" ref="G101">IF('P&amp;Cs'!$E101="","",INDEX(#REF!,MATCH('P&amp;Cs'!$H101,#REF!,0),2))</f>
        <v>#REF!</v>
      </c>
      <c r="H101" s="35" t="str">
        <f>'P&amp;Cs'!$E101&amp;"NO"</f>
        <v>5PjRiXstLC4CjnWsDhmPseNO</v>
      </c>
      <c r="I101" s="35" t="b">
        <f t="array" ref="I101">IF('P&amp;Cs'!$E101="","",INDEX(PI!$V$2:$V$159,MATCH('P&amp;Cs'!$E101,PI!$A$2:$A$159,0),1))</f>
        <v>0</v>
      </c>
      <c r="J101" s="35" t="str">
        <f t="array" ref="J101">IF('P&amp;Cs'!$B101="",IF('P&amp;Cs'!$C101="",IF('P&amp;Cs'!$E101="","",INDEX(PI!$B$2:$S$159,MATCH('P&amp;Cs'!$E101,PI!$A$2:$A$159,0),2)),INDEX(PI!$B$2:$S$159,MATCH('P&amp;Cs'!$C101,PI!$R$2:$R$159,0),18)),INDEX(PI!$B$2:$S$159,MATCH('P&amp;Cs'!$B101,PI!$N$2:$N$159,0),14))</f>
        <v>FO 05.03.02</v>
      </c>
      <c r="K101" s="35" t="str">
        <f t="array" ref="K101">IF('P&amp;Cs'!$B101="",IF('P&amp;Cs'!$C101="",IF('P&amp;Cs'!$E101="","",INDEX(PI!$B$2:$S$159,MATCH('P&amp;Cs'!$E101,PI!$A$2:$A$159,0),4)),INDEX(PI!$B$2:$T$159,MATCH('P&amp;Cs'!$C101,PI!$R$2:$R$159,0),19)),INDEX(PI!$B$2:$S$159,MATCH('P&amp;Cs'!$B101,PI!$N$2:$N$159,0),15))</f>
        <v>Records are kept of volumes of water used in irrigation/fertigation including total application volumes of previous cycle(s).</v>
      </c>
      <c r="L101" s="35" t="str">
        <f t="array" ref="L101">IF('P&amp;Cs'!$B101="",IF('P&amp;Cs'!$C101="",INDEX(PI!$B$2:$S$159,MATCH('P&amp;Cs'!$E101,PI!$A$2:$A$159,0),6),""),"")</f>
        <v>Records shall include the date, cycle duration, actual or estimated flow rate, and the volume (from water meter or per irrigation unit), and be updated on a monthly basis. This can also be the hours of systems operating on a timed flow basis.
The recommended metric is the monthly amount of water used in irrigation on the farm.</v>
      </c>
      <c r="M101" s="35" t="str">
        <f t="array" ref="M101">IF('P&amp;Cs'!$C101="",IF('P&amp;Cs'!$E101="","",INDEX(PI!$B$2:$S$159,MATCH('P&amp;Cs'!$E101,PI!$A$2:$A$159,0),8)),"")</f>
        <v>Minor Must</v>
      </c>
      <c r="N101" s="35"/>
      <c r="O101" s="35"/>
      <c r="P101" s="35"/>
      <c r="Q101" s="35" t="s">
        <v>2349</v>
      </c>
      <c r="R101" s="35" t="s">
        <v>2457</v>
      </c>
      <c r="S101" s="35" t="s">
        <v>2458</v>
      </c>
      <c r="T101" s="35"/>
      <c r="U101" s="36"/>
      <c r="V101" s="34"/>
      <c r="W101" s="34"/>
      <c r="X101" s="34"/>
      <c r="Y101" s="34"/>
      <c r="Z101" s="34"/>
    </row>
    <row r="102" ht="9.75" customHeight="1">
      <c r="A102" s="37"/>
      <c r="B102" s="38"/>
      <c r="C102" s="38"/>
      <c r="D102" s="37">
        <f>IF('P&amp;Cs'!$B102="",IF('P&amp;Cs'!$C102="",0,1),1)</f>
        <v>0</v>
      </c>
      <c r="E102" s="38" t="s">
        <v>1001</v>
      </c>
      <c r="F102" s="38" t="str">
        <f>IFNA('P&amp;Cs'!$G102,"NA")</f>
        <v>#REF!</v>
      </c>
      <c r="G102" s="38" t="str">
        <f t="array" ref="G102">IF('P&amp;Cs'!$E102="","",INDEX(#REF!,MATCH('P&amp;Cs'!$H102,#REF!,0),2))</f>
        <v>#REF!</v>
      </c>
      <c r="H102" s="38" t="str">
        <f>'P&amp;Cs'!$E102&amp;"NO"</f>
        <v>2McEDjMY5O8UuMcNOk9zQMNO</v>
      </c>
      <c r="I102" s="38" t="b">
        <f t="array" ref="I102">IF('P&amp;Cs'!$E102="","",INDEX(PI!$V$2:$V$159,MATCH('P&amp;Cs'!$E102,PI!$A$2:$A$159,0),1))</f>
        <v>0</v>
      </c>
      <c r="J102" s="38" t="str">
        <f t="array" ref="J102">IF('P&amp;Cs'!$B102="",IF('P&amp;Cs'!$C102="",IF('P&amp;Cs'!$E102="","",INDEX(PI!$B$2:$S$159,MATCH('P&amp;Cs'!$E102,PI!$A$2:$A$159,0),2)),INDEX(PI!$B$2:$S$159,MATCH('P&amp;Cs'!$C102,PI!$R$2:$R$159,0),18)),INDEX(PI!$B$2:$S$159,MATCH('P&amp;Cs'!$B102,PI!$N$2:$N$159,0),14))</f>
        <v>FO 05.03.03</v>
      </c>
      <c r="K102" s="38" t="str">
        <f t="array" ref="K102">IF('P&amp;Cs'!$B102="",IF('P&amp;Cs'!$C102="",IF('P&amp;Cs'!$E102="","",INDEX(PI!$B$2:$S$159,MATCH('P&amp;Cs'!$E102,PI!$A$2:$A$159,0),4)),INDEX(PI!$B$2:$T$159,MATCH('P&amp;Cs'!$C102,PI!$R$2:$R$159,0),19)),INDEX(PI!$B$2:$S$159,MATCH('P&amp;Cs'!$B102,PI!$N$2:$N$159,0),15))</f>
        <v>Records of volumes of water used in all types of activities on the farm are kept (total volume used).</v>
      </c>
      <c r="L102" s="38" t="str">
        <f t="array" ref="L102">IF('P&amp;Cs'!$B102="",IF('P&amp;Cs'!$C102="",INDEX(PI!$B$2:$S$159,MATCH('P&amp;Cs'!$E102,PI!$A$2:$A$159,0),6),""),"")</f>
        <v>Total water usage should be recorded, including but not limited to irrigation, such as domestic use, postharvest, and others. This can be estimated, not necessarily measured.</v>
      </c>
      <c r="M102" s="38" t="str">
        <f t="array" ref="M102">IF('P&amp;Cs'!$C102="",IF('P&amp;Cs'!$E102="","",INDEX(PI!$B$2:$S$159,MATCH('P&amp;Cs'!$E102,PI!$A$2:$A$159,0),8)),"")</f>
        <v>Recom.</v>
      </c>
      <c r="N102" s="38"/>
      <c r="O102" s="38"/>
      <c r="P102" s="38"/>
      <c r="Q102" s="42" t="s">
        <v>2349</v>
      </c>
      <c r="R102" s="38" t="s">
        <v>2459</v>
      </c>
      <c r="S102" s="38"/>
      <c r="T102" s="38"/>
      <c r="U102" s="39"/>
      <c r="V102" s="37"/>
      <c r="W102" s="37"/>
      <c r="X102" s="37"/>
      <c r="Y102" s="37"/>
      <c r="Z102" s="37"/>
    </row>
    <row r="103" ht="9.75" customHeight="1">
      <c r="A103" s="34"/>
      <c r="B103" s="35"/>
      <c r="C103" s="35" t="s">
        <v>87</v>
      </c>
      <c r="D103" s="34">
        <f>IF('P&amp;Cs'!$B103="",IF('P&amp;Cs'!$C103="",0,1),1)</f>
        <v>1</v>
      </c>
      <c r="E103" s="35"/>
      <c r="F103" s="35" t="str">
        <f>IFNA('P&amp;Cs'!$G103,"NA")</f>
        <v/>
      </c>
      <c r="G103" s="35" t="str">
        <f t="array" ref="G103">IF('P&amp;Cs'!$E103="","",INDEX(#REF!,MATCH('P&amp;Cs'!$H103,#REF!,0),2))</f>
        <v/>
      </c>
      <c r="H103" s="35" t="str">
        <f>'P&amp;Cs'!$E103&amp;"NO"</f>
        <v>NO</v>
      </c>
      <c r="I103" s="35" t="str">
        <f t="array" ref="I103">IF('P&amp;Cs'!$E103="","",INDEX(PI!$V$2:$V$159,MATCH('P&amp;Cs'!$E103,PI!$A$2:$A$159,0),1))</f>
        <v/>
      </c>
      <c r="J103" s="35" t="str">
        <f t="array" ref="J103">IF('P&amp;Cs'!$B103="",IF('P&amp;Cs'!$C103="",IF('P&amp;Cs'!$E103="","",INDEX(PI!$B$2:$S$159,MATCH('P&amp;Cs'!$E103,PI!$A$2:$A$159,0),2)),INDEX(PI!$B$2:$S$159,MATCH('P&amp;Cs'!$C103,PI!$R$2:$R$159,0),18)),INDEX(PI!$B$2:$S$159,MATCH('P&amp;Cs'!$B103,PI!$N$2:$N$159,0),14))</f>
        <v>FO 05.04 Water quality</v>
      </c>
      <c r="K103" s="35" t="str">
        <f t="array" ref="K103">IF('P&amp;Cs'!$B103="",IF('P&amp;Cs'!$C103="",IF('P&amp;Cs'!$E103="","",INDEX(PI!$B$2:$S$159,MATCH('P&amp;Cs'!$E103,PI!$A$2:$A$159,0),4)),INDEX(PI!$B$2:$T$159,MATCH('P&amp;Cs'!$C103,PI!$R$2:$R$159,0),19)),INDEX(PI!$B$2:$S$159,MATCH('P&amp;Cs'!$B103,PI!$N$2:$N$159,0),15))</f>
        <v>-</v>
      </c>
      <c r="L103" s="35" t="str">
        <f t="array" ref="L103">IF('P&amp;Cs'!$B103="",IF('P&amp;Cs'!$C103="",INDEX(PI!$B$2:$S$159,MATCH('P&amp;Cs'!$E103,PI!$A$2:$A$159,0),6),""),"")</f>
        <v/>
      </c>
      <c r="M103" s="35" t="str">
        <f t="array" ref="M103">IF('P&amp;Cs'!$C103="",IF('P&amp;Cs'!$E103="","",INDEX(PI!$B$2:$S$159,MATCH('P&amp;Cs'!$E103,PI!$A$2:$A$159,0),8)),"")</f>
        <v/>
      </c>
      <c r="N103" s="35"/>
      <c r="O103" s="35"/>
      <c r="P103" s="35"/>
      <c r="Q103" s="35"/>
      <c r="R103" s="35"/>
      <c r="S103" s="35"/>
      <c r="T103" s="35"/>
      <c r="U103" s="36"/>
      <c r="V103" s="34"/>
      <c r="W103" s="34"/>
      <c r="X103" s="34"/>
      <c r="Y103" s="34"/>
      <c r="Z103" s="34"/>
    </row>
    <row r="104" ht="9.75" customHeight="1">
      <c r="A104" s="34"/>
      <c r="B104" s="35"/>
      <c r="C104" s="35"/>
      <c r="D104" s="34">
        <f>IF('P&amp;Cs'!$B104="",IF('P&amp;Cs'!$C104="",0,1),1)</f>
        <v>0</v>
      </c>
      <c r="E104" s="35" t="s">
        <v>80</v>
      </c>
      <c r="F104" s="35" t="str">
        <f>IFNA('P&amp;Cs'!$G104,"NA")</f>
        <v>#REF!</v>
      </c>
      <c r="G104" s="35" t="str">
        <f t="array" ref="G104">IF('P&amp;Cs'!$E104="","",INDEX(#REF!,MATCH('P&amp;Cs'!$H104,#REF!,0),2))</f>
        <v>#REF!</v>
      </c>
      <c r="H104" s="35" t="str">
        <f>'P&amp;Cs'!$E104&amp;"NO"</f>
        <v>5JXZdBMfmVkAfoCajirt54NO</v>
      </c>
      <c r="I104" s="35" t="b">
        <f t="array" ref="I104">IF('P&amp;Cs'!$E104="","",INDEX(PI!$V$2:$V$159,MATCH('P&amp;Cs'!$E104,PI!$A$2:$A$159,0),1))</f>
        <v>0</v>
      </c>
      <c r="J104" s="35" t="str">
        <f t="array" ref="J104">IF('P&amp;Cs'!$B104="",IF('P&amp;Cs'!$C104="",IF('P&amp;Cs'!$E104="","",INDEX(PI!$B$2:$S$159,MATCH('P&amp;Cs'!$E104,PI!$A$2:$A$159,0),2)),INDEX(PI!$B$2:$S$159,MATCH('P&amp;Cs'!$C104,PI!$R$2:$R$159,0),18)),INDEX(PI!$B$2:$S$159,MATCH('P&amp;Cs'!$B104,PI!$N$2:$N$159,0),14))</f>
        <v>FO 05.04.01</v>
      </c>
      <c r="K104" s="35" t="str">
        <f t="array" ref="K104">IF('P&amp;Cs'!$B104="",IF('P&amp;Cs'!$C104="",IF('P&amp;Cs'!$E104="","",INDEX(PI!$B$2:$S$159,MATCH('P&amp;Cs'!$E104,PI!$A$2:$A$159,0),4)),INDEX(PI!$B$2:$T$159,MATCH('P&amp;Cs'!$C104,PI!$R$2:$R$159,0),19)),INDEX(PI!$B$2:$S$159,MATCH('P&amp;Cs'!$B104,PI!$N$2:$N$159,0),15))</f>
        <v>The use of treated sewage water during preharvest is justified according to a risk assessment.</v>
      </c>
      <c r="L104" s="35" t="str">
        <f t="array" ref="L104">IF('P&amp;Cs'!$B104="",IF('P&amp;Cs'!$C104="",INDEX(PI!$B$2:$S$159,MATCH('P&amp;Cs'!$E104,PI!$A$2:$A$159,0),6),""),"")</f>
        <v>Treated sewage water shall be used only if the risks have been identified and effectively mitigated.
Where treated sewage or reclaimed water is used, water quality shall comply with prevailing regulations or the World Health Organization (WHO-)published “Guidelines for the safe use of wastewater, excreta and greywater” (2006) where no prevailing regulations exist.
If water has the potential to be polluted (e.g., upstream contamination source), the producer shall demonstrate through analysis that the water complies with prevailing regulations and requirements, or with the WHO guideline requirements where no prevailing regulations exist.
Untreated sewage water shall never be used on crops.</v>
      </c>
      <c r="M104" s="35" t="str">
        <f t="array" ref="M104">IF('P&amp;Cs'!$C104="",IF('P&amp;Cs'!$E104="","",INDEX(PI!$B$2:$S$159,MATCH('P&amp;Cs'!$E104,PI!$A$2:$A$159,0),8)),"")</f>
        <v>Major Must</v>
      </c>
      <c r="N104" s="35"/>
      <c r="O104" s="35"/>
      <c r="P104" s="35"/>
      <c r="Q104" s="35" t="s">
        <v>2412</v>
      </c>
      <c r="R104" s="35" t="s">
        <v>2460</v>
      </c>
      <c r="S104" s="35" t="s">
        <v>2461</v>
      </c>
      <c r="T104" s="35"/>
      <c r="U104" s="36"/>
      <c r="V104" s="34"/>
      <c r="W104" s="34"/>
      <c r="X104" s="34"/>
      <c r="Y104" s="34"/>
      <c r="Z104" s="34"/>
    </row>
    <row r="105" ht="9.75" customHeight="1">
      <c r="A105" s="34"/>
      <c r="B105" s="35"/>
      <c r="C105" s="35"/>
      <c r="D105" s="34">
        <f>IF('P&amp;Cs'!$B105="",IF('P&amp;Cs'!$C105="",0,1),1)</f>
        <v>0</v>
      </c>
      <c r="E105" s="35" t="s">
        <v>828</v>
      </c>
      <c r="F105" s="35" t="str">
        <f>IFNA('P&amp;Cs'!$G105,"NA")</f>
        <v>#REF!</v>
      </c>
      <c r="G105" s="35" t="str">
        <f t="array" ref="G105">IF('P&amp;Cs'!$E105="","",INDEX(#REF!,MATCH('P&amp;Cs'!$H105,#REF!,0),2))</f>
        <v>#REF!</v>
      </c>
      <c r="H105" s="35" t="str">
        <f>'P&amp;Cs'!$E105&amp;"NO"</f>
        <v>6VOo64jUoweuU3XSURPZgnNO</v>
      </c>
      <c r="I105" s="35" t="b">
        <f t="array" ref="I105">IF('P&amp;Cs'!$E105="","",INDEX(PI!$V$2:$V$159,MATCH('P&amp;Cs'!$E105,PI!$A$2:$A$159,0),1))</f>
        <v>0</v>
      </c>
      <c r="J105" s="35" t="str">
        <f t="array" ref="J105">IF('P&amp;Cs'!$B105="",IF('P&amp;Cs'!$C105="",IF('P&amp;Cs'!$E105="","",INDEX(PI!$B$2:$S$159,MATCH('P&amp;Cs'!$E105,PI!$A$2:$A$159,0),2)),INDEX(PI!$B$2:$S$159,MATCH('P&amp;Cs'!$C105,PI!$R$2:$R$159,0),18)),INDEX(PI!$B$2:$S$159,MATCH('P&amp;Cs'!$B105,PI!$N$2:$N$159,0),14))</f>
        <v>FO 05.04.02</v>
      </c>
      <c r="K105" s="35" t="str">
        <f t="array" ref="K105">IF('P&amp;Cs'!$B105="",IF('P&amp;Cs'!$C105="",IF('P&amp;Cs'!$E105="","",INDEX(PI!$B$2:$S$159,MATCH('P&amp;Cs'!$E105,PI!$A$2:$A$159,0),4)),INDEX(PI!$B$2:$T$159,MATCH('P&amp;Cs'!$C105,PI!$R$2:$R$159,0),19)),INDEX(PI!$B$2:$S$159,MATCH('P&amp;Cs'!$B105,PI!$N$2:$N$159,0),15))</f>
        <v>A risk assessment on physical and chemical quality of water used in preharvest activities is completed.</v>
      </c>
      <c r="L105" s="35" t="str">
        <f t="array" ref="L105">IF('P&amp;Cs'!$B105="",IF('P&amp;Cs'!$C105="",INDEX(PI!$B$2:$S$159,MATCH('P&amp;Cs'!$E105,PI!$A$2:$A$159,0),6),""),"")</f>
        <v>Preharvest activities include irrigation/fertigation, washings, spraying, and others.
There shall be a documented risk assessment that takes into consideration, at a minimum, the following:
- Identification of the water sources and their historical testing results (where applicable)
- Method(s) of application
- Purity of the water used for plant protection product (PPP) applications
For guidance, the producer shall obtain the required water standards from the PPP label, the literature provided by the chemical manufacturers, or seek advice from a qualified agronomist.
The risk assessment shall be updated any time there is a change made to the system or a situation occurs that could introduce an opportunity to contaminate the system.</v>
      </c>
      <c r="M105" s="35" t="str">
        <f t="array" ref="M105">IF('P&amp;Cs'!$C105="",IF('P&amp;Cs'!$E105="","",INDEX(PI!$B$2:$S$159,MATCH('P&amp;Cs'!$E105,PI!$A$2:$A$159,0),8)),"")</f>
        <v>Minor Must</v>
      </c>
      <c r="N105" s="35"/>
      <c r="O105" s="35"/>
      <c r="P105" s="35"/>
      <c r="Q105" s="35" t="s">
        <v>2441</v>
      </c>
      <c r="R105" s="35" t="s">
        <v>2462</v>
      </c>
      <c r="S105" s="35" t="s">
        <v>2463</v>
      </c>
      <c r="T105" s="35"/>
      <c r="U105" s="36"/>
      <c r="V105" s="34"/>
      <c r="W105" s="34"/>
      <c r="X105" s="34"/>
      <c r="Y105" s="34"/>
      <c r="Z105" s="34"/>
    </row>
    <row r="106" ht="9.75" customHeight="1">
      <c r="A106" s="34"/>
      <c r="B106" s="35"/>
      <c r="C106" s="35"/>
      <c r="D106" s="34">
        <f>IF('P&amp;Cs'!$B106="",IF('P&amp;Cs'!$C106="",0,1),1)</f>
        <v>0</v>
      </c>
      <c r="E106" s="35" t="s">
        <v>854</v>
      </c>
      <c r="F106" s="35" t="str">
        <f>IFNA('P&amp;Cs'!$G106,"NA")</f>
        <v>#REF!</v>
      </c>
      <c r="G106" s="35" t="str">
        <f t="array" ref="G106">IF('P&amp;Cs'!$E106="","",INDEX(#REF!,MATCH('P&amp;Cs'!$H106,#REF!,0),2))</f>
        <v>#REF!</v>
      </c>
      <c r="H106" s="35" t="str">
        <f>'P&amp;Cs'!$E106&amp;"NO"</f>
        <v>3l3MCwCl6O40VUIw5hu2C5NO</v>
      </c>
      <c r="I106" s="35" t="b">
        <f t="array" ref="I106">IF('P&amp;Cs'!$E106="","",INDEX(PI!$V$2:$V$159,MATCH('P&amp;Cs'!$E106,PI!$A$2:$A$159,0),1))</f>
        <v>0</v>
      </c>
      <c r="J106" s="35" t="str">
        <f t="array" ref="J106">IF('P&amp;Cs'!$B106="",IF('P&amp;Cs'!$C106="",IF('P&amp;Cs'!$E106="","",INDEX(PI!$B$2:$S$159,MATCH('P&amp;Cs'!$E106,PI!$A$2:$A$159,0),2)),INDEX(PI!$B$2:$S$159,MATCH('P&amp;Cs'!$C106,PI!$R$2:$R$159,0),18)),INDEX(PI!$B$2:$S$159,MATCH('P&amp;Cs'!$B106,PI!$N$2:$N$159,0),14))</f>
        <v>FO 05.04.03</v>
      </c>
      <c r="K106" s="35" t="str">
        <f t="array" ref="K106">IF('P&amp;Cs'!$B106="",IF('P&amp;Cs'!$C106="",IF('P&amp;Cs'!$E106="","",INDEX(PI!$B$2:$S$159,MATCH('P&amp;Cs'!$E106,PI!$A$2:$A$159,0),4)),INDEX(PI!$B$2:$T$159,MATCH('P&amp;Cs'!$C106,PI!$R$2:$R$159,0),19)),INDEX(PI!$B$2:$S$159,MATCH('P&amp;Cs'!$B106,PI!$N$2:$N$159,0),15))</f>
        <v>Corrective actions are taken based on results from the risk assessment.</v>
      </c>
      <c r="L106" s="35" t="str">
        <f t="array" ref="L106">IF('P&amp;Cs'!$B106="",IF('P&amp;Cs'!$C106="",INDEX(PI!$B$2:$S$159,MATCH('P&amp;Cs'!$E106,PI!$A$2:$A$159,0),6),""),"")</f>
        <v>Where required, corrective actions and documentation should be available as part of the management plan as identified in the water risk assessment and current sector-specific standards.</v>
      </c>
      <c r="M106" s="35" t="str">
        <f t="array" ref="M106">IF('P&amp;Cs'!$C106="",IF('P&amp;Cs'!$E106="","",INDEX(PI!$B$2:$S$159,MATCH('P&amp;Cs'!$E106,PI!$A$2:$A$159,0),8)),"")</f>
        <v>Recom.</v>
      </c>
      <c r="N106" s="35"/>
      <c r="O106" s="35"/>
      <c r="P106" s="35"/>
      <c r="Q106" s="40" t="s">
        <v>2349</v>
      </c>
      <c r="R106" s="35" t="s">
        <v>2464</v>
      </c>
      <c r="S106" s="35"/>
      <c r="T106" s="35"/>
      <c r="U106" s="36"/>
      <c r="V106" s="34"/>
      <c r="W106" s="34"/>
      <c r="X106" s="34"/>
      <c r="Y106" s="34"/>
      <c r="Z106" s="34"/>
    </row>
    <row r="107" ht="9.75" customHeight="1">
      <c r="A107" s="34"/>
      <c r="B107" s="35" t="s">
        <v>94</v>
      </c>
      <c r="C107" s="35"/>
      <c r="D107" s="34">
        <f>IF('P&amp;Cs'!$B107="",IF('P&amp;Cs'!$C107="",0,1),1)</f>
        <v>1</v>
      </c>
      <c r="E107" s="35"/>
      <c r="F107" s="35" t="str">
        <f>IFNA('P&amp;Cs'!$G107,"NA")</f>
        <v/>
      </c>
      <c r="G107" s="35" t="str">
        <f t="array" ref="G107">IF('P&amp;Cs'!$E107="","",INDEX(#REF!,MATCH('P&amp;Cs'!$H107,#REF!,0),2))</f>
        <v/>
      </c>
      <c r="H107" s="35" t="str">
        <f>'P&amp;Cs'!$E107&amp;"NO"</f>
        <v>NO</v>
      </c>
      <c r="I107" s="35" t="str">
        <f t="array" ref="I107">IF('P&amp;Cs'!$E107="","",INDEX(PI!$V$2:$V$159,MATCH('P&amp;Cs'!$E107,PI!$A$2:$A$159,0),1))</f>
        <v/>
      </c>
      <c r="J107" s="35" t="str">
        <f t="array" ref="J107">IF('P&amp;Cs'!$B107="",IF('P&amp;Cs'!$C107="",IF('P&amp;Cs'!$E107="","",INDEX(PI!$B$2:$S$159,MATCH('P&amp;Cs'!$E107,PI!$A$2:$A$159,0),2)),INDEX(PI!$B$2:$S$159,MATCH('P&amp;Cs'!$C107,PI!$R$2:$R$159,0),18)),INDEX(PI!$B$2:$S$159,MATCH('P&amp;Cs'!$B107,PI!$N$2:$N$159,0),14))</f>
        <v>FO 06 INTEGRATED PEST MANAGEMENT</v>
      </c>
      <c r="K107" s="35" t="str">
        <f t="array" ref="K107">IF('P&amp;Cs'!$B107="",IF('P&amp;Cs'!$C107="",IF('P&amp;Cs'!$E107="","",INDEX(PI!$B$2:$S$159,MATCH('P&amp;Cs'!$E107,PI!$A$2:$A$159,0),4)),INDEX(PI!$B$2:$T$159,MATCH('P&amp;Cs'!$C107,PI!$R$2:$R$159,0),19)),INDEX(PI!$B$2:$S$159,MATCH('P&amp;Cs'!$B107,PI!$N$2:$N$159,0),15))</f>
        <v>-</v>
      </c>
      <c r="L107" s="35" t="str">
        <f t="array" ref="L107">IF('P&amp;Cs'!$B107="",IF('P&amp;Cs'!$C107="",INDEX(PI!$B$2:$S$159,MATCH('P&amp;Cs'!$E107,PI!$A$2:$A$159,0),6),""),"")</f>
        <v/>
      </c>
      <c r="M107" s="35" t="str">
        <f t="array" ref="M107">IF('P&amp;Cs'!$C107="",IF('P&amp;Cs'!$E107="","",INDEX(PI!$B$2:$S$159,MATCH('P&amp;Cs'!$E107,PI!$A$2:$A$159,0),8)),"")</f>
        <v/>
      </c>
      <c r="N107" s="35"/>
      <c r="O107" s="35"/>
      <c r="P107" s="35"/>
      <c r="Q107" s="35"/>
      <c r="R107" s="35"/>
      <c r="S107" s="35"/>
      <c r="T107" s="35"/>
      <c r="U107" s="36"/>
      <c r="V107" s="34"/>
      <c r="W107" s="34"/>
      <c r="X107" s="34"/>
      <c r="Y107" s="34"/>
      <c r="Z107" s="34"/>
    </row>
    <row r="108" ht="9.75" hidden="1" customHeight="1">
      <c r="A108" s="34"/>
      <c r="B108" s="35"/>
      <c r="C108" s="35" t="s">
        <v>58</v>
      </c>
      <c r="D108" s="34">
        <f>IF('P&amp;Cs'!$B108="",IF('P&amp;Cs'!$C108="",0,1),1)</f>
        <v>1</v>
      </c>
      <c r="E108" s="35"/>
      <c r="F108" s="35" t="str">
        <f>IFNA('P&amp;Cs'!$G108,"NA")</f>
        <v/>
      </c>
      <c r="G108" s="35" t="str">
        <f t="array" ref="G108">IF('P&amp;Cs'!$E108="","",INDEX(#REF!,MATCH('P&amp;Cs'!$H108,#REF!,0),2))</f>
        <v/>
      </c>
      <c r="H108" s="35" t="str">
        <f>'P&amp;Cs'!$E108&amp;"NO"</f>
        <v>NO</v>
      </c>
      <c r="I108" s="35" t="str">
        <f t="array" ref="I108">IF('P&amp;Cs'!$E108="","",INDEX(PI!$V$2:$V$159,MATCH('P&amp;Cs'!$E108,PI!$A$2:$A$159,0),1))</f>
        <v/>
      </c>
      <c r="J108" s="35" t="str">
        <f t="array" ref="J108">IF('P&amp;Cs'!$B108="",IF('P&amp;Cs'!$C108="",IF('P&amp;Cs'!$E108="","",INDEX(PI!$B$2:$S$159,MATCH('P&amp;Cs'!$E108,PI!$A$2:$A$159,0),2)),INDEX(PI!$B$2:$S$159,MATCH('P&amp;Cs'!$C108,PI!$R$2:$R$159,0),18)),INDEX(PI!$B$2:$S$159,MATCH('P&amp;Cs'!$B108,PI!$N$2:$N$159,0),14))</f>
        <v>-</v>
      </c>
      <c r="K108" s="35" t="str">
        <f t="array" ref="K108">IF('P&amp;Cs'!$B108="",IF('P&amp;Cs'!$C108="",IF('P&amp;Cs'!$E108="","",INDEX(PI!$B$2:$S$159,MATCH('P&amp;Cs'!$E108,PI!$A$2:$A$159,0),4)),INDEX(PI!$B$2:$T$159,MATCH('P&amp;Cs'!$C108,PI!$R$2:$R$159,0),19)),INDEX(PI!$B$2:$S$159,MATCH('P&amp;Cs'!$B108,PI!$N$2:$N$159,0),15))</f>
        <v>-</v>
      </c>
      <c r="L108" s="35" t="str">
        <f t="array" ref="L108">IF('P&amp;Cs'!$B108="",IF('P&amp;Cs'!$C108="",INDEX(PI!$B$2:$S$159,MATCH('P&amp;Cs'!$E108,PI!$A$2:$A$159,0),6),""),"")</f>
        <v/>
      </c>
      <c r="M108" s="35" t="str">
        <f t="array" ref="M108">IF('P&amp;Cs'!$C108="",IF('P&amp;Cs'!$E108="","",INDEX(PI!$B$2:$S$159,MATCH('P&amp;Cs'!$E108,PI!$A$2:$A$159,0),8)),"")</f>
        <v/>
      </c>
      <c r="N108" s="35"/>
      <c r="O108" s="35"/>
      <c r="P108" s="35"/>
      <c r="Q108" s="35"/>
      <c r="R108" s="35"/>
      <c r="S108" s="35"/>
      <c r="T108" s="35"/>
      <c r="U108" s="36"/>
      <c r="V108" s="34"/>
      <c r="W108" s="34"/>
      <c r="X108" s="34"/>
      <c r="Y108" s="34"/>
      <c r="Z108" s="34"/>
    </row>
    <row r="109" ht="9.75" customHeight="1">
      <c r="A109" s="34"/>
      <c r="B109" s="35"/>
      <c r="C109" s="35"/>
      <c r="D109" s="34">
        <f>IF('P&amp;Cs'!$B109="",IF('P&amp;Cs'!$C109="",0,1),1)</f>
        <v>0</v>
      </c>
      <c r="E109" s="35" t="s">
        <v>977</v>
      </c>
      <c r="F109" s="35" t="str">
        <f>IFNA('P&amp;Cs'!$G109,"NA")</f>
        <v>#REF!</v>
      </c>
      <c r="G109" s="35" t="str">
        <f t="array" ref="G109">IF('P&amp;Cs'!$E109="","",INDEX(#REF!,MATCH('P&amp;Cs'!$H109,#REF!,0),2))</f>
        <v>#REF!</v>
      </c>
      <c r="H109" s="35" t="str">
        <f>'P&amp;Cs'!$E109&amp;"NO"</f>
        <v>5jfAdy9W6eRU3WKtYivBGkNO</v>
      </c>
      <c r="I109" s="35" t="b">
        <f t="array" ref="I109">IF('P&amp;Cs'!$E109="","",INDEX(PI!$V$2:$V$159,MATCH('P&amp;Cs'!$E109,PI!$A$2:$A$159,0),1))</f>
        <v>0</v>
      </c>
      <c r="J109" s="35" t="str">
        <f t="array" ref="J109">IF('P&amp;Cs'!$B109="",IF('P&amp;Cs'!$C109="",IF('P&amp;Cs'!$E109="","",INDEX(PI!$B$2:$S$159,MATCH('P&amp;Cs'!$E109,PI!$A$2:$A$159,0),2)),INDEX(PI!$B$2:$S$159,MATCH('P&amp;Cs'!$C109,PI!$R$2:$R$159,0),18)),INDEX(PI!$B$2:$S$159,MATCH('P&amp;Cs'!$B109,PI!$N$2:$N$159,0),14))</f>
        <v>FO 06.01</v>
      </c>
      <c r="K109" s="35" t="str">
        <f t="array" ref="K109">IF('P&amp;Cs'!$B109="",IF('P&amp;Cs'!$C109="",IF('P&amp;Cs'!$E109="","",INDEX(PI!$B$2:$S$159,MATCH('P&amp;Cs'!$E109,PI!$A$2:$A$159,0),4)),INDEX(PI!$B$2:$T$159,MATCH('P&amp;Cs'!$C109,PI!$R$2:$R$159,0),19)),INDEX(PI!$B$2:$S$159,MATCH('P&amp;Cs'!$B109,PI!$N$2:$N$159,0),15))</f>
        <v>Implementation of integrated pest management (IPM) is assisted through training or advice.</v>
      </c>
      <c r="L109" s="35" t="str">
        <f t="array" ref="L109">IF('P&amp;Cs'!$B109="",IF('P&amp;Cs'!$C109="",INDEX(PI!$B$2:$S$159,MATCH('P&amp;Cs'!$E109,PI!$A$2:$A$159,0),6),""),"")</f>
        <v>Where the technically responsible person is the producer, experience shall be complemented by technical knowledge (access to IPM technical literature, specific training attendance, etc.) or the use of tools (software, on-farm detection methods, etc.).
Where an external adviser has provided assistance, training and technical competence shall be demonstrated via official qualifications, specific training, etc., unless this person has been employed for that purpose by a competent organization.
In Option 2 producer groups, evidence at quality management system (QMS) level is acceptable.</v>
      </c>
      <c r="M109" s="35" t="str">
        <f t="array" ref="M109">IF('P&amp;Cs'!$C109="",IF('P&amp;Cs'!$E109="","",INDEX(PI!$B$2:$S$159,MATCH('P&amp;Cs'!$E109,PI!$A$2:$A$159,0),8)),"")</f>
        <v>Major Must</v>
      </c>
      <c r="N109" s="35"/>
      <c r="O109" s="35"/>
      <c r="P109" s="35"/>
      <c r="Q109" s="40" t="s">
        <v>2349</v>
      </c>
      <c r="R109" s="35" t="s">
        <v>2410</v>
      </c>
      <c r="S109" s="35"/>
      <c r="T109" s="35" t="s">
        <v>2465</v>
      </c>
      <c r="U109" s="36"/>
      <c r="V109" s="34"/>
      <c r="W109" s="34"/>
      <c r="X109" s="34"/>
      <c r="Y109" s="34"/>
      <c r="Z109" s="34"/>
    </row>
    <row r="110" ht="9.75" customHeight="1">
      <c r="A110" s="37"/>
      <c r="B110" s="38"/>
      <c r="C110" s="38"/>
      <c r="D110" s="37">
        <f>IF('P&amp;Cs'!$B110="",IF('P&amp;Cs'!$C110="",0,1),1)</f>
        <v>0</v>
      </c>
      <c r="E110" s="38" t="s">
        <v>947</v>
      </c>
      <c r="F110" s="38" t="str">
        <f>IFNA('P&amp;Cs'!$G110,"NA")</f>
        <v>#REF!</v>
      </c>
      <c r="G110" s="38" t="str">
        <f t="array" ref="G110">IF('P&amp;Cs'!$E110="","",INDEX(#REF!,MATCH('P&amp;Cs'!$H110,#REF!,0),2))</f>
        <v>#REF!</v>
      </c>
      <c r="H110" s="38" t="str">
        <f>'P&amp;Cs'!$E110&amp;"NO"</f>
        <v>4zyNsvao9Kg4V8qYucGkhkNO</v>
      </c>
      <c r="I110" s="38" t="b">
        <f t="array" ref="I110">IF('P&amp;Cs'!$E110="","",INDEX(PI!$V$2:$V$159,MATCH('P&amp;Cs'!$E110,PI!$A$2:$A$159,0),1))</f>
        <v>0</v>
      </c>
      <c r="J110" s="38" t="str">
        <f t="array" ref="J110">IF('P&amp;Cs'!$B110="",IF('P&amp;Cs'!$C110="",IF('P&amp;Cs'!$E110="","",INDEX(PI!$B$2:$S$159,MATCH('P&amp;Cs'!$E110,PI!$A$2:$A$159,0),2)),INDEX(PI!$B$2:$S$159,MATCH('P&amp;Cs'!$C110,PI!$R$2:$R$159,0),18)),INDEX(PI!$B$2:$S$159,MATCH('P&amp;Cs'!$B110,PI!$N$2:$N$159,0),14))</f>
        <v>FO 06.02</v>
      </c>
      <c r="K110" s="38" t="str">
        <f t="array" ref="K110">IF('P&amp;Cs'!$B110="",IF('P&amp;Cs'!$C110="",IF('P&amp;Cs'!$E110="","",INDEX(PI!$B$2:$S$159,MATCH('P&amp;Cs'!$E110,PI!$A$2:$A$159,0),4)),INDEX(PI!$B$2:$T$159,MATCH('P&amp;Cs'!$C110,PI!$R$2:$R$159,0),19)),INDEX(PI!$B$2:$S$159,MATCH('P&amp;Cs'!$B110,PI!$N$2:$N$159,0),15))</f>
        <v>The producer is informed about the relevant pests, diseases, and weeds that affect their registered crops.</v>
      </c>
      <c r="L110" s="38" t="str">
        <f t="array" ref="L110">IF('P&amp;Cs'!$B110="",IF('P&amp;Cs'!$C110="",INDEX(PI!$B$2:$S$159,MATCH('P&amp;Cs'!$E110,PI!$A$2:$A$159,0),6),""),"")</f>
        <v>There shall be evidence that the producer has information and knowledge of the pests, diseases, and weeds that may affect the registered crops (individually or per group of crops). Evidence can be through verbal demonstration by the producer or through observation in the field of measures taken. In the case of pest outbreaks, the producer shall be able to show or explain which pest is affecting the crop and correlate with the integrated pest management (IPM) plan which measures can be improved to avoid a similar situation next time.
In Option 2 producer groups, evidence at quality management system (QMS) level is acceptable.</v>
      </c>
      <c r="M110" s="38" t="str">
        <f t="array" ref="M110">IF('P&amp;Cs'!$C110="",IF('P&amp;Cs'!$E110="","",INDEX(PI!$B$2:$S$159,MATCH('P&amp;Cs'!$E110,PI!$A$2:$A$159,0),8)),"")</f>
        <v>Minor Must</v>
      </c>
      <c r="N110" s="38"/>
      <c r="O110" s="38"/>
      <c r="P110" s="38"/>
      <c r="Q110" s="38" t="s">
        <v>2366</v>
      </c>
      <c r="R110" s="38" t="s">
        <v>2466</v>
      </c>
      <c r="S110" s="38"/>
      <c r="T110" s="38"/>
      <c r="U110" s="39"/>
      <c r="V110" s="37"/>
      <c r="W110" s="37"/>
      <c r="X110" s="37"/>
      <c r="Y110" s="37"/>
      <c r="Z110" s="37"/>
    </row>
    <row r="111" ht="9.75" customHeight="1">
      <c r="A111" s="37"/>
      <c r="B111" s="38"/>
      <c r="C111" s="38"/>
      <c r="D111" s="37">
        <f>IF('P&amp;Cs'!$B111="",IF('P&amp;Cs'!$C111="",0,1),1)</f>
        <v>0</v>
      </c>
      <c r="E111" s="38" t="s">
        <v>971</v>
      </c>
      <c r="F111" s="38" t="str">
        <f>IFNA('P&amp;Cs'!$G111,"NA")</f>
        <v>#REF!</v>
      </c>
      <c r="G111" s="38" t="str">
        <f t="array" ref="G111">IF('P&amp;Cs'!$E111="","",INDEX(#REF!,MATCH('P&amp;Cs'!$H111,#REF!,0),2))</f>
        <v>#REF!</v>
      </c>
      <c r="H111" s="38" t="str">
        <f>'P&amp;Cs'!$E111&amp;"NO"</f>
        <v>5dUBmxzMj7AFpoxu4yDyB7NO</v>
      </c>
      <c r="I111" s="38" t="b">
        <f t="array" ref="I111">IF('P&amp;Cs'!$E111="","",INDEX(PI!$V$2:$V$159,MATCH('P&amp;Cs'!$E111,PI!$A$2:$A$159,0),1))</f>
        <v>0</v>
      </c>
      <c r="J111" s="38" t="str">
        <f t="array" ref="J111">IF('P&amp;Cs'!$B111="",IF('P&amp;Cs'!$C111="",IF('P&amp;Cs'!$E111="","",INDEX(PI!$B$2:$S$159,MATCH('P&amp;Cs'!$E111,PI!$A$2:$A$159,0),2)),INDEX(PI!$B$2:$S$159,MATCH('P&amp;Cs'!$C111,PI!$R$2:$R$159,0),18)),INDEX(PI!$B$2:$S$159,MATCH('P&amp;Cs'!$B111,PI!$N$2:$N$159,0),14))</f>
        <v>FO 06.03</v>
      </c>
      <c r="K111" s="38" t="str">
        <f t="array" ref="K111">IF('P&amp;Cs'!$B111="",IF('P&amp;Cs'!$C111="",IF('P&amp;Cs'!$E111="","",INDEX(PI!$B$2:$S$159,MATCH('P&amp;Cs'!$E111,PI!$A$2:$A$159,0),4)),INDEX(PI!$B$2:$T$159,MATCH('P&amp;Cs'!$C111,PI!$R$2:$R$159,0),19)),INDEX(PI!$B$2:$S$159,MATCH('P&amp;Cs'!$B111,PI!$N$2:$N$159,0),15))</f>
        <v>There is an integrated pest management (IPM) plan describing the measures used at farm level to manage the relevant pests, diseases, and weeds that affect the registered crop(s).</v>
      </c>
      <c r="L111" s="38" t="str">
        <f t="array" ref="L111">IF('P&amp;Cs'!$B111="",IF('P&amp;Cs'!$C111="",INDEX(PI!$B$2:$S$159,MATCH('P&amp;Cs'!$E111,PI!$A$2:$A$159,0),6),""),"")</f>
        <v>The IPM plan shall describe the measures the producer uses or would consider using to manage the pests, diseases, and weeds relevant to the registered crop(s) (individually or per group of crops).
It shall include:
- A stepwise approach based on the preventive, nonchemical, and chemical methods which shall be applied depending on the crop and the specific situation as per judgement of the producer or expert adviser
- Monitoring of pests, diseases, and weeds to determine whether interventions are needed, with action thresholds defined by the producer
In Option 2 producer groups, evidence at quality management system (QMS) level is acceptable.</v>
      </c>
      <c r="M111" s="38" t="str">
        <f t="array" ref="M111">IF('P&amp;Cs'!$C111="",IF('P&amp;Cs'!$E111="","",INDEX(PI!$B$2:$S$159,MATCH('P&amp;Cs'!$E111,PI!$A$2:$A$159,0),8)),"")</f>
        <v>Minor Must</v>
      </c>
      <c r="N111" s="38"/>
      <c r="O111" s="38"/>
      <c r="P111" s="38"/>
      <c r="Q111" s="42" t="s">
        <v>2467</v>
      </c>
      <c r="R111" s="38" t="s">
        <v>2468</v>
      </c>
      <c r="S111" s="38"/>
      <c r="T111" s="38"/>
      <c r="U111" s="39"/>
      <c r="V111" s="37"/>
      <c r="W111" s="37"/>
      <c r="X111" s="37"/>
      <c r="Y111" s="37"/>
      <c r="Z111" s="37"/>
    </row>
    <row r="112" ht="9.75" customHeight="1">
      <c r="A112" s="34"/>
      <c r="B112" s="35"/>
      <c r="C112" s="35"/>
      <c r="D112" s="34">
        <f>IF('P&amp;Cs'!$B112="",IF('P&amp;Cs'!$C112="",0,1),1)</f>
        <v>0</v>
      </c>
      <c r="E112" s="35" t="s">
        <v>959</v>
      </c>
      <c r="F112" s="35" t="str">
        <f>IFNA('P&amp;Cs'!$G112,"NA")</f>
        <v>#REF!</v>
      </c>
      <c r="G112" s="35" t="str">
        <f t="array" ref="G112">IF('P&amp;Cs'!$E112="","",INDEX(#REF!,MATCH('P&amp;Cs'!$H112,#REF!,0),2))</f>
        <v>#REF!</v>
      </c>
      <c r="H112" s="35" t="str">
        <f>'P&amp;Cs'!$E112&amp;"NO"</f>
        <v>1D40lvB2CjQn6V2RvOZw0BNO</v>
      </c>
      <c r="I112" s="35" t="b">
        <f t="array" ref="I112">IF('P&amp;Cs'!$E112="","",INDEX(PI!$V$2:$V$159,MATCH('P&amp;Cs'!$E112,PI!$A$2:$A$159,0),1))</f>
        <v>0</v>
      </c>
      <c r="J112" s="35" t="str">
        <f t="array" ref="J112">IF('P&amp;Cs'!$B112="",IF('P&amp;Cs'!$C112="",IF('P&amp;Cs'!$E112="","",INDEX(PI!$B$2:$S$159,MATCH('P&amp;Cs'!$E112,PI!$A$2:$A$159,0),2)),INDEX(PI!$B$2:$S$159,MATCH('P&amp;Cs'!$C112,PI!$R$2:$R$159,0),18)),INDEX(PI!$B$2:$S$159,MATCH('P&amp;Cs'!$B112,PI!$N$2:$N$159,0),14))</f>
        <v>FO 06.04</v>
      </c>
      <c r="K112" s="35" t="str">
        <f t="array" ref="K112">IF('P&amp;Cs'!$B112="",IF('P&amp;Cs'!$C112="",IF('P&amp;Cs'!$E112="","",INDEX(PI!$B$2:$S$159,MATCH('P&amp;Cs'!$E112,PI!$A$2:$A$159,0),4)),INDEX(PI!$B$2:$T$159,MATCH('P&amp;Cs'!$C112,PI!$R$2:$R$159,0),19)),INDEX(PI!$B$2:$S$159,MATCH('P&amp;Cs'!$B112,PI!$N$2:$N$159,0),15))</f>
        <v>The producer is aware of the crop varieties’ degree of susceptibility to pests and diseases.</v>
      </c>
      <c r="L112" s="35" t="str">
        <f t="array" ref="L112">IF('P&amp;Cs'!$B112="",IF('P&amp;Cs'!$C112="",INDEX(PI!$B$2:$S$159,MATCH('P&amp;Cs'!$E112,PI!$A$2:$A$159,0),6),""),"")</f>
        <v>There should be evidence that the producer understands the registered variety’s (varieties’) degree of susceptibility to pests and diseases.
Evidence does not need to be written and can include producer experience.</v>
      </c>
      <c r="M112" s="35" t="str">
        <f t="array" ref="M112">IF('P&amp;Cs'!$C112="",IF('P&amp;Cs'!$E112="","",INDEX(PI!$B$2:$S$159,MATCH('P&amp;Cs'!$E112,PI!$A$2:$A$159,0),8)),"")</f>
        <v>Recom.</v>
      </c>
      <c r="N112" s="35"/>
      <c r="O112" s="35"/>
      <c r="P112" s="35"/>
      <c r="Q112" s="40" t="s">
        <v>2469</v>
      </c>
      <c r="R112" s="35" t="s">
        <v>2470</v>
      </c>
      <c r="S112" s="35"/>
      <c r="T112" s="35"/>
      <c r="U112" s="36"/>
      <c r="V112" s="34"/>
      <c r="W112" s="34"/>
      <c r="X112" s="34"/>
      <c r="Y112" s="34"/>
      <c r="Z112" s="34"/>
    </row>
    <row r="113" ht="9.75" customHeight="1">
      <c r="A113" s="34"/>
      <c r="B113" s="35"/>
      <c r="C113" s="35"/>
      <c r="D113" s="34">
        <f>IF('P&amp;Cs'!$B113="",IF('P&amp;Cs'!$C113="",0,1),1)</f>
        <v>0</v>
      </c>
      <c r="E113" s="35" t="s">
        <v>941</v>
      </c>
      <c r="F113" s="35" t="str">
        <f>IFNA('P&amp;Cs'!$G113,"NA")</f>
        <v>#REF!</v>
      </c>
      <c r="G113" s="35" t="str">
        <f t="array" ref="G113">IF('P&amp;Cs'!$E113="","",INDEX(#REF!,MATCH('P&amp;Cs'!$H113,#REF!,0),2))</f>
        <v>#REF!</v>
      </c>
      <c r="H113" s="35" t="str">
        <f>'P&amp;Cs'!$E113&amp;"NO"</f>
        <v>tsaBykhjXMn6AA22DNUAyNO</v>
      </c>
      <c r="I113" s="35" t="b">
        <f t="array" ref="I113">IF('P&amp;Cs'!$E113="","",INDEX(PI!$V$2:$V$159,MATCH('P&amp;Cs'!$E113,PI!$A$2:$A$159,0),1))</f>
        <v>0</v>
      </c>
      <c r="J113" s="35" t="str">
        <f t="array" ref="J113">IF('P&amp;Cs'!$B113="",IF('P&amp;Cs'!$C113="",IF('P&amp;Cs'!$E113="","",INDEX(PI!$B$2:$S$159,MATCH('P&amp;Cs'!$E113,PI!$A$2:$A$159,0),2)),INDEX(PI!$B$2:$S$159,MATCH('P&amp;Cs'!$C113,PI!$R$2:$R$159,0),18)),INDEX(PI!$B$2:$S$159,MATCH('P&amp;Cs'!$B113,PI!$N$2:$N$159,0),14))</f>
        <v>FO 06.05</v>
      </c>
      <c r="K113" s="35" t="str">
        <f t="array" ref="K113">IF('P&amp;Cs'!$B113="",IF('P&amp;Cs'!$C113="",IF('P&amp;Cs'!$E113="","",INDEX(PI!$B$2:$S$159,MATCH('P&amp;Cs'!$E113,PI!$A$2:$A$159,0),4)),INDEX(PI!$B$2:$T$159,MATCH('P&amp;Cs'!$C113,PI!$R$2:$R$159,0),19)),INDEX(PI!$B$2:$S$159,MATCH('P&amp;Cs'!$B113,PI!$N$2:$N$159,0),15))</f>
        <v>The producer implements prevention measures.</v>
      </c>
      <c r="L113" s="35" t="str">
        <f t="array" ref="L113">IF('P&amp;Cs'!$B113="",IF('P&amp;Cs'!$C113="",INDEX(PI!$B$2:$S$159,MATCH('P&amp;Cs'!$E113,PI!$A$2:$A$159,0),6),""),"")</f>
        <v>The producer shall show evidence of implementing at least two activities for the registered crops (individually or per group of crops) that include the adoption of production practices which maintain the vitality of the crops and could reduce the incidence and intensity of pest attacks, thereby reducing the need for intervention.</v>
      </c>
      <c r="M113" s="35" t="str">
        <f t="array" ref="M113">IF('P&amp;Cs'!$C113="",IF('P&amp;Cs'!$E113="","",INDEX(PI!$B$2:$S$159,MATCH('P&amp;Cs'!$E113,PI!$A$2:$A$159,0),8)),"")</f>
        <v>Major Must</v>
      </c>
      <c r="N113" s="35"/>
      <c r="O113" s="35"/>
      <c r="P113" s="35"/>
      <c r="Q113" s="35" t="s">
        <v>2471</v>
      </c>
      <c r="R113" s="35" t="s">
        <v>2472</v>
      </c>
      <c r="S113" s="35" t="s">
        <v>2473</v>
      </c>
      <c r="T113" s="35"/>
      <c r="U113" s="36"/>
      <c r="V113" s="34"/>
      <c r="W113" s="34"/>
      <c r="X113" s="34"/>
      <c r="Y113" s="34"/>
      <c r="Z113" s="34"/>
    </row>
    <row r="114" ht="9.75" customHeight="1">
      <c r="A114" s="34"/>
      <c r="B114" s="35"/>
      <c r="C114" s="35"/>
      <c r="D114" s="34">
        <f>IF('P&amp;Cs'!$B114="",IF('P&amp;Cs'!$C114="",0,1),1)</f>
        <v>0</v>
      </c>
      <c r="E114" s="35" t="s">
        <v>935</v>
      </c>
      <c r="F114" s="35" t="str">
        <f>IFNA('P&amp;Cs'!$G114,"NA")</f>
        <v>#REF!</v>
      </c>
      <c r="G114" s="35" t="str">
        <f t="array" ref="G114">IF('P&amp;Cs'!$E114="","",INDEX(#REF!,MATCH('P&amp;Cs'!$H114,#REF!,0),2))</f>
        <v>#REF!</v>
      </c>
      <c r="H114" s="35" t="str">
        <f>'P&amp;Cs'!$E114&amp;"NO"</f>
        <v>3pPXj3qNiLiJapNWrZ1iXMNO</v>
      </c>
      <c r="I114" s="35" t="b">
        <f t="array" ref="I114">IF('P&amp;Cs'!$E114="","",INDEX(PI!$V$2:$V$159,MATCH('P&amp;Cs'!$E114,PI!$A$2:$A$159,0),1))</f>
        <v>0</v>
      </c>
      <c r="J114" s="35" t="str">
        <f t="array" ref="J114">IF('P&amp;Cs'!$B114="",IF('P&amp;Cs'!$C114="",IF('P&amp;Cs'!$E114="","",INDEX(PI!$B$2:$S$159,MATCH('P&amp;Cs'!$E114,PI!$A$2:$A$159,0),2)),INDEX(PI!$B$2:$S$159,MATCH('P&amp;Cs'!$C114,PI!$R$2:$R$159,0),18)),INDEX(PI!$B$2:$S$159,MATCH('P&amp;Cs'!$B114,PI!$N$2:$N$159,0),14))</f>
        <v>FO 06.06</v>
      </c>
      <c r="K114" s="35" t="str">
        <f t="array" ref="K114">IF('P&amp;Cs'!$B114="",IF('P&amp;Cs'!$C114="",IF('P&amp;Cs'!$E114="","",INDEX(PI!$B$2:$S$159,MATCH('P&amp;Cs'!$E114,PI!$A$2:$A$159,0),4)),INDEX(PI!$B$2:$T$159,MATCH('P&amp;Cs'!$C114,PI!$R$2:$R$159,0),19)),INDEX(PI!$B$2:$S$159,MATCH('P&amp;Cs'!$B114,PI!$N$2:$N$159,0),15))</f>
        <v>The producer practices monitoring of their registered crops to plan pest and disease management.</v>
      </c>
      <c r="L114" s="35" t="str">
        <f t="array" ref="L114">IF('P&amp;Cs'!$B114="",IF('P&amp;Cs'!$C114="",INDEX(PI!$B$2:$S$159,MATCH('P&amp;Cs'!$E114,PI!$A$2:$A$159,0),6),""),"")</f>
        <v>The producer shall show evidence of implementing at least two activities for the registered crops (individually or per group of crops) that will determine when and to what extent pests and their natural enemies are present, and using this information to plan what pest management techniques are required.</v>
      </c>
      <c r="M114" s="35" t="str">
        <f t="array" ref="M114">IF('P&amp;Cs'!$C114="",IF('P&amp;Cs'!$E114="","",INDEX(PI!$B$2:$S$159,MATCH('P&amp;Cs'!$E114,PI!$A$2:$A$159,0),8)),"")</f>
        <v>Major Must</v>
      </c>
      <c r="N114" s="35"/>
      <c r="O114" s="35"/>
      <c r="P114" s="35"/>
      <c r="Q114" s="35" t="s">
        <v>2474</v>
      </c>
      <c r="R114" s="35" t="s">
        <v>2472</v>
      </c>
      <c r="S114" s="35" t="s">
        <v>2475</v>
      </c>
      <c r="T114" s="35"/>
      <c r="U114" s="36"/>
      <c r="V114" s="34"/>
      <c r="W114" s="34"/>
      <c r="X114" s="34"/>
      <c r="Y114" s="34"/>
      <c r="Z114" s="34"/>
    </row>
    <row r="115" ht="9.75" customHeight="1">
      <c r="A115" s="34"/>
      <c r="B115" s="35"/>
      <c r="C115" s="35"/>
      <c r="D115" s="34">
        <f>IF('P&amp;Cs'!$B115="",IF('P&amp;Cs'!$C115="",0,1),1)</f>
        <v>0</v>
      </c>
      <c r="E115" s="35" t="s">
        <v>88</v>
      </c>
      <c r="F115" s="35" t="str">
        <f>IFNA('P&amp;Cs'!$G115,"NA")</f>
        <v>#REF!</v>
      </c>
      <c r="G115" s="35" t="str">
        <f t="array" ref="G115">IF('P&amp;Cs'!$E115="","",INDEX(#REF!,MATCH('P&amp;Cs'!$H115,#REF!,0),2))</f>
        <v>#REF!</v>
      </c>
      <c r="H115" s="35" t="str">
        <f>'P&amp;Cs'!$E115&amp;"NO"</f>
        <v>5dQa9J4w5GSDY03rp98IgsNO</v>
      </c>
      <c r="I115" s="35" t="b">
        <f t="array" ref="I115">IF('P&amp;Cs'!$E115="","",INDEX(PI!$V$2:$V$159,MATCH('P&amp;Cs'!$E115,PI!$A$2:$A$159,0),1))</f>
        <v>0</v>
      </c>
      <c r="J115" s="35" t="str">
        <f t="array" ref="J115">IF('P&amp;Cs'!$B115="",IF('P&amp;Cs'!$C115="",IF('P&amp;Cs'!$E115="","",INDEX(PI!$B$2:$S$159,MATCH('P&amp;Cs'!$E115,PI!$A$2:$A$159,0),2)),INDEX(PI!$B$2:$S$159,MATCH('P&amp;Cs'!$C115,PI!$R$2:$R$159,0),18)),INDEX(PI!$B$2:$S$159,MATCH('P&amp;Cs'!$B115,PI!$N$2:$N$159,0),14))</f>
        <v>FO 06.07</v>
      </c>
      <c r="K115" s="35" t="str">
        <f t="array" ref="K115">IF('P&amp;Cs'!$B115="",IF('P&amp;Cs'!$C115="",IF('P&amp;Cs'!$E115="","",INDEX(PI!$B$2:$S$159,MATCH('P&amp;Cs'!$E115,PI!$A$2:$A$159,0),4)),INDEX(PI!$B$2:$T$159,MATCH('P&amp;Cs'!$C115,PI!$R$2:$R$159,0),19)),INDEX(PI!$B$2:$S$159,MATCH('P&amp;Cs'!$B115,PI!$N$2:$N$159,0),15))</f>
        <v>The producer makes interventions to manage pests.</v>
      </c>
      <c r="L115" s="35" t="str">
        <f t="array" ref="L115">IF('P&amp;Cs'!$B115="",IF('P&amp;Cs'!$C115="",INDEX(PI!$B$2:$S$159,MATCH('P&amp;Cs'!$E115,PI!$A$2:$A$159,0),6),""),"")</f>
        <v>The producer shall show evidence for situations in which specific interventions were made against pests adversely affecting the economic value of a crop. Where plant protection products (PPPs) are used as an intervention, the producer shall demonstrate a risk-based approach for the selection of the PPPs considering hazards (e.g., toxicity). The producer may elect to take no action against the pest and incur the economic loss. Where possible, nonchemical approaches shall be considered.
“N/A” if the producer did not intervene.</v>
      </c>
      <c r="M115" s="35" t="str">
        <f t="array" ref="M115">IF('P&amp;Cs'!$C115="",IF('P&amp;Cs'!$E115="","",INDEX(PI!$B$2:$S$159,MATCH('P&amp;Cs'!$E115,PI!$A$2:$A$159,0),8)),"")</f>
        <v>Major Must</v>
      </c>
      <c r="N115" s="35"/>
      <c r="O115" s="35"/>
      <c r="P115" s="35"/>
      <c r="Q115" s="35" t="s">
        <v>2476</v>
      </c>
      <c r="R115" s="35" t="s">
        <v>2477</v>
      </c>
      <c r="S115" s="35" t="s">
        <v>2478</v>
      </c>
      <c r="T115" s="35"/>
      <c r="U115" s="36"/>
      <c r="V115" s="34"/>
      <c r="W115" s="34"/>
      <c r="X115" s="34"/>
      <c r="Y115" s="34"/>
      <c r="Z115" s="34"/>
    </row>
    <row r="116" ht="9.75" customHeight="1">
      <c r="A116" s="34"/>
      <c r="B116" s="35"/>
      <c r="C116" s="35"/>
      <c r="D116" s="34">
        <f>IF('P&amp;Cs'!$B116="",IF('P&amp;Cs'!$C116="",0,1),1)</f>
        <v>0</v>
      </c>
      <c r="E116" s="35" t="s">
        <v>929</v>
      </c>
      <c r="F116" s="35" t="str">
        <f>IFNA('P&amp;Cs'!$G116,"NA")</f>
        <v>#REF!</v>
      </c>
      <c r="G116" s="35" t="str">
        <f t="array" ref="G116">IF('P&amp;Cs'!$E116="","",INDEX(#REF!,MATCH('P&amp;Cs'!$H116,#REF!,0),2))</f>
        <v>#REF!</v>
      </c>
      <c r="H116" s="35" t="str">
        <f>'P&amp;Cs'!$E116&amp;"NO"</f>
        <v>74avinUKxcmdHz9GlSUIxeNO</v>
      </c>
      <c r="I116" s="35" t="b">
        <f t="array" ref="I116">IF('P&amp;Cs'!$E116="","",INDEX(PI!$V$2:$V$159,MATCH('P&amp;Cs'!$E116,PI!$A$2:$A$159,0),1))</f>
        <v>0</v>
      </c>
      <c r="J116" s="35" t="str">
        <f t="array" ref="J116">IF('P&amp;Cs'!$B116="",IF('P&amp;Cs'!$C116="",IF('P&amp;Cs'!$E116="","",INDEX(PI!$B$2:$S$159,MATCH('P&amp;Cs'!$E116,PI!$A$2:$A$159,0),2)),INDEX(PI!$B$2:$S$159,MATCH('P&amp;Cs'!$C116,PI!$R$2:$R$159,0),18)),INDEX(PI!$B$2:$S$159,MATCH('P&amp;Cs'!$B116,PI!$N$2:$N$159,0),14))</f>
        <v>FO 06.08</v>
      </c>
      <c r="K116" s="35" t="str">
        <f t="array" ref="K116">IF('P&amp;Cs'!$B116="",IF('P&amp;Cs'!$C116="",IF('P&amp;Cs'!$E116="","",INDEX(PI!$B$2:$S$159,MATCH('P&amp;Cs'!$E116,PI!$A$2:$A$159,0),4)),INDEX(PI!$B$2:$T$159,MATCH('P&amp;Cs'!$C116,PI!$R$2:$R$159,0),19)),INDEX(PI!$B$2:$S$159,MATCH('P&amp;Cs'!$B116,PI!$N$2:$N$159,0),15))</f>
        <v>Anti-resistance recommendations have been followed to maintain the effectiveness of available plant protection products (PPPs).</v>
      </c>
      <c r="L116" s="35" t="str">
        <f t="array" ref="L116">IF('P&amp;Cs'!$B116="",IF('P&amp;Cs'!$C116="",INDEX(PI!$B$2:$S$159,MATCH('P&amp;Cs'!$E116,PI!$A$2:$A$159,0),6),""),"")</f>
        <v>If the level of a pest, disease, or weed requires repeated controls in the crops, there shall be evidence that anti-resistance recommendations either on the label or from other sources (where available) are followed. If only one chemical mode-of-action or class of PPP exists or is permitted for use in the country of production or country of export, rotation of product types may not be possible due to lack of availability of suitable alternatives.
Repeated use of the same PPP or PPPs with the same mode of action may lead to selection of pests that are resistant to these PPPs.
The resistance management strategy shall be documented and consider the following points:
- Always follow the recommendations on the product label.
- Avoid lower dose rates to ensure optimal application quality.
- Use rotation programs and mixtures of PPPs with different modes of action that are effective against the target, where available.
- As far as possible, limit the number of applications of the same mode of action in a growing season as a proportion of the total number of applications.
In Option 2 producer groups, evidence at quality management system (QMS) level is acceptable.</v>
      </c>
      <c r="M116" s="35" t="str">
        <f t="array" ref="M116">IF('P&amp;Cs'!$C116="",IF('P&amp;Cs'!$E116="","",INDEX(PI!$B$2:$S$159,MATCH('P&amp;Cs'!$E116,PI!$A$2:$A$159,0),8)),"")</f>
        <v>Minor Must</v>
      </c>
      <c r="N116" s="35"/>
      <c r="O116" s="35"/>
      <c r="P116" s="35"/>
      <c r="Q116" s="35" t="s">
        <v>2347</v>
      </c>
      <c r="R116" s="35" t="s">
        <v>2479</v>
      </c>
      <c r="S116" s="35"/>
      <c r="T116" s="35"/>
      <c r="U116" s="36"/>
      <c r="V116" s="34"/>
      <c r="W116" s="34"/>
      <c r="X116" s="34"/>
      <c r="Y116" s="34"/>
      <c r="Z116" s="34"/>
    </row>
    <row r="117" ht="9.75" customHeight="1">
      <c r="A117" s="37"/>
      <c r="B117" s="38"/>
      <c r="C117" s="38"/>
      <c r="D117" s="37">
        <f>IF('P&amp;Cs'!$B117="",IF('P&amp;Cs'!$C117="",0,1),1)</f>
        <v>0</v>
      </c>
      <c r="E117" s="38" t="s">
        <v>923</v>
      </c>
      <c r="F117" s="38" t="str">
        <f>IFNA('P&amp;Cs'!$G117,"NA")</f>
        <v>#REF!</v>
      </c>
      <c r="G117" s="38" t="str">
        <f t="array" ref="G117">IF('P&amp;Cs'!$E117="","",INDEX(#REF!,MATCH('P&amp;Cs'!$H117,#REF!,0),2))</f>
        <v>#REF!</v>
      </c>
      <c r="H117" s="38" t="str">
        <f>'P&amp;Cs'!$E117&amp;"NO"</f>
        <v>FIGrZIeOOrEZFvEQP0XMONO</v>
      </c>
      <c r="I117" s="38" t="b">
        <f t="array" ref="I117">IF('P&amp;Cs'!$E117="","",INDEX(PI!$V$2:$V$159,MATCH('P&amp;Cs'!$E117,PI!$A$2:$A$159,0),1))</f>
        <v>0</v>
      </c>
      <c r="J117" s="38" t="str">
        <f t="array" ref="J117">IF('P&amp;Cs'!$B117="",IF('P&amp;Cs'!$C117="",IF('P&amp;Cs'!$E117="","",INDEX(PI!$B$2:$S$159,MATCH('P&amp;Cs'!$E117,PI!$A$2:$A$159,0),2)),INDEX(PI!$B$2:$S$159,MATCH('P&amp;Cs'!$C117,PI!$R$2:$R$159,0),18)),INDEX(PI!$B$2:$S$159,MATCH('P&amp;Cs'!$B117,PI!$N$2:$N$159,0),14))</f>
        <v>FO 06.09</v>
      </c>
      <c r="K117" s="38" t="str">
        <f t="array" ref="K117">IF('P&amp;Cs'!$B117="",IF('P&amp;Cs'!$C117="",IF('P&amp;Cs'!$E117="","",INDEX(PI!$B$2:$S$159,MATCH('P&amp;Cs'!$E117,PI!$A$2:$A$159,0),4)),INDEX(PI!$B$2:$T$159,MATCH('P&amp;Cs'!$C117,PI!$R$2:$R$159,0),19)),INDEX(PI!$B$2:$S$159,MATCH('P&amp;Cs'!$B117,PI!$N$2:$N$159,0),15))</f>
        <v>The producer uses the results of integrated pest management (IPM) to learn and to improve the IPM plan.</v>
      </c>
      <c r="L117" s="38" t="str">
        <f t="array" ref="L117">IF('P&amp;Cs'!$B117="",IF('P&amp;Cs'!$C117="",INDEX(PI!$B$2:$S$159,MATCH('P&amp;Cs'!$E117,PI!$A$2:$A$159,0),6),""),"")</f>
        <v>There shall be evidence that the producer evaluates the IPM plan on a yearly basis and introduces improvements if these were identified as necessary.
In Option 2 producer groups, evidence at quality management system (QMS) level is acceptable.</v>
      </c>
      <c r="M117" s="38" t="str">
        <f t="array" ref="M117">IF('P&amp;Cs'!$C117="",IF('P&amp;Cs'!$E117="","",INDEX(PI!$B$2:$S$159,MATCH('P&amp;Cs'!$E117,PI!$A$2:$A$159,0),8)),"")</f>
        <v>Minor Must</v>
      </c>
      <c r="N117" s="38"/>
      <c r="O117" s="38"/>
      <c r="P117" s="38"/>
      <c r="Q117" s="42" t="s">
        <v>2366</v>
      </c>
      <c r="R117" s="38" t="s">
        <v>2480</v>
      </c>
      <c r="S117" s="38"/>
      <c r="T117" s="38"/>
      <c r="U117" s="39"/>
      <c r="V117" s="37"/>
      <c r="W117" s="37"/>
      <c r="X117" s="37"/>
      <c r="Y117" s="37"/>
      <c r="Z117" s="37"/>
    </row>
    <row r="118" ht="9.75" customHeight="1">
      <c r="A118" s="34"/>
      <c r="B118" s="35" t="s">
        <v>65</v>
      </c>
      <c r="C118" s="35"/>
      <c r="D118" s="34">
        <f>IF('P&amp;Cs'!$B118="",IF('P&amp;Cs'!$C118="",0,1),1)</f>
        <v>1</v>
      </c>
      <c r="E118" s="35"/>
      <c r="F118" s="35" t="str">
        <f>IFNA('P&amp;Cs'!$G118,"NA")</f>
        <v/>
      </c>
      <c r="G118" s="35" t="str">
        <f t="array" ref="G118">IF('P&amp;Cs'!$E118="","",INDEX(#REF!,MATCH('P&amp;Cs'!$H118,#REF!,0),2))</f>
        <v/>
      </c>
      <c r="H118" s="35" t="str">
        <f>'P&amp;Cs'!$E118&amp;"NO"</f>
        <v>NO</v>
      </c>
      <c r="I118" s="35" t="str">
        <f t="array" ref="I118">IF('P&amp;Cs'!$E118="","",INDEX(PI!$V$2:$V$159,MATCH('P&amp;Cs'!$E118,PI!$A$2:$A$159,0),1))</f>
        <v/>
      </c>
      <c r="J118" s="35" t="str">
        <f t="array" ref="J118">IF('P&amp;Cs'!$B118="",IF('P&amp;Cs'!$C118="",IF('P&amp;Cs'!$E118="","",INDEX(PI!$B$2:$S$159,MATCH('P&amp;Cs'!$E118,PI!$A$2:$A$159,0),2)),INDEX(PI!$B$2:$S$159,MATCH('P&amp;Cs'!$C118,PI!$R$2:$R$159,0),18)),INDEX(PI!$B$2:$S$159,MATCH('P&amp;Cs'!$B118,PI!$N$2:$N$159,0),14))</f>
        <v>FO 07 PLANT PROTECTION PRODUCTS</v>
      </c>
      <c r="K118" s="35" t="str">
        <f t="array" ref="K118">IF('P&amp;Cs'!$B118="",IF('P&amp;Cs'!$C118="",IF('P&amp;Cs'!$E118="","",INDEX(PI!$B$2:$S$159,MATCH('P&amp;Cs'!$E118,PI!$A$2:$A$159,0),4)),INDEX(PI!$B$2:$T$159,MATCH('P&amp;Cs'!$C118,PI!$R$2:$R$159,0),19)),INDEX(PI!$B$2:$S$159,MATCH('P&amp;Cs'!$B118,PI!$N$2:$N$159,0),15))</f>
        <v>-</v>
      </c>
      <c r="L118" s="35" t="str">
        <f t="array" ref="L118">IF('P&amp;Cs'!$B118="",IF('P&amp;Cs'!$C118="",INDEX(PI!$B$2:$S$159,MATCH('P&amp;Cs'!$E118,PI!$A$2:$A$159,0),6),""),"")</f>
        <v/>
      </c>
      <c r="M118" s="35" t="str">
        <f t="array" ref="M118">IF('P&amp;Cs'!$C118="",IF('P&amp;Cs'!$E118="","",INDEX(PI!$B$2:$S$159,MATCH('P&amp;Cs'!$E118,PI!$A$2:$A$159,0),8)),"")</f>
        <v/>
      </c>
      <c r="N118" s="35"/>
      <c r="O118" s="35"/>
      <c r="P118" s="35"/>
      <c r="Q118" s="35"/>
      <c r="R118" s="35"/>
      <c r="S118" s="35"/>
      <c r="T118" s="35"/>
      <c r="U118" s="36"/>
      <c r="V118" s="34"/>
      <c r="W118" s="34"/>
      <c r="X118" s="34"/>
      <c r="Y118" s="34"/>
      <c r="Z118" s="34"/>
    </row>
    <row r="119" ht="9.75" customHeight="1">
      <c r="A119" s="34"/>
      <c r="B119" s="35"/>
      <c r="C119" s="35" t="s">
        <v>376</v>
      </c>
      <c r="D119" s="34">
        <f>IF('P&amp;Cs'!$B119="",IF('P&amp;Cs'!$C119="",0,1),1)</f>
        <v>1</v>
      </c>
      <c r="E119" s="35"/>
      <c r="F119" s="35" t="str">
        <f>IFNA('P&amp;Cs'!$G119,"NA")</f>
        <v/>
      </c>
      <c r="G119" s="35" t="str">
        <f t="array" ref="G119">IF('P&amp;Cs'!$E119="","",INDEX(#REF!,MATCH('P&amp;Cs'!$H119,#REF!,0),2))</f>
        <v/>
      </c>
      <c r="H119" s="35" t="str">
        <f>'P&amp;Cs'!$E119&amp;"NO"</f>
        <v>NO</v>
      </c>
      <c r="I119" s="35" t="str">
        <f t="array" ref="I119">IF('P&amp;Cs'!$E119="","",INDEX(PI!$V$2:$V$159,MATCH('P&amp;Cs'!$E119,PI!$A$2:$A$159,0),1))</f>
        <v/>
      </c>
      <c r="J119" s="35" t="str">
        <f t="array" ref="J119">IF('P&amp;Cs'!$B119="",IF('P&amp;Cs'!$C119="",IF('P&amp;Cs'!$E119="","",INDEX(PI!$B$2:$S$159,MATCH('P&amp;Cs'!$E119,PI!$A$2:$A$159,0),2)),INDEX(PI!$B$2:$S$159,MATCH('P&amp;Cs'!$C119,PI!$R$2:$R$159,0),18)),INDEX(PI!$B$2:$S$159,MATCH('P&amp;Cs'!$B119,PI!$N$2:$N$159,0),14))</f>
        <v>FO 07.01 Choice of plant protection products</v>
      </c>
      <c r="K119" s="35" t="str">
        <f t="array" ref="K119">IF('P&amp;Cs'!$B119="",IF('P&amp;Cs'!$C119="",IF('P&amp;Cs'!$E119="","",INDEX(PI!$B$2:$S$159,MATCH('P&amp;Cs'!$E119,PI!$A$2:$A$159,0),4)),INDEX(PI!$B$2:$T$159,MATCH('P&amp;Cs'!$C119,PI!$R$2:$R$159,0),19)),INDEX(PI!$B$2:$S$159,MATCH('P&amp;Cs'!$B119,PI!$N$2:$N$159,0),15))</f>
        <v>-</v>
      </c>
      <c r="L119" s="35" t="str">
        <f t="array" ref="L119">IF('P&amp;Cs'!$B119="",IF('P&amp;Cs'!$C119="",INDEX(PI!$B$2:$S$159,MATCH('P&amp;Cs'!$E119,PI!$A$2:$A$159,0),6),""),"")</f>
        <v/>
      </c>
      <c r="M119" s="35" t="str">
        <f t="array" ref="M119">IF('P&amp;Cs'!$C119="",IF('P&amp;Cs'!$E119="","",INDEX(PI!$B$2:$S$159,MATCH('P&amp;Cs'!$E119,PI!$A$2:$A$159,0),8)),"")</f>
        <v/>
      </c>
      <c r="N119" s="35"/>
      <c r="O119" s="35"/>
      <c r="P119" s="35"/>
      <c r="Q119" s="35"/>
      <c r="R119" s="35"/>
      <c r="S119" s="35"/>
      <c r="T119" s="35"/>
      <c r="U119" s="36"/>
      <c r="V119" s="34"/>
      <c r="W119" s="34"/>
      <c r="X119" s="34"/>
      <c r="Y119" s="34"/>
      <c r="Z119" s="34"/>
    </row>
    <row r="120" ht="9.75" customHeight="1">
      <c r="A120" s="34"/>
      <c r="B120" s="35"/>
      <c r="C120" s="35"/>
      <c r="D120" s="34">
        <f>IF('P&amp;Cs'!$B120="",IF('P&amp;Cs'!$C120="",0,1),1)</f>
        <v>0</v>
      </c>
      <c r="E120" s="35" t="s">
        <v>383</v>
      </c>
      <c r="F120" s="35" t="str">
        <f>IFNA('P&amp;Cs'!$G120,"NA")</f>
        <v>#REF!</v>
      </c>
      <c r="G120" s="35" t="str">
        <f t="array" ref="G120">IF('P&amp;Cs'!$E120="","",INDEX(#REF!,MATCH('P&amp;Cs'!$H120,#REF!,0),2))</f>
        <v>#REF!</v>
      </c>
      <c r="H120" s="35" t="str">
        <f>'P&amp;Cs'!$E120&amp;"NO"</f>
        <v>hRD9LVRWdv0Xjfts40xHoNO</v>
      </c>
      <c r="I120" s="35" t="b">
        <f t="array" ref="I120">IF('P&amp;Cs'!$E120="","",INDEX(PI!$V$2:$V$159,MATCH('P&amp;Cs'!$E120,PI!$A$2:$A$159,0),1))</f>
        <v>0</v>
      </c>
      <c r="J120" s="35" t="str">
        <f t="array" ref="J120">IF('P&amp;Cs'!$B120="",IF('P&amp;Cs'!$C120="",IF('P&amp;Cs'!$E120="","",INDEX(PI!$B$2:$S$159,MATCH('P&amp;Cs'!$E120,PI!$A$2:$A$159,0),2)),INDEX(PI!$B$2:$S$159,MATCH('P&amp;Cs'!$C120,PI!$R$2:$R$159,0),18)),INDEX(PI!$B$2:$S$159,MATCH('P&amp;Cs'!$B120,PI!$N$2:$N$159,0),14))</f>
        <v>FO 07.01.01</v>
      </c>
      <c r="K120" s="35" t="str">
        <f t="array" ref="K120">IF('P&amp;Cs'!$B120="",IF('P&amp;Cs'!$C120="",IF('P&amp;Cs'!$E120="","",INDEX(PI!$B$2:$S$159,MATCH('P&amp;Cs'!$E120,PI!$A$2:$A$159,0),4)),INDEX(PI!$B$2:$T$159,MATCH('P&amp;Cs'!$C120,PI!$R$2:$R$159,0),19)),INDEX(PI!$B$2:$S$159,MATCH('P&amp;Cs'!$B120,PI!$N$2:$N$159,0),15))</f>
        <v>Only treatments with plant protection products (PPPs) authorized for the country of production are used.</v>
      </c>
      <c r="L120" s="35" t="str">
        <f t="array" ref="L120">IF('P&amp;Cs'!$B120="",IF('P&amp;Cs'!$C120="",INDEX(PI!$B$2:$S$159,MATCH('P&amp;Cs'!$E120,PI!$A$2:$A$159,0),6),""),"")</f>
        <v>A system shall be in place to ensure that PPPs are used as authorized for the country where the crop is grown.
Evidence may take the form of reference lists (online acceptable), product labels, or descriptions of prevailing regulations properly referenced to the source regulation(s).
Where no official registration scheme exists in the country of production, the producer shall refer to “International Code of Conduct on the Distribution and Use of Pesticides” of the Food and Agriculture Organization (FAO).
Extrapolated PPP use is allowed as per local registration scheme (see guideline).
An up-to-date documented list that takes into account any changes in local and national legislation for PPPs shall be available for all commercial brand products (including any active ingredient compositions) used.
It shall be possible to identify in the list whether a PPP has an active ingredient that is listed by the World Health Organization (WHO) as “Extremely Hazardous (Class Ia)” (see “The WHO recommended classification of pesticides by hazard and guidelines to classification,” 2019).</v>
      </c>
      <c r="M120" s="35" t="str">
        <f t="array" ref="M120">IF('P&amp;Cs'!$C120="",IF('P&amp;Cs'!$E120="","",INDEX(PI!$B$2:$S$159,MATCH('P&amp;Cs'!$E120,PI!$A$2:$A$159,0),8)),"")</f>
        <v>Major Must</v>
      </c>
      <c r="N120" s="35"/>
      <c r="O120" s="35"/>
      <c r="P120" s="35"/>
      <c r="Q120" s="40" t="s">
        <v>2347</v>
      </c>
      <c r="R120" s="35" t="s">
        <v>2481</v>
      </c>
      <c r="S120" s="35" t="s">
        <v>2482</v>
      </c>
      <c r="T120" s="35"/>
      <c r="U120" s="36"/>
      <c r="V120" s="34"/>
      <c r="W120" s="34"/>
      <c r="X120" s="34"/>
      <c r="Y120" s="34"/>
      <c r="Z120" s="34"/>
    </row>
    <row r="121" ht="9.75" customHeight="1">
      <c r="A121" s="34"/>
      <c r="B121" s="35"/>
      <c r="C121" s="35"/>
      <c r="D121" s="34">
        <f>IF('P&amp;Cs'!$B121="",IF('P&amp;Cs'!$C121="",0,1),1)</f>
        <v>0</v>
      </c>
      <c r="E121" s="35" t="s">
        <v>370</v>
      </c>
      <c r="F121" s="35" t="str">
        <f>IFNA('P&amp;Cs'!$G121,"NA")</f>
        <v>#REF!</v>
      </c>
      <c r="G121" s="35" t="str">
        <f t="array" ref="G121">IF('P&amp;Cs'!$E121="","",INDEX(#REF!,MATCH('P&amp;Cs'!$H121,#REF!,0),2))</f>
        <v>#REF!</v>
      </c>
      <c r="H121" s="35" t="str">
        <f>'P&amp;Cs'!$E121&amp;"NO"</f>
        <v>5DS7FHDtDqEaVYAUQwziPeNO</v>
      </c>
      <c r="I121" s="35" t="b">
        <f t="array" ref="I121">IF('P&amp;Cs'!$E121="","",INDEX(PI!$V$2:$V$159,MATCH('P&amp;Cs'!$E121,PI!$A$2:$A$159,0),1))</f>
        <v>0</v>
      </c>
      <c r="J121" s="35" t="str">
        <f t="array" ref="J121">IF('P&amp;Cs'!$B121="",IF('P&amp;Cs'!$C121="",IF('P&amp;Cs'!$E121="","",INDEX(PI!$B$2:$S$159,MATCH('P&amp;Cs'!$E121,PI!$A$2:$A$159,0),2)),INDEX(PI!$B$2:$S$159,MATCH('P&amp;Cs'!$C121,PI!$R$2:$R$159,0),18)),INDEX(PI!$B$2:$S$159,MATCH('P&amp;Cs'!$B121,PI!$N$2:$N$159,0),14))</f>
        <v>FO 07.01.02</v>
      </c>
      <c r="K121" s="35" t="str">
        <f t="array" ref="K121">IF('P&amp;Cs'!$B121="",IF('P&amp;Cs'!$C121="",IF('P&amp;Cs'!$E121="","",INDEX(PI!$B$2:$S$159,MATCH('P&amp;Cs'!$E121,PI!$A$2:$A$159,0),4)),INDEX(PI!$B$2:$T$159,MATCH('P&amp;Cs'!$C121,PI!$R$2:$R$159,0),19)),INDEX(PI!$B$2:$S$159,MATCH('P&amp;Cs'!$B121,PI!$N$2:$N$159,0),15))</f>
        <v>Plant protection products (PPPs) applied are appropriate for the crop/use site and target – either specifically or generally – as recommended on the product label or through other approvals.</v>
      </c>
      <c r="L121" s="35" t="str">
        <f t="array" ref="L121">IF('P&amp;Cs'!$B121="",IF('P&amp;Cs'!$C121="",INDEX(PI!$B$2:$S$159,MATCH('P&amp;Cs'!$E121,PI!$A$2:$A$159,0),6),""),"")</f>
        <v>A system shall be in place to ensure that PPPs are used as authorized for the crop – either specifically or generally – or authorized for the use site and intended purpose (i.e., for the pest or target of the intervention), as per label recommendations or official registration body publication.
If the producer uses PPPs that are currently authorized for use on greenhouse ornamental nonfood or terrestrial ornamental nonfood sites, there shall be evidence of official approval for use of that PPP on that crop in that country (where such an official registration scheme exists). All PPPs shall be correctly and properly labeled.
Examples of registrations that are meant generally for ornamentals: “Flowering ornamentals like roses, daisies;” “Flowers such as roses and daises;” “Ornamentals;” “Bulbs;” “Potted and bedding plants.”
Examples of registrations that are meant generally for targets: One product label may specifically and exclusively refer to “green aphids,” while a different product label may mention green aphids but also mention “piercing and sucking insects” in general.</v>
      </c>
      <c r="M121" s="35" t="str">
        <f t="array" ref="M121">IF('P&amp;Cs'!$C121="",IF('P&amp;Cs'!$E121="","",INDEX(PI!$B$2:$S$159,MATCH('P&amp;Cs'!$E121,PI!$A$2:$A$159,0),8)),"")</f>
        <v>Major Must</v>
      </c>
      <c r="N121" s="35"/>
      <c r="O121" s="35"/>
      <c r="P121" s="35"/>
      <c r="Q121" s="40" t="s">
        <v>2347</v>
      </c>
      <c r="R121" s="35" t="s">
        <v>2483</v>
      </c>
      <c r="S121" s="35" t="s">
        <v>2482</v>
      </c>
      <c r="T121" s="35"/>
      <c r="U121" s="36"/>
      <c r="V121" s="34"/>
      <c r="W121" s="34"/>
      <c r="X121" s="34"/>
      <c r="Y121" s="34"/>
      <c r="Z121" s="34"/>
    </row>
    <row r="122" ht="9.75" customHeight="1">
      <c r="A122" s="34"/>
      <c r="B122" s="35"/>
      <c r="C122" s="35"/>
      <c r="D122" s="34">
        <f>IF('P&amp;Cs'!$B122="",IF('P&amp;Cs'!$C122="",0,1),1)</f>
        <v>0</v>
      </c>
      <c r="E122" s="35" t="s">
        <v>471</v>
      </c>
      <c r="F122" s="35" t="str">
        <f>IFNA('P&amp;Cs'!$G122,"NA")</f>
        <v>#REF!</v>
      </c>
      <c r="G122" s="35" t="str">
        <f t="array" ref="G122">IF('P&amp;Cs'!$E122="","",INDEX(#REF!,MATCH('P&amp;Cs'!$H122,#REF!,0),2))</f>
        <v>#REF!</v>
      </c>
      <c r="H122" s="35" t="str">
        <f>'P&amp;Cs'!$E122&amp;"NO"</f>
        <v>d2dn4gZTWN0Vd33TcLQqMNO</v>
      </c>
      <c r="I122" s="35" t="b">
        <f t="array" ref="I122">IF('P&amp;Cs'!$E122="","",INDEX(PI!$V$2:$V$159,MATCH('P&amp;Cs'!$E122,PI!$A$2:$A$159,0),1))</f>
        <v>0</v>
      </c>
      <c r="J122" s="35" t="str">
        <f t="array" ref="J122">IF('P&amp;Cs'!$B122="",IF('P&amp;Cs'!$C122="",IF('P&amp;Cs'!$E122="","",INDEX(PI!$B$2:$S$159,MATCH('P&amp;Cs'!$E122,PI!$A$2:$A$159,0),2)),INDEX(PI!$B$2:$S$159,MATCH('P&amp;Cs'!$C122,PI!$R$2:$R$159,0),18)),INDEX(PI!$B$2:$S$159,MATCH('P&amp;Cs'!$B122,PI!$N$2:$N$159,0),14))</f>
        <v>FO 07.01.03</v>
      </c>
      <c r="K122" s="35" t="str">
        <f t="array" ref="K122">IF('P&amp;Cs'!$B122="",IF('P&amp;Cs'!$C122="",IF('P&amp;Cs'!$E122="","",INDEX(PI!$B$2:$S$159,MATCH('P&amp;Cs'!$E122,PI!$A$2:$A$159,0),4)),INDEX(PI!$B$2:$T$159,MATCH('P&amp;Cs'!$C122,PI!$R$2:$R$159,0),19)),INDEX(PI!$B$2:$S$159,MATCH('P&amp;Cs'!$B122,PI!$N$2:$N$159,0),15))</f>
        <v>Invoices and/or procurement documentation of plant protection products (PPPs) and postharvest treatments are kept.</v>
      </c>
      <c r="L122" s="35" t="str">
        <f t="array" ref="L122">IF('P&amp;Cs'!$B122="",IF('P&amp;Cs'!$C122="",INDEX(PI!$B$2:$S$159,MATCH('P&amp;Cs'!$E122,PI!$A$2:$A$159,0),6),""),"")</f>
        <v>Efforts shall be made to avoid illegal and counterfeit PPPs.
Invoices, procurement documentation, or packing slips of all PPPs used and/or stored shall be retained.</v>
      </c>
      <c r="M122" s="35" t="str">
        <f t="array" ref="M122">IF('P&amp;Cs'!$C122="",IF('P&amp;Cs'!$E122="","",INDEX(PI!$B$2:$S$159,MATCH('P&amp;Cs'!$E122,PI!$A$2:$A$159,0),8)),"")</f>
        <v>Major Must</v>
      </c>
      <c r="N122" s="35"/>
      <c r="O122" s="35"/>
      <c r="P122" s="35"/>
      <c r="Q122" s="35" t="s">
        <v>2347</v>
      </c>
      <c r="R122" s="35" t="s">
        <v>2484</v>
      </c>
      <c r="S122" s="35" t="s">
        <v>2485</v>
      </c>
      <c r="T122" s="35"/>
      <c r="U122" s="36"/>
      <c r="V122" s="34"/>
      <c r="W122" s="34"/>
      <c r="X122" s="34"/>
      <c r="Y122" s="34"/>
      <c r="Z122" s="34"/>
    </row>
    <row r="123" ht="9.75" customHeight="1">
      <c r="A123" s="34"/>
      <c r="B123" s="35"/>
      <c r="C123" s="35" t="s">
        <v>294</v>
      </c>
      <c r="D123" s="34">
        <f>IF('P&amp;Cs'!$B123="",IF('P&amp;Cs'!$C123="",0,1),1)</f>
        <v>1</v>
      </c>
      <c r="E123" s="35"/>
      <c r="F123" s="35" t="str">
        <f>IFNA('P&amp;Cs'!$G123,"NA")</f>
        <v/>
      </c>
      <c r="G123" s="35" t="str">
        <f t="array" ref="G123">IF('P&amp;Cs'!$E123="","",INDEX(#REF!,MATCH('P&amp;Cs'!$H123,#REF!,0),2))</f>
        <v/>
      </c>
      <c r="H123" s="35" t="str">
        <f>'P&amp;Cs'!$E123&amp;"NO"</f>
        <v>NO</v>
      </c>
      <c r="I123" s="35" t="str">
        <f t="array" ref="I123">IF('P&amp;Cs'!$E123="","",INDEX(PI!$V$2:$V$159,MATCH('P&amp;Cs'!$E123,PI!$A$2:$A$159,0),1))</f>
        <v/>
      </c>
      <c r="J123" s="35" t="str">
        <f t="array" ref="J123">IF('P&amp;Cs'!$B123="",IF('P&amp;Cs'!$C123="",IF('P&amp;Cs'!$E123="","",INDEX(PI!$B$2:$S$159,MATCH('P&amp;Cs'!$E123,PI!$A$2:$A$159,0),2)),INDEX(PI!$B$2:$S$159,MATCH('P&amp;Cs'!$C123,PI!$R$2:$R$159,0),18)),INDEX(PI!$B$2:$S$159,MATCH('P&amp;Cs'!$B123,PI!$N$2:$N$159,0),14))</f>
        <v>FO 07.02 Application records </v>
      </c>
      <c r="K123" s="35" t="str">
        <f t="array" ref="K123">IF('P&amp;Cs'!$B123="",IF('P&amp;Cs'!$C123="",IF('P&amp;Cs'!$E123="","",INDEX(PI!$B$2:$S$159,MATCH('P&amp;Cs'!$E123,PI!$A$2:$A$159,0),4)),INDEX(PI!$B$2:$T$159,MATCH('P&amp;Cs'!$C123,PI!$R$2:$R$159,0),19)),INDEX(PI!$B$2:$S$159,MATCH('P&amp;Cs'!$B123,PI!$N$2:$N$159,0),15))</f>
        <v>-</v>
      </c>
      <c r="L123" s="35" t="str">
        <f t="array" ref="L123">IF('P&amp;Cs'!$B123="",IF('P&amp;Cs'!$C123="",INDEX(PI!$B$2:$S$159,MATCH('P&amp;Cs'!$E123,PI!$A$2:$A$159,0),6),""),"")</f>
        <v/>
      </c>
      <c r="M123" s="35" t="str">
        <f t="array" ref="M123">IF('P&amp;Cs'!$C123="",IF('P&amp;Cs'!$E123="","",INDEX(PI!$B$2:$S$159,MATCH('P&amp;Cs'!$E123,PI!$A$2:$A$159,0),8)),"")</f>
        <v/>
      </c>
      <c r="N123" s="35"/>
      <c r="O123" s="35"/>
      <c r="P123" s="35"/>
      <c r="Q123" s="35"/>
      <c r="R123" s="35"/>
      <c r="S123" s="35"/>
      <c r="T123" s="35"/>
      <c r="U123" s="36"/>
      <c r="V123" s="34"/>
      <c r="W123" s="34"/>
      <c r="X123" s="34"/>
      <c r="Y123" s="34"/>
      <c r="Z123" s="34"/>
    </row>
    <row r="124" ht="9.75" customHeight="1">
      <c r="A124" s="34"/>
      <c r="B124" s="35"/>
      <c r="C124" s="35"/>
      <c r="D124" s="34">
        <f>IF('P&amp;Cs'!$B124="",IF('P&amp;Cs'!$C124="",0,1),1)</f>
        <v>0</v>
      </c>
      <c r="E124" s="35" t="s">
        <v>325</v>
      </c>
      <c r="F124" s="35" t="str">
        <f>IFNA('P&amp;Cs'!$G124,"NA")</f>
        <v>#REF!</v>
      </c>
      <c r="G124" s="35" t="str">
        <f t="array" ref="G124">IF('P&amp;Cs'!$E124="","",INDEX(#REF!,MATCH('P&amp;Cs'!$H124,#REF!,0),2))</f>
        <v>#REF!</v>
      </c>
      <c r="H124" s="35" t="str">
        <f>'P&amp;Cs'!$E124&amp;"NO"</f>
        <v>53cLJ9maGxLIO7jJOMikQaNO</v>
      </c>
      <c r="I124" s="35" t="b">
        <f t="array" ref="I124">IF('P&amp;Cs'!$E124="","",INDEX(PI!$V$2:$V$159,MATCH('P&amp;Cs'!$E124,PI!$A$2:$A$159,0),1))</f>
        <v>0</v>
      </c>
      <c r="J124" s="35" t="str">
        <f t="array" ref="J124">IF('P&amp;Cs'!$B124="",IF('P&amp;Cs'!$C124="",IF('P&amp;Cs'!$E124="","",INDEX(PI!$B$2:$S$159,MATCH('P&amp;Cs'!$E124,PI!$A$2:$A$159,0),2)),INDEX(PI!$B$2:$S$159,MATCH('P&amp;Cs'!$C124,PI!$R$2:$R$159,0),18)),INDEX(PI!$B$2:$S$159,MATCH('P&amp;Cs'!$B124,PI!$N$2:$N$159,0),14))</f>
        <v>FO 07.02.01</v>
      </c>
      <c r="K124" s="35" t="str">
        <f t="array" ref="K124">IF('P&amp;Cs'!$B124="",IF('P&amp;Cs'!$C124="",IF('P&amp;Cs'!$E124="","",INDEX(PI!$B$2:$S$159,MATCH('P&amp;Cs'!$E124,PI!$A$2:$A$159,0),4)),INDEX(PI!$B$2:$T$159,MATCH('P&amp;Cs'!$C124,PI!$R$2:$R$159,0),19)),INDEX(PI!$B$2:$S$159,MATCH('P&amp;Cs'!$B124,PI!$N$2:$N$159,0),15))</f>
        <v>Records of plant protection product (PPP) applications are kept.</v>
      </c>
      <c r="L124" s="35" t="str">
        <f t="array" ref="L124">IF('P&amp;Cs'!$B124="",IF('P&amp;Cs'!$C124="",INDEX(PI!$B$2:$S$159,MATCH('P&amp;Cs'!$E124,PI!$A$2:$A$159,0),6),""),"")</f>
        <v>All PPP application records shall specify the following information:
- Crop
- Field or greenhouse
- Area of application (m2 or ha)
- Date (day/month/year) and end time of application
- Justification (e.g., name of the pest(s) treated)
- Complete product trade name of the PPP (including formulation)
- Name of active ingredient and concentration in commercial product (g/kg or g/l)
- PPP quantity applied (i.e., quantity of commercial concentrated product): Amount of PPP to be applied expressed in weight or volume, or the total quantity of water (or other carrier medium)
- Total spray volume applied (quantity of water or other carrier medium)</v>
      </c>
      <c r="M124" s="35" t="str">
        <f t="array" ref="M124">IF('P&amp;Cs'!$C124="",IF('P&amp;Cs'!$E124="","",INDEX(PI!$B$2:$S$159,MATCH('P&amp;Cs'!$E124,PI!$A$2:$A$159,0),8)),"")</f>
        <v>Major Must</v>
      </c>
      <c r="N124" s="35"/>
      <c r="O124" s="35"/>
      <c r="P124" s="35"/>
      <c r="Q124" s="40" t="s">
        <v>2347</v>
      </c>
      <c r="R124" s="35" t="s">
        <v>2486</v>
      </c>
      <c r="S124" s="44" t="s">
        <v>2487</v>
      </c>
      <c r="T124" s="35"/>
      <c r="U124" s="36"/>
      <c r="V124" s="34"/>
      <c r="W124" s="34"/>
      <c r="X124" s="34"/>
      <c r="Y124" s="34"/>
      <c r="Z124" s="34"/>
    </row>
    <row r="125" ht="9.75" customHeight="1">
      <c r="A125" s="34"/>
      <c r="B125" s="35"/>
      <c r="C125" s="35"/>
      <c r="D125" s="34">
        <f>IF('P&amp;Cs'!$B125="",IF('P&amp;Cs'!$C125="",0,1),1)</f>
        <v>0</v>
      </c>
      <c r="E125" s="35" t="s">
        <v>319</v>
      </c>
      <c r="F125" s="35" t="str">
        <f>IFNA('P&amp;Cs'!$G125,"NA")</f>
        <v>#REF!</v>
      </c>
      <c r="G125" s="35" t="str">
        <f t="array" ref="G125">IF('P&amp;Cs'!$E125="","",INDEX(#REF!,MATCH('P&amp;Cs'!$H125,#REF!,0),2))</f>
        <v>#REF!</v>
      </c>
      <c r="H125" s="35" t="str">
        <f>'P&amp;Cs'!$E125&amp;"NO"</f>
        <v>zTeiFZvpwcYT8I0X4LGjdNO</v>
      </c>
      <c r="I125" s="35" t="b">
        <f t="array" ref="I125">IF('P&amp;Cs'!$E125="","",INDEX(PI!$V$2:$V$159,MATCH('P&amp;Cs'!$E125,PI!$A$2:$A$159,0),1))</f>
        <v>0</v>
      </c>
      <c r="J125" s="35" t="str">
        <f t="array" ref="J125">IF('P&amp;Cs'!$B125="",IF('P&amp;Cs'!$C125="",IF('P&amp;Cs'!$E125="","",INDEX(PI!$B$2:$S$159,MATCH('P&amp;Cs'!$E125,PI!$A$2:$A$159,0),2)),INDEX(PI!$B$2:$S$159,MATCH('P&amp;Cs'!$C125,PI!$R$2:$R$159,0),18)),INDEX(PI!$B$2:$S$159,MATCH('P&amp;Cs'!$B125,PI!$N$2:$N$159,0),14))</f>
        <v>FO 07.02.02</v>
      </c>
      <c r="K125" s="35" t="str">
        <f t="array" ref="K125">IF('P&amp;Cs'!$B125="",IF('P&amp;Cs'!$C125="",IF('P&amp;Cs'!$E125="","",INDEX(PI!$B$2:$S$159,MATCH('P&amp;Cs'!$E125,PI!$A$2:$A$159,0),4)),INDEX(PI!$B$2:$T$159,MATCH('P&amp;Cs'!$C125,PI!$R$2:$R$159,0),19)),INDEX(PI!$B$2:$S$159,MATCH('P&amp;Cs'!$B125,PI!$N$2:$N$159,0),15))</f>
        <v>Additional records of all plant protection product (PPP) applications are kept.</v>
      </c>
      <c r="L125" s="35" t="str">
        <f t="array" ref="L125">IF('P&amp;Cs'!$B125="",IF('P&amp;Cs'!$C125="",INDEX(PI!$B$2:$S$159,MATCH('P&amp;Cs'!$E125,PI!$A$2:$A$159,0),6),""),"")</f>
        <v>Additional records shall include:
- Name of applicator: The full name and/or signature of the responsible person(s) applying the PPPs shall be recorded. For electronic software systems, measures shall be in place to ensure authenticity of records. If there is a team of workers doing the application, all workers shall be listed in the records.
- Technical authorization for the application: The technically responsible person making the decision on the use and the doses of the PPP(s) being applied shall be identified in the records.
- Type of machinery or application equipment/method used (backpack sprayer, high-volume, U.L.V., irrigation system, dusting, fogger, aerial, or another method) for all the PPPs applied shall be detailed in all PPP application records (if there are various units, these are identified individually).
- Weather conditions at time of application: The local weather conditions (wind, sunny/overcast, humidity, etc.) affecting effectiveness of treatment or drift to neighboring crops shall be recorded for each application. This may be in the form of pictograms with tick boxes, text information, or another viable system on the record.
“N/A” for covered crops.</v>
      </c>
      <c r="M125" s="35" t="str">
        <f t="array" ref="M125">IF('P&amp;Cs'!$C125="",IF('P&amp;Cs'!$E125="","",INDEX(PI!$B$2:$S$159,MATCH('P&amp;Cs'!$E125,PI!$A$2:$A$159,0),8)),"")</f>
        <v>Minor Must</v>
      </c>
      <c r="N125" s="35"/>
      <c r="O125" s="35"/>
      <c r="P125" s="35"/>
      <c r="Q125" s="40" t="s">
        <v>2347</v>
      </c>
      <c r="R125" s="44" t="s">
        <v>2488</v>
      </c>
      <c r="S125" s="44" t="s">
        <v>2489</v>
      </c>
      <c r="T125" s="35" t="s">
        <v>2490</v>
      </c>
      <c r="U125" s="36"/>
      <c r="V125" s="34"/>
      <c r="W125" s="34"/>
      <c r="X125" s="34"/>
      <c r="Y125" s="34"/>
      <c r="Z125" s="34"/>
    </row>
    <row r="126" ht="9.75" customHeight="1">
      <c r="A126" s="34"/>
      <c r="B126" s="35"/>
      <c r="C126" s="35"/>
      <c r="D126" s="34">
        <f>IF('P&amp;Cs'!$B126="",IF('P&amp;Cs'!$C126="",0,1),1)</f>
        <v>0</v>
      </c>
      <c r="E126" s="35" t="s">
        <v>301</v>
      </c>
      <c r="F126" s="35" t="str">
        <f>IFNA('P&amp;Cs'!$G126,"NA")</f>
        <v>#REF!</v>
      </c>
      <c r="G126" s="35" t="str">
        <f t="array" ref="G126">IF('P&amp;Cs'!$E126="","",INDEX(#REF!,MATCH('P&amp;Cs'!$H126,#REF!,0),2))</f>
        <v>#REF!</v>
      </c>
      <c r="H126" s="35" t="str">
        <f>'P&amp;Cs'!$E126&amp;"NO"</f>
        <v>4aPDoeTyqlNVgH7Oxvt5MNNO</v>
      </c>
      <c r="I126" s="35" t="b">
        <f t="array" ref="I126">IF('P&amp;Cs'!$E126="","",INDEX(PI!$V$2:$V$159,MATCH('P&amp;Cs'!$E126,PI!$A$2:$A$159,0),1))</f>
        <v>0</v>
      </c>
      <c r="J126" s="35" t="str">
        <f t="array" ref="J126">IF('P&amp;Cs'!$B126="",IF('P&amp;Cs'!$C126="",IF('P&amp;Cs'!$E126="","",INDEX(PI!$B$2:$S$159,MATCH('P&amp;Cs'!$E126,PI!$A$2:$A$159,0),2)),INDEX(PI!$B$2:$S$159,MATCH('P&amp;Cs'!$C126,PI!$R$2:$R$159,0),18)),INDEX(PI!$B$2:$S$159,MATCH('P&amp;Cs'!$B126,PI!$N$2:$N$159,0),14))</f>
        <v>FO 07.02.03</v>
      </c>
      <c r="K126" s="35" t="str">
        <f t="array" ref="K126">IF('P&amp;Cs'!$B126="",IF('P&amp;Cs'!$C126="",IF('P&amp;Cs'!$E126="","",INDEX(PI!$B$2:$S$159,MATCH('P&amp;Cs'!$E126,PI!$A$2:$A$159,0),4)),INDEX(PI!$B$2:$T$159,MATCH('P&amp;Cs'!$C126,PI!$R$2:$R$159,0),19)),INDEX(PI!$B$2:$S$159,MATCH('P&amp;Cs'!$B126,PI!$N$2:$N$159,0),15))</f>
        <v>The producer takes active measures to prevent plant protection product (PPP) drift to neighboring plots.</v>
      </c>
      <c r="L126" s="35" t="str">
        <f t="array" ref="L126">IF('P&amp;Cs'!$B126="",IF('P&amp;Cs'!$C126="",INDEX(PI!$B$2:$S$159,MATCH('P&amp;Cs'!$E126,PI!$A$2:$A$159,0),6),""),"")</f>
        <v>The producer shall take active measures to avoid the risk of PPP drift from own plots to neighboring production areas. This may include, but is not limited to, knowledge of what neighbors are growing, planting living fences, maintenance of spray equipment, etc.</v>
      </c>
      <c r="M126" s="35" t="str">
        <f t="array" ref="M126">IF('P&amp;Cs'!$C126="",IF('P&amp;Cs'!$E126="","",INDEX(PI!$B$2:$S$159,MATCH('P&amp;Cs'!$E126,PI!$A$2:$A$159,0),8)),"")</f>
        <v>Minor Must</v>
      </c>
      <c r="N126" s="35"/>
      <c r="O126" s="35"/>
      <c r="P126" s="35"/>
      <c r="Q126" s="35" t="s">
        <v>2418</v>
      </c>
      <c r="R126" s="35" t="s">
        <v>2491</v>
      </c>
      <c r="S126" s="35"/>
      <c r="T126" s="35"/>
      <c r="U126" s="36"/>
      <c r="V126" s="34"/>
      <c r="W126" s="34"/>
      <c r="X126" s="34"/>
      <c r="Y126" s="34"/>
      <c r="Z126" s="34"/>
    </row>
    <row r="127" ht="9.75" customHeight="1">
      <c r="A127" s="34"/>
      <c r="B127" s="35"/>
      <c r="C127" s="35"/>
      <c r="D127" s="34">
        <f>IF('P&amp;Cs'!$B127="",IF('P&amp;Cs'!$C127="",0,1),1)</f>
        <v>0</v>
      </c>
      <c r="E127" s="35" t="s">
        <v>287</v>
      </c>
      <c r="F127" s="35" t="str">
        <f>IFNA('P&amp;Cs'!$G127,"NA")</f>
        <v>#REF!</v>
      </c>
      <c r="G127" s="35" t="str">
        <f t="array" ref="G127">IF('P&amp;Cs'!$E127="","",INDEX(#REF!,MATCH('P&amp;Cs'!$H127,#REF!,0),2))</f>
        <v>#REF!</v>
      </c>
      <c r="H127" s="35" t="str">
        <f>'P&amp;Cs'!$E127&amp;"NO"</f>
        <v>10CP51JRtCxtSJ8KB5UYB5NO</v>
      </c>
      <c r="I127" s="35" t="b">
        <f t="array" ref="I127">IF('P&amp;Cs'!$E127="","",INDEX(PI!$V$2:$V$159,MATCH('P&amp;Cs'!$E127,PI!$A$2:$A$159,0),1))</f>
        <v>0</v>
      </c>
      <c r="J127" s="35" t="str">
        <f t="array" ref="J127">IF('P&amp;Cs'!$B127="",IF('P&amp;Cs'!$C127="",IF('P&amp;Cs'!$E127="","",INDEX(PI!$B$2:$S$159,MATCH('P&amp;Cs'!$E127,PI!$A$2:$A$159,0),2)),INDEX(PI!$B$2:$S$159,MATCH('P&amp;Cs'!$C127,PI!$R$2:$R$159,0),18)),INDEX(PI!$B$2:$S$159,MATCH('P&amp;Cs'!$B127,PI!$N$2:$N$159,0),14))</f>
        <v>FO 07.02.04</v>
      </c>
      <c r="K127" s="35" t="str">
        <f t="array" ref="K127">IF('P&amp;Cs'!$B127="",IF('P&amp;Cs'!$C127="",IF('P&amp;Cs'!$E127="","",INDEX(PI!$B$2:$S$159,MATCH('P&amp;Cs'!$E127,PI!$A$2:$A$159,0),4)),INDEX(PI!$B$2:$T$159,MATCH('P&amp;Cs'!$C127,PI!$R$2:$R$159,0),19)),INDEX(PI!$B$2:$S$159,MATCH('P&amp;Cs'!$B127,PI!$N$2:$N$159,0),15))</f>
        <v>The producer takes active measures to prevent plant protection product (PPP) drift from neighboring plots.</v>
      </c>
      <c r="L127" s="35" t="str">
        <f t="array" ref="L127">IF('P&amp;Cs'!$B127="",IF('P&amp;Cs'!$C127="",INDEX(PI!$B$2:$S$159,MATCH('P&amp;Cs'!$E127,PI!$A$2:$A$159,0),6),""),"")</f>
        <v>The producer should take active measures to avoid the risk of PPP drift from adjacent plots e.g., by making agreements and organizing communication with producers from neighboring plots in order to eliminate the risk of undesired PPP drift and by planting vegetative buffers at the edges of cropped fields.
“N/A” if not identified as a risk.</v>
      </c>
      <c r="M127" s="35" t="str">
        <f t="array" ref="M127">IF('P&amp;Cs'!$C127="",IF('P&amp;Cs'!$E127="","",INDEX(PI!$B$2:$S$159,MATCH('P&amp;Cs'!$E127,PI!$A$2:$A$159,0),8)),"")</f>
        <v>Recom.</v>
      </c>
      <c r="N127" s="35"/>
      <c r="O127" s="35"/>
      <c r="P127" s="35"/>
      <c r="Q127" s="35" t="s">
        <v>2418</v>
      </c>
      <c r="R127" s="35" t="s">
        <v>2491</v>
      </c>
      <c r="S127" s="35"/>
      <c r="T127" s="35"/>
      <c r="U127" s="36"/>
      <c r="V127" s="34"/>
      <c r="W127" s="34"/>
      <c r="X127" s="34"/>
      <c r="Y127" s="34"/>
      <c r="Z127" s="34"/>
    </row>
    <row r="128" ht="9.75" customHeight="1">
      <c r="A128" s="37"/>
      <c r="B128" s="38"/>
      <c r="C128" s="38"/>
      <c r="D128" s="37">
        <f>IF('P&amp;Cs'!$B128="",IF('P&amp;Cs'!$C128="",0,1),1)</f>
        <v>0</v>
      </c>
      <c r="E128" s="38" t="s">
        <v>307</v>
      </c>
      <c r="F128" s="38" t="str">
        <f>IFNA('P&amp;Cs'!$G128,"NA")</f>
        <v>#REF!</v>
      </c>
      <c r="G128" s="38" t="str">
        <f t="array" ref="G128">IF('P&amp;Cs'!$E128="","",INDEX(#REF!,MATCH('P&amp;Cs'!$H128,#REF!,0),2))</f>
        <v>#REF!</v>
      </c>
      <c r="H128" s="38" t="str">
        <f>'P&amp;Cs'!$E128&amp;"NO"</f>
        <v>4EifHPT6iAprFqaYjJcXPxNO</v>
      </c>
      <c r="I128" s="38" t="b">
        <f t="array" ref="I128">IF('P&amp;Cs'!$E128="","",INDEX(PI!$V$2:$V$159,MATCH('P&amp;Cs'!$E128,PI!$A$2:$A$159,0),1))</f>
        <v>0</v>
      </c>
      <c r="J128" s="38" t="str">
        <f t="array" ref="J128">IF('P&amp;Cs'!$B128="",IF('P&amp;Cs'!$C128="",IF('P&amp;Cs'!$E128="","",INDEX(PI!$B$2:$S$159,MATCH('P&amp;Cs'!$E128,PI!$A$2:$A$159,0),2)),INDEX(PI!$B$2:$S$159,MATCH('P&amp;Cs'!$C128,PI!$R$2:$R$159,0),18)),INDEX(PI!$B$2:$S$159,MATCH('P&amp;Cs'!$B128,PI!$N$2:$N$159,0),14))</f>
        <v>FO 07.02.05</v>
      </c>
      <c r="K128" s="38" t="str">
        <f t="array" ref="K128">IF('P&amp;Cs'!$B128="",IF('P&amp;Cs'!$C128="",IF('P&amp;Cs'!$E128="","",INDEX(PI!$B$2:$S$159,MATCH('P&amp;Cs'!$E128,PI!$A$2:$A$159,0),4)),INDEX(PI!$B$2:$T$159,MATCH('P&amp;Cs'!$C128,PI!$R$2:$R$159,0),19)),INDEX(PI!$B$2:$S$159,MATCH('P&amp;Cs'!$B128,PI!$N$2:$N$159,0),15))</f>
        <v>Management of plant protection products (PPPs) is supported with metrics.</v>
      </c>
      <c r="L128" s="38" t="str">
        <f t="array" ref="L128">IF('P&amp;Cs'!$B128="",IF('P&amp;Cs'!$C128="",INDEX(PI!$B$2:$S$159,MATCH('P&amp;Cs'!$E128,PI!$A$2:$A$159,0),6),""),"")</f>
        <v>Recommended metrics are: kg of active ingredient of PPP used/crop/ha/month.
In Option 2 producer groups, evidence at quality management system (QMS) level is acceptable. Results (data) on metrics at producer group and farm level should be available to indicate compliance.</v>
      </c>
      <c r="M128" s="38" t="str">
        <f t="array" ref="M128">IF('P&amp;Cs'!$C128="",IF('P&amp;Cs'!$E128="","",INDEX(PI!$B$2:$S$159,MATCH('P&amp;Cs'!$E128,PI!$A$2:$A$159,0),8)),"")</f>
        <v>Recom.</v>
      </c>
      <c r="N128" s="38"/>
      <c r="O128" s="38"/>
      <c r="P128" s="38"/>
      <c r="Q128" s="42" t="s">
        <v>2349</v>
      </c>
      <c r="R128" s="38" t="s">
        <v>2492</v>
      </c>
      <c r="S128" s="38"/>
      <c r="T128" s="38"/>
      <c r="U128" s="39"/>
      <c r="V128" s="37"/>
      <c r="W128" s="37"/>
      <c r="X128" s="37"/>
      <c r="Y128" s="37"/>
      <c r="Z128" s="37"/>
    </row>
    <row r="129" ht="9.75" customHeight="1">
      <c r="A129" s="34"/>
      <c r="B129" s="35"/>
      <c r="C129" s="35" t="s">
        <v>186</v>
      </c>
      <c r="D129" s="34">
        <f>IF('P&amp;Cs'!$B129="",IF('P&amp;Cs'!$C129="",0,1),1)</f>
        <v>1</v>
      </c>
      <c r="E129" s="35"/>
      <c r="F129" s="35" t="str">
        <f>IFNA('P&amp;Cs'!$G129,"NA")</f>
        <v/>
      </c>
      <c r="G129" s="35" t="str">
        <f t="array" ref="G129">IF('P&amp;Cs'!$E129="","",INDEX(#REF!,MATCH('P&amp;Cs'!$H129,#REF!,0),2))</f>
        <v/>
      </c>
      <c r="H129" s="35" t="str">
        <f>'P&amp;Cs'!$E129&amp;"NO"</f>
        <v>NO</v>
      </c>
      <c r="I129" s="35" t="str">
        <f t="array" ref="I129">IF('P&amp;Cs'!$E129="","",INDEX(PI!$V$2:$V$159,MATCH('P&amp;Cs'!$E129,PI!$A$2:$A$159,0),1))</f>
        <v/>
      </c>
      <c r="J129" s="35" t="str">
        <f t="array" ref="J129">IF('P&amp;Cs'!$B129="",IF('P&amp;Cs'!$C129="",IF('P&amp;Cs'!$E129="","",INDEX(PI!$B$2:$S$159,MATCH('P&amp;Cs'!$E129,PI!$A$2:$A$159,0),2)),INDEX(PI!$B$2:$S$159,MATCH('P&amp;Cs'!$C129,PI!$R$2:$R$159,0),18)),INDEX(PI!$B$2:$S$159,MATCH('P&amp;Cs'!$B129,PI!$N$2:$N$159,0),14))</f>
        <v>FO 07.03 Disposal of surplus application mix</v>
      </c>
      <c r="K129" s="35" t="str">
        <f t="array" ref="K129">IF('P&amp;Cs'!$B129="",IF('P&amp;Cs'!$C129="",IF('P&amp;Cs'!$E129="","",INDEX(PI!$B$2:$S$159,MATCH('P&amp;Cs'!$E129,PI!$A$2:$A$159,0),4)),INDEX(PI!$B$2:$T$159,MATCH('P&amp;Cs'!$C129,PI!$R$2:$R$159,0),19)),INDEX(PI!$B$2:$S$159,MATCH('P&amp;Cs'!$B129,PI!$N$2:$N$159,0),15))</f>
        <v>-</v>
      </c>
      <c r="L129" s="35" t="str">
        <f t="array" ref="L129">IF('P&amp;Cs'!$B129="",IF('P&amp;Cs'!$C129="",INDEX(PI!$B$2:$S$159,MATCH('P&amp;Cs'!$E129,PI!$A$2:$A$159,0),6),""),"")</f>
        <v/>
      </c>
      <c r="M129" s="35" t="str">
        <f t="array" ref="M129">IF('P&amp;Cs'!$C129="",IF('P&amp;Cs'!$E129="","",INDEX(PI!$B$2:$S$159,MATCH('P&amp;Cs'!$E129,PI!$A$2:$A$159,0),8)),"")</f>
        <v/>
      </c>
      <c r="N129" s="35"/>
      <c r="O129" s="35"/>
      <c r="P129" s="35"/>
      <c r="Q129" s="35"/>
      <c r="R129" s="35"/>
      <c r="S129" s="35"/>
      <c r="T129" s="35"/>
      <c r="U129" s="36"/>
      <c r="V129" s="34"/>
      <c r="W129" s="34"/>
      <c r="X129" s="34"/>
      <c r="Y129" s="34"/>
      <c r="Z129" s="34"/>
    </row>
    <row r="130" ht="9.75" customHeight="1">
      <c r="A130" s="34"/>
      <c r="B130" s="35"/>
      <c r="C130" s="35"/>
      <c r="D130" s="34">
        <f>IF('P&amp;Cs'!$B130="",IF('P&amp;Cs'!$C130="",0,1),1)</f>
        <v>0</v>
      </c>
      <c r="E130" s="35" t="s">
        <v>180</v>
      </c>
      <c r="F130" s="35" t="str">
        <f>IFNA('P&amp;Cs'!$G130,"NA")</f>
        <v>#REF!</v>
      </c>
      <c r="G130" s="35" t="str">
        <f t="array" ref="G130">IF('P&amp;Cs'!$E130="","",INDEX(#REF!,MATCH('P&amp;Cs'!$H130,#REF!,0),2))</f>
        <v>#REF!</v>
      </c>
      <c r="H130" s="35" t="str">
        <f>'P&amp;Cs'!$E130&amp;"NO"</f>
        <v>5SBH4UVkiiyFpOPmsDBTJWNO</v>
      </c>
      <c r="I130" s="35" t="b">
        <f t="array" ref="I130">IF('P&amp;Cs'!$E130="","",INDEX(PI!$V$2:$V$159,MATCH('P&amp;Cs'!$E130,PI!$A$2:$A$159,0),1))</f>
        <v>0</v>
      </c>
      <c r="J130" s="35" t="str">
        <f t="array" ref="J130">IF('P&amp;Cs'!$B130="",IF('P&amp;Cs'!$C130="",IF('P&amp;Cs'!$E130="","",INDEX(PI!$B$2:$S$159,MATCH('P&amp;Cs'!$E130,PI!$A$2:$A$159,0),2)),INDEX(PI!$B$2:$S$159,MATCH('P&amp;Cs'!$C130,PI!$R$2:$R$159,0),18)),INDEX(PI!$B$2:$S$159,MATCH('P&amp;Cs'!$B130,PI!$N$2:$N$159,0),14))</f>
        <v>FO 07.03.01</v>
      </c>
      <c r="K130" s="35" t="str">
        <f t="array" ref="K130">IF('P&amp;Cs'!$B130="",IF('P&amp;Cs'!$C130="",IF('P&amp;Cs'!$E130="","",INDEX(PI!$B$2:$S$159,MATCH('P&amp;Cs'!$E130,PI!$A$2:$A$159,0),4)),INDEX(PI!$B$2:$T$159,MATCH('P&amp;Cs'!$C130,PI!$R$2:$R$159,0),19)),INDEX(PI!$B$2:$S$159,MATCH('P&amp;Cs'!$B130,PI!$N$2:$N$159,0),15))</f>
        <v>Surplus application mixes or tank washings are disposed of responsibly.</v>
      </c>
      <c r="L130" s="35" t="str">
        <f t="array" ref="L130">IF('P&amp;Cs'!$B130="",IF('P&amp;Cs'!$C130="",INDEX(PI!$B$2:$S$159,MATCH('P&amp;Cs'!$E130,PI!$A$2:$A$159,0),6),""),"")</f>
        <v>Applying surplus spray and tank washings to the crop shall be the first method of disposal, providing that the overall label dose rate is not exceeded. Disposal shall compromise neither workers’ safety nor the environment. No agrochemical wastewater shall be released into the open environment.</v>
      </c>
      <c r="M130" s="35" t="str">
        <f t="array" ref="M130">IF('P&amp;Cs'!$C130="",IF('P&amp;Cs'!$E130="","",INDEX(PI!$B$2:$S$159,MATCH('P&amp;Cs'!$E130,PI!$A$2:$A$159,0),8)),"")</f>
        <v>Minor Must</v>
      </c>
      <c r="N130" s="35"/>
      <c r="O130" s="35"/>
      <c r="P130" s="35"/>
      <c r="Q130" s="35" t="s">
        <v>2493</v>
      </c>
      <c r="R130" s="35" t="s">
        <v>2494</v>
      </c>
      <c r="S130" s="35"/>
      <c r="T130" s="35"/>
      <c r="U130" s="36"/>
      <c r="V130" s="34"/>
      <c r="W130" s="34"/>
      <c r="X130" s="34"/>
      <c r="Y130" s="34"/>
      <c r="Z130" s="34"/>
    </row>
    <row r="131" ht="9.75" customHeight="1">
      <c r="A131" s="34"/>
      <c r="B131" s="35"/>
      <c r="C131" s="35" t="s">
        <v>267</v>
      </c>
      <c r="D131" s="34">
        <f>IF('P&amp;Cs'!$B131="",IF('P&amp;Cs'!$C131="",0,1),1)</f>
        <v>1</v>
      </c>
      <c r="E131" s="35"/>
      <c r="F131" s="35" t="str">
        <f>IFNA('P&amp;Cs'!$G131,"NA")</f>
        <v/>
      </c>
      <c r="G131" s="35" t="str">
        <f t="array" ref="G131">IF('P&amp;Cs'!$E131="","",INDEX(#REF!,MATCH('P&amp;Cs'!$H131,#REF!,0),2))</f>
        <v/>
      </c>
      <c r="H131" s="35" t="str">
        <f>'P&amp;Cs'!$E131&amp;"NO"</f>
        <v>NO</v>
      </c>
      <c r="I131" s="35" t="str">
        <f t="array" ref="I131">IF('P&amp;Cs'!$E131="","",INDEX(PI!$V$2:$V$159,MATCH('P&amp;Cs'!$E131,PI!$A$2:$A$159,0),1))</f>
        <v/>
      </c>
      <c r="J131" s="35" t="str">
        <f t="array" ref="J131">IF('P&amp;Cs'!$B131="",IF('P&amp;Cs'!$C131="",IF('P&amp;Cs'!$E131="","",INDEX(PI!$B$2:$S$159,MATCH('P&amp;Cs'!$E131,PI!$A$2:$A$159,0),2)),INDEX(PI!$B$2:$S$159,MATCH('P&amp;Cs'!$C131,PI!$R$2:$R$159,0),18)),INDEX(PI!$B$2:$S$159,MATCH('P&amp;Cs'!$B131,PI!$N$2:$N$159,0),14))</f>
        <v>FO 07.04 Plant protection product and postharvest treatment product storage</v>
      </c>
      <c r="K131" s="35" t="str">
        <f t="array" ref="K131">IF('P&amp;Cs'!$B131="",IF('P&amp;Cs'!$C131="",IF('P&amp;Cs'!$E131="","",INDEX(PI!$B$2:$S$159,MATCH('P&amp;Cs'!$E131,PI!$A$2:$A$159,0),4)),INDEX(PI!$B$2:$T$159,MATCH('P&amp;Cs'!$C131,PI!$R$2:$R$159,0),19)),INDEX(PI!$B$2:$S$159,MATCH('P&amp;Cs'!$B131,PI!$N$2:$N$159,0),15))</f>
        <v>-</v>
      </c>
      <c r="L131" s="35" t="str">
        <f t="array" ref="L131">IF('P&amp;Cs'!$B131="",IF('P&amp;Cs'!$C131="",INDEX(PI!$B$2:$S$159,MATCH('P&amp;Cs'!$E131,PI!$A$2:$A$159,0),6),""),"")</f>
        <v/>
      </c>
      <c r="M131" s="35" t="str">
        <f t="array" ref="M131">IF('P&amp;Cs'!$C131="",IF('P&amp;Cs'!$E131="","",INDEX(PI!$B$2:$S$159,MATCH('P&amp;Cs'!$E131,PI!$A$2:$A$159,0),8)),"")</f>
        <v/>
      </c>
      <c r="N131" s="35"/>
      <c r="O131" s="35"/>
      <c r="P131" s="35"/>
      <c r="Q131" s="35"/>
      <c r="R131" s="35"/>
      <c r="S131" s="35"/>
      <c r="T131" s="35"/>
      <c r="U131" s="36"/>
      <c r="V131" s="34"/>
      <c r="W131" s="34"/>
      <c r="X131" s="34"/>
      <c r="Y131" s="34"/>
      <c r="Z131" s="34"/>
    </row>
    <row r="132" ht="9.75" customHeight="1">
      <c r="A132" s="34"/>
      <c r="B132" s="35"/>
      <c r="C132" s="35"/>
      <c r="D132" s="34">
        <f>IF('P&amp;Cs'!$B132="",IF('P&amp;Cs'!$C132="",0,1),1)</f>
        <v>0</v>
      </c>
      <c r="E132" s="35" t="s">
        <v>345</v>
      </c>
      <c r="F132" s="35" t="str">
        <f>IFNA('P&amp;Cs'!$G132,"NA")</f>
        <v>#REF!</v>
      </c>
      <c r="G132" s="35" t="str">
        <f t="array" ref="G132">IF('P&amp;Cs'!$E132="","",INDEX(#REF!,MATCH('P&amp;Cs'!$H132,#REF!,0),2))</f>
        <v>#REF!</v>
      </c>
      <c r="H132" s="35" t="str">
        <f>'P&amp;Cs'!$E132&amp;"NO"</f>
        <v>5KIEflmEkRab02DSZ7tcaPNO</v>
      </c>
      <c r="I132" s="35" t="b">
        <f t="array" ref="I132">IF('P&amp;Cs'!$E132="","",INDEX(PI!$V$2:$V$159,MATCH('P&amp;Cs'!$E132,PI!$A$2:$A$159,0),1))</f>
        <v>0</v>
      </c>
      <c r="J132" s="35" t="str">
        <f t="array" ref="J132">IF('P&amp;Cs'!$B132="",IF('P&amp;Cs'!$C132="",IF('P&amp;Cs'!$E132="","",INDEX(PI!$B$2:$S$159,MATCH('P&amp;Cs'!$E132,PI!$A$2:$A$159,0),2)),INDEX(PI!$B$2:$S$159,MATCH('P&amp;Cs'!$C132,PI!$R$2:$R$159,0),18)),INDEX(PI!$B$2:$S$159,MATCH('P&amp;Cs'!$B132,PI!$N$2:$N$159,0),14))</f>
        <v>FO 07.04.01</v>
      </c>
      <c r="K132" s="35" t="str">
        <f t="array" ref="K132">IF('P&amp;Cs'!$B132="",IF('P&amp;Cs'!$C132="",IF('P&amp;Cs'!$E132="","",INDEX(PI!$B$2:$S$159,MATCH('P&amp;Cs'!$E132,PI!$A$2:$A$159,0),4)),INDEX(PI!$B$2:$T$159,MATCH('P&amp;Cs'!$C132,PI!$R$2:$R$159,0),19)),INDEX(PI!$B$2:$S$159,MATCH('P&amp;Cs'!$B132,PI!$N$2:$N$159,0),15))</f>
        <v>Plant protection products (PPPs), biocontrol agents and/or postharvest treatment products are stored in accordance with basic rules to ensure safe storage and use.</v>
      </c>
      <c r="L132" s="35" t="str">
        <f t="array" ref="L132">IF('P&amp;Cs'!$B132="",IF('P&amp;Cs'!$C132="",INDEX(PI!$B$2:$S$159,MATCH('P&amp;Cs'!$E132,PI!$A$2:$A$159,0),6),""),"")</f>
        <v>The PPP storage shall:
- Comply with all the appropriate current national, regional, and local legislation and regulations
- Be kept secure and locked when not in use
- Be accessible only to people with formal training in handling PPPs
- Be properly ventilated
- Have measuring equipment to support the accuracy of mixtures, including containers with graduation demarcations and calibrated scales
- Be equipped with utensils (buckets, water supply point, etc.), which shall be kept clean for the safe and efficient handling of all PPPs that can be applied (This last also applies to the filling/mixing area, if this is different.)
- Prevent cross contamination between PPPs and harvested products and other materials by the use of a physical barrier (wall, sheeting, etc.)
- Ensure all PPPs used on registered crops are stored separately from those used on nonregistered crops (e.g., garden chemicals)
- Contain the PPPs in their original containers and packages (In the case of breakage only, the new package shall contain all the information of the original label.)</v>
      </c>
      <c r="M132" s="35" t="str">
        <f t="array" ref="M132">IF('P&amp;Cs'!$C132="",IF('P&amp;Cs'!$E132="","",INDEX(PI!$B$2:$S$159,MATCH('P&amp;Cs'!$E132,PI!$A$2:$A$159,0),8)),"")</f>
        <v>Major Must</v>
      </c>
      <c r="N132" s="35"/>
      <c r="O132" s="35"/>
      <c r="P132" s="35"/>
      <c r="Q132" s="45" t="s">
        <v>2412</v>
      </c>
      <c r="R132" s="45" t="s">
        <v>2495</v>
      </c>
      <c r="S132" s="45" t="s">
        <v>2496</v>
      </c>
      <c r="T132" s="45"/>
      <c r="U132" s="36"/>
      <c r="V132" s="34"/>
      <c r="W132" s="34"/>
      <c r="X132" s="34"/>
      <c r="Y132" s="34"/>
      <c r="Z132" s="34"/>
    </row>
    <row r="133" ht="9.75" customHeight="1">
      <c r="A133" s="34"/>
      <c r="B133" s="35"/>
      <c r="C133" s="35"/>
      <c r="D133" s="34">
        <f>IF('P&amp;Cs'!$B133="",IF('P&amp;Cs'!$C133="",0,1),1)</f>
        <v>0</v>
      </c>
      <c r="E133" s="35" t="s">
        <v>295</v>
      </c>
      <c r="F133" s="35" t="str">
        <f>IFNA('P&amp;Cs'!$G133,"NA")</f>
        <v>#REF!</v>
      </c>
      <c r="G133" s="35" t="str">
        <f t="array" ref="G133">IF('P&amp;Cs'!$E133="","",INDEX(#REF!,MATCH('P&amp;Cs'!$H133,#REF!,0),2))</f>
        <v>#REF!</v>
      </c>
      <c r="H133" s="35" t="str">
        <f>'P&amp;Cs'!$E133&amp;"NO"</f>
        <v>55ugPmyn6XaTaK8oSmHrV9NO</v>
      </c>
      <c r="I133" s="35" t="b">
        <f t="array" ref="I133">IF('P&amp;Cs'!$E133="","",INDEX(PI!$V$2:$V$159,MATCH('P&amp;Cs'!$E133,PI!$A$2:$A$159,0),1))</f>
        <v>0</v>
      </c>
      <c r="J133" s="35" t="str">
        <f t="array" ref="J133">IF('P&amp;Cs'!$B133="",IF('P&amp;Cs'!$C133="",IF('P&amp;Cs'!$E133="","",INDEX(PI!$B$2:$S$159,MATCH('P&amp;Cs'!$E133,PI!$A$2:$A$159,0),2)),INDEX(PI!$B$2:$S$159,MATCH('P&amp;Cs'!$C133,PI!$R$2:$R$159,0),18)),INDEX(PI!$B$2:$S$159,MATCH('P&amp;Cs'!$B133,PI!$N$2:$N$159,0),14))</f>
        <v>FO 07.04.02</v>
      </c>
      <c r="K133" s="35" t="str">
        <f t="array" ref="K133">IF('P&amp;Cs'!$B133="",IF('P&amp;Cs'!$C133="",IF('P&amp;Cs'!$E133="","",INDEX(PI!$B$2:$S$159,MATCH('P&amp;Cs'!$E133,PI!$A$2:$A$159,0),4)),INDEX(PI!$B$2:$T$159,MATCH('P&amp;Cs'!$C133,PI!$R$2:$R$159,0),19)),INDEX(PI!$B$2:$S$159,MATCH('P&amp;Cs'!$B133,PI!$N$2:$N$159,0),15))</f>
        <v>The plant protection product (PPP) storage is structurally sound and robust.</v>
      </c>
      <c r="L133" s="35" t="str">
        <f t="array" ref="L133">IF('P&amp;Cs'!$B133="",IF('P&amp;Cs'!$C133="",INDEX(PI!$B$2:$S$159,MATCH('P&amp;Cs'!$E133,PI!$A$2:$A$159,0),6),""),"")</f>
        <v>Storage capacity shall be sufficient to contain all PPPs and postharvest treatment products during the peak application season. The storage space shall be sturdy.
The PPPs and postharvest treatment product storage shall mitigate health and safety risks to workers and the risk of cross contamination. between the PPPs and postharvest products or with other products.
Where shelving is used, it shall be made of nonabsorbent material, and liquids shall never be stored above powders or granular formulations.</v>
      </c>
      <c r="M133" s="35" t="str">
        <f t="array" ref="M133">IF('P&amp;Cs'!$C133="",IF('P&amp;Cs'!$E133="","",INDEX(PI!$B$2:$S$159,MATCH('P&amp;Cs'!$E133,PI!$A$2:$A$159,0),8)),"")</f>
        <v>Minor Must</v>
      </c>
      <c r="N133" s="35"/>
      <c r="O133" s="35"/>
      <c r="P133" s="35"/>
      <c r="Q133" s="40" t="s">
        <v>2398</v>
      </c>
      <c r="R133" s="35" t="s">
        <v>2436</v>
      </c>
      <c r="S133" s="35"/>
      <c r="T133" s="35"/>
      <c r="U133" s="36"/>
      <c r="V133" s="34"/>
      <c r="W133" s="34"/>
      <c r="X133" s="34"/>
      <c r="Y133" s="34"/>
      <c r="Z133" s="34"/>
    </row>
    <row r="134" ht="9.75" customHeight="1">
      <c r="A134" s="34"/>
      <c r="B134" s="35"/>
      <c r="C134" s="35"/>
      <c r="D134" s="34">
        <f>IF('P&amp;Cs'!$B134="",IF('P&amp;Cs'!$C134="",0,1),1)</f>
        <v>0</v>
      </c>
      <c r="E134" s="35" t="s">
        <v>261</v>
      </c>
      <c r="F134" s="35" t="str">
        <f>IFNA('P&amp;Cs'!$G134,"NA")</f>
        <v>#REF!</v>
      </c>
      <c r="G134" s="35" t="str">
        <f t="array" ref="G134">IF('P&amp;Cs'!$E134="","",INDEX(#REF!,MATCH('P&amp;Cs'!$H134,#REF!,0),2))</f>
        <v>#REF!</v>
      </c>
      <c r="H134" s="35" t="str">
        <f>'P&amp;Cs'!$E134&amp;"NO"</f>
        <v>62F1Dtyjl91QqbBkoZ49ApNO</v>
      </c>
      <c r="I134" s="35" t="b">
        <f t="array" ref="I134">IF('P&amp;Cs'!$E134="","",INDEX(PI!$V$2:$V$159,MATCH('P&amp;Cs'!$E134,PI!$A$2:$A$159,0),1))</f>
        <v>0</v>
      </c>
      <c r="J134" s="35" t="str">
        <f t="array" ref="J134">IF('P&amp;Cs'!$B134="",IF('P&amp;Cs'!$C134="",IF('P&amp;Cs'!$E134="","",INDEX(PI!$B$2:$S$159,MATCH('P&amp;Cs'!$E134,PI!$A$2:$A$159,0),2)),INDEX(PI!$B$2:$S$159,MATCH('P&amp;Cs'!$C134,PI!$R$2:$R$159,0),18)),INDEX(PI!$B$2:$S$159,MATCH('P&amp;Cs'!$B134,PI!$N$2:$N$159,0),14))</f>
        <v>FO 07.04.03</v>
      </c>
      <c r="K134" s="35" t="str">
        <f t="array" ref="K134">IF('P&amp;Cs'!$B134="",IF('P&amp;Cs'!$C134="",IF('P&amp;Cs'!$E134="","",INDEX(PI!$B$2:$S$159,MATCH('P&amp;Cs'!$E134,PI!$A$2:$A$159,0),4)),INDEX(PI!$B$2:$T$159,MATCH('P&amp;Cs'!$C134,PI!$R$2:$R$159,0),19)),INDEX(PI!$B$2:$S$159,MATCH('P&amp;Cs'!$B134,PI!$N$2:$N$159,0),15))</f>
        <v>Plant protection product (PPP) storage is illuminated.</v>
      </c>
      <c r="L134" s="35" t="str">
        <f t="array" ref="L134">IF('P&amp;Cs'!$B134="",IF('P&amp;Cs'!$C134="",INDEX(PI!$B$2:$S$159,MATCH('P&amp;Cs'!$E134,PI!$A$2:$A$159,0),6),""),"")</f>
        <v>The storage shall be sufficiently illuminated by natural or artificial lighting to ensure that all product labels can be easily read.</v>
      </c>
      <c r="M134" s="35" t="str">
        <f t="array" ref="M134">IF('P&amp;Cs'!$C134="",IF('P&amp;Cs'!$E134="","",INDEX(PI!$B$2:$S$159,MATCH('P&amp;Cs'!$E134,PI!$A$2:$A$159,0),8)),"")</f>
        <v>Minor Must</v>
      </c>
      <c r="N134" s="35"/>
      <c r="O134" s="35"/>
      <c r="P134" s="35"/>
      <c r="Q134" s="40" t="s">
        <v>2398</v>
      </c>
      <c r="R134" s="35" t="s">
        <v>2436</v>
      </c>
      <c r="S134" s="35"/>
      <c r="T134" s="35"/>
      <c r="U134" s="36"/>
      <c r="V134" s="34"/>
      <c r="W134" s="34"/>
      <c r="X134" s="34"/>
      <c r="Y134" s="34"/>
      <c r="Z134" s="34"/>
    </row>
    <row r="135" ht="9.75" customHeight="1">
      <c r="A135" s="34"/>
      <c r="B135" s="35"/>
      <c r="C135" s="35"/>
      <c r="D135" s="34">
        <f>IF('P&amp;Cs'!$B135="",IF('P&amp;Cs'!$C135="",0,1),1)</f>
        <v>0</v>
      </c>
      <c r="E135" s="35" t="s">
        <v>275</v>
      </c>
      <c r="F135" s="35" t="str">
        <f>IFNA('P&amp;Cs'!$G135,"NA")</f>
        <v>#REF!</v>
      </c>
      <c r="G135" s="35" t="str">
        <f t="array" ref="G135">IF('P&amp;Cs'!$E135="","",INDEX(#REF!,MATCH('P&amp;Cs'!$H135,#REF!,0),2))</f>
        <v>#REF!</v>
      </c>
      <c r="H135" s="35" t="str">
        <f>'P&amp;Cs'!$E135&amp;"NO"</f>
        <v>7KHGFzghP0Xmjm0ttH5hdvNO</v>
      </c>
      <c r="I135" s="35" t="b">
        <f t="array" ref="I135">IF('P&amp;Cs'!$E135="","",INDEX(PI!$V$2:$V$159,MATCH('P&amp;Cs'!$E135,PI!$A$2:$A$159,0),1))</f>
        <v>0</v>
      </c>
      <c r="J135" s="35" t="str">
        <f t="array" ref="J135">IF('P&amp;Cs'!$B135="",IF('P&amp;Cs'!$C135="",IF('P&amp;Cs'!$E135="","",INDEX(PI!$B$2:$S$159,MATCH('P&amp;Cs'!$E135,PI!$A$2:$A$159,0),2)),INDEX(PI!$B$2:$S$159,MATCH('P&amp;Cs'!$C135,PI!$R$2:$R$159,0),18)),INDEX(PI!$B$2:$S$159,MATCH('P&amp;Cs'!$B135,PI!$N$2:$N$159,0),14))</f>
        <v>FO 07.04.04</v>
      </c>
      <c r="K135" s="35" t="str">
        <f t="array" ref="K135">IF('P&amp;Cs'!$B135="",IF('P&amp;Cs'!$C135="",IF('P&amp;Cs'!$E135="","",INDEX(PI!$B$2:$S$159,MATCH('P&amp;Cs'!$E135,PI!$A$2:$A$159,0),4)),INDEX(PI!$B$2:$T$159,MATCH('P&amp;Cs'!$C135,PI!$R$2:$R$159,0),19)),INDEX(PI!$B$2:$S$159,MATCH('P&amp;Cs'!$B135,PI!$N$2:$N$159,0),15))</f>
        <v>The plant protection product (PPP) storage is able to retain and manage spillage.</v>
      </c>
      <c r="L135" s="35" t="str">
        <f t="array" ref="L135">IF('P&amp;Cs'!$B135="",IF('P&amp;Cs'!$C135="",INDEX(PI!$B$2:$S$159,MATCH('P&amp;Cs'!$E135,PI!$A$2:$A$159,0),6),""),"")</f>
        <v>The PPP storage shall have retaining tanks or shall be bunded to 110% of the volume of the largest container of stored liquid to ensure that there cannot be any leakage, seepage, or contamination to the exterior of the storage. Materials and tools such as sand, floor brush and dustpan, and plastic bags shall be available and in a fixed location to be used exclusively in case of spillage of PPPs.</v>
      </c>
      <c r="M135" s="35" t="str">
        <f t="array" ref="M135">IF('P&amp;Cs'!$C135="",IF('P&amp;Cs'!$E135="","",INDEX(PI!$B$2:$S$159,MATCH('P&amp;Cs'!$E135,PI!$A$2:$A$159,0),8)),"")</f>
        <v>Minor Must</v>
      </c>
      <c r="N135" s="35"/>
      <c r="O135" s="35"/>
      <c r="P135" s="35"/>
      <c r="Q135" s="40" t="s">
        <v>2398</v>
      </c>
      <c r="R135" s="35" t="s">
        <v>2436</v>
      </c>
      <c r="S135" s="35"/>
      <c r="T135" s="35"/>
      <c r="U135" s="36"/>
      <c r="V135" s="34"/>
      <c r="W135" s="34"/>
      <c r="X135" s="34"/>
      <c r="Y135" s="34"/>
      <c r="Z135" s="34"/>
    </row>
    <row r="136" ht="9.75" customHeight="1">
      <c r="A136" s="34"/>
      <c r="B136" s="35"/>
      <c r="C136" s="35"/>
      <c r="D136" s="34">
        <f>IF('P&amp;Cs'!$B136="",IF('P&amp;Cs'!$C136="",0,1),1)</f>
        <v>0</v>
      </c>
      <c r="E136" s="35" t="s">
        <v>447</v>
      </c>
      <c r="F136" s="35" t="str">
        <f>IFNA('P&amp;Cs'!$G136,"NA")</f>
        <v>#REF!</v>
      </c>
      <c r="G136" s="35" t="str">
        <f t="array" ref="G136">IF('P&amp;Cs'!$E136="","",INDEX(#REF!,MATCH('P&amp;Cs'!$H136,#REF!,0),2))</f>
        <v>#REF!</v>
      </c>
      <c r="H136" s="35" t="str">
        <f>'P&amp;Cs'!$E136&amp;"NO"</f>
        <v>1NFjOpRSK9GSK6XEPeZpKuNO</v>
      </c>
      <c r="I136" s="35" t="b">
        <f t="array" ref="I136">IF('P&amp;Cs'!$E136="","",INDEX(PI!$V$2:$V$159,MATCH('P&amp;Cs'!$E136,PI!$A$2:$A$159,0),1))</f>
        <v>0</v>
      </c>
      <c r="J136" s="35" t="str">
        <f t="array" ref="J136">IF('P&amp;Cs'!$B136="",IF('P&amp;Cs'!$C136="",IF('P&amp;Cs'!$E136="","",INDEX(PI!$B$2:$S$159,MATCH('P&amp;Cs'!$E136,PI!$A$2:$A$159,0),2)),INDEX(PI!$B$2:$S$159,MATCH('P&amp;Cs'!$C136,PI!$R$2:$R$159,0),18)),INDEX(PI!$B$2:$S$159,MATCH('P&amp;Cs'!$B136,PI!$N$2:$N$159,0),14))</f>
        <v>FO 07.04.05</v>
      </c>
      <c r="K136" s="35" t="str">
        <f t="array" ref="K136">IF('P&amp;Cs'!$B136="",IF('P&amp;Cs'!$C136="",IF('P&amp;Cs'!$E136="","",INDEX(PI!$B$2:$S$159,MATCH('P&amp;Cs'!$E136,PI!$A$2:$A$159,0),4)),INDEX(PI!$B$2:$T$159,MATCH('P&amp;Cs'!$C136,PI!$R$2:$R$159,0),19)),INDEX(PI!$B$2:$S$159,MATCH('P&amp;Cs'!$B136,PI!$N$2:$N$159,0),15))</f>
        <v>The purchase and use of plant protection products (PPPs) are tracked at appropriate intervals.</v>
      </c>
      <c r="L136" s="35" t="str">
        <f t="array" ref="L136">IF('P&amp;Cs'!$B136="",IF('P&amp;Cs'!$C136="",INDEX(PI!$B$2:$S$159,MATCH('P&amp;Cs'!$E136,PI!$A$2:$A$159,0),6),""),"")</f>
        <v>The stock inventory (type and amount of PPPs stored; number of units, e.g., bottles, is allowed) shall be updated within an appropriate interval (season, every two months, etc.) after there is movement of the stock (in and out). The stock update can be calculated by registration of supply (invoices or other records of incoming PPPs) and use (treatments/applications), but there shall be regular checks of the actual content to avoid deviations with calculations.</v>
      </c>
      <c r="M136" s="35" t="str">
        <f t="array" ref="M136">IF('P&amp;Cs'!$C136="",IF('P&amp;Cs'!$E136="","",INDEX(PI!$B$2:$S$159,MATCH('P&amp;Cs'!$E136,PI!$A$2:$A$159,0),8)),"")</f>
        <v>Minor Must</v>
      </c>
      <c r="N136" s="35"/>
      <c r="O136" s="35"/>
      <c r="P136" s="35"/>
      <c r="Q136" s="40" t="s">
        <v>2412</v>
      </c>
      <c r="R136" s="35" t="s">
        <v>2497</v>
      </c>
      <c r="S136" s="35" t="s">
        <v>2498</v>
      </c>
      <c r="T136" s="35"/>
      <c r="U136" s="36"/>
      <c r="V136" s="34"/>
      <c r="W136" s="34"/>
      <c r="X136" s="34"/>
      <c r="Y136" s="34"/>
      <c r="Z136" s="34"/>
    </row>
    <row r="137" ht="9.75" customHeight="1">
      <c r="A137" s="34"/>
      <c r="B137" s="35"/>
      <c r="C137" s="35"/>
      <c r="D137" s="34">
        <f>IF('P&amp;Cs'!$B137="",IF('P&amp;Cs'!$C137="",0,1),1)</f>
        <v>0</v>
      </c>
      <c r="E137" s="35" t="s">
        <v>651</v>
      </c>
      <c r="F137" s="35" t="str">
        <f>IFNA('P&amp;Cs'!$G137,"NA")</f>
        <v>#REF!</v>
      </c>
      <c r="G137" s="35" t="str">
        <f t="array" ref="G137">IF('P&amp;Cs'!$E137="","",INDEX(#REF!,MATCH('P&amp;Cs'!$H137,#REF!,0),2))</f>
        <v>#REF!</v>
      </c>
      <c r="H137" s="35" t="str">
        <f>'P&amp;Cs'!$E137&amp;"NO"</f>
        <v>6B5jWeiOj96PjZqovnrt33NO</v>
      </c>
      <c r="I137" s="35" t="b">
        <f t="array" ref="I137">IF('P&amp;Cs'!$E137="","",INDEX(PI!$V$2:$V$159,MATCH('P&amp;Cs'!$E137,PI!$A$2:$A$159,0),1))</f>
        <v>0</v>
      </c>
      <c r="J137" s="35" t="str">
        <f t="array" ref="J137">IF('P&amp;Cs'!$B137="",IF('P&amp;Cs'!$C137="",IF('P&amp;Cs'!$E137="","",INDEX(PI!$B$2:$S$159,MATCH('P&amp;Cs'!$E137,PI!$A$2:$A$159,0),2)),INDEX(PI!$B$2:$S$159,MATCH('P&amp;Cs'!$C137,PI!$R$2:$R$159,0),18)),INDEX(PI!$B$2:$S$159,MATCH('P&amp;Cs'!$B137,PI!$N$2:$N$159,0),14))</f>
        <v>FO 07.04.06</v>
      </c>
      <c r="K137" s="35" t="str">
        <f t="array" ref="K137">IF('P&amp;Cs'!$B137="",IF('P&amp;Cs'!$C137="",IF('P&amp;Cs'!$E137="","",INDEX(PI!$B$2:$S$159,MATCH('P&amp;Cs'!$E137,PI!$A$2:$A$159,0),4)),INDEX(PI!$B$2:$T$159,MATCH('P&amp;Cs'!$C137,PI!$R$2:$R$159,0),19)),INDEX(PI!$B$2:$S$159,MATCH('P&amp;Cs'!$B137,PI!$N$2:$N$159,0),15))</f>
        <v>An accident procedure is available near the plant protection product (PPP)/chemical storage.</v>
      </c>
      <c r="L137" s="35" t="str">
        <f t="array" ref="L137">IF('P&amp;Cs'!$B137="",IF('P&amp;Cs'!$C137="",INDEX(PI!$B$2:$S$159,MATCH('P&amp;Cs'!$E137,PI!$A$2:$A$159,0),6),""),"")</f>
        <v>An accident procedure containing all appropriate information and emergency contact telephone numbers shall be present and display the basic steps of primary accident care. The procedure shall be accessible by all persons working near the PPP/chemical storage(s) and designated mixing area(s).</v>
      </c>
      <c r="M137" s="35" t="str">
        <f t="array" ref="M137">IF('P&amp;Cs'!$C137="",IF('P&amp;Cs'!$E137="","",INDEX(PI!$B$2:$S$159,MATCH('P&amp;Cs'!$E137,PI!$A$2:$A$159,0),8)),"")</f>
        <v>Minor Must</v>
      </c>
      <c r="N137" s="35"/>
      <c r="O137" s="35"/>
      <c r="P137" s="35"/>
      <c r="Q137" s="40" t="s">
        <v>2398</v>
      </c>
      <c r="R137" s="35" t="s">
        <v>2436</v>
      </c>
      <c r="S137" s="35"/>
      <c r="T137" s="35"/>
      <c r="U137" s="36"/>
      <c r="V137" s="34"/>
      <c r="W137" s="34"/>
      <c r="X137" s="34"/>
      <c r="Y137" s="34"/>
      <c r="Z137" s="34"/>
    </row>
    <row r="138" ht="9.75" customHeight="1">
      <c r="A138" s="34"/>
      <c r="B138" s="35"/>
      <c r="C138" s="35"/>
      <c r="D138" s="34">
        <f>IF('P&amp;Cs'!$B138="",IF('P&amp;Cs'!$C138="",0,1),1)</f>
        <v>0</v>
      </c>
      <c r="E138" s="35" t="s">
        <v>682</v>
      </c>
      <c r="F138" s="35" t="str">
        <f>IFNA('P&amp;Cs'!$G138,"NA")</f>
        <v>#REF!</v>
      </c>
      <c r="G138" s="35" t="str">
        <f t="array" ref="G138">IF('P&amp;Cs'!$E138="","",INDEX(#REF!,MATCH('P&amp;Cs'!$H138,#REF!,0),2))</f>
        <v>#REF!</v>
      </c>
      <c r="H138" s="35" t="str">
        <f>'P&amp;Cs'!$E138&amp;"NO"</f>
        <v>5g8L8Yv6zcuFjeWVlU8YiLNO</v>
      </c>
      <c r="I138" s="35" t="b">
        <f t="array" ref="I138">IF('P&amp;Cs'!$E138="","",INDEX(PI!$V$2:$V$159,MATCH('P&amp;Cs'!$E138,PI!$A$2:$A$159,0),1))</f>
        <v>0</v>
      </c>
      <c r="J138" s="35" t="str">
        <f t="array" ref="J138">IF('P&amp;Cs'!$B138="",IF('P&amp;Cs'!$C138="",IF('P&amp;Cs'!$E138="","",INDEX(PI!$B$2:$S$159,MATCH('P&amp;Cs'!$E138,PI!$A$2:$A$159,0),2)),INDEX(PI!$B$2:$S$159,MATCH('P&amp;Cs'!$C138,PI!$R$2:$R$159,0),18)),INDEX(PI!$B$2:$S$159,MATCH('P&amp;Cs'!$B138,PI!$N$2:$N$159,0),14))</f>
        <v>FO 07.04.07</v>
      </c>
      <c r="K138" s="35" t="str">
        <f t="array" ref="K138">IF('P&amp;Cs'!$B138="",IF('P&amp;Cs'!$C138="",IF('P&amp;Cs'!$E138="","",INDEX(PI!$B$2:$S$159,MATCH('P&amp;Cs'!$E138,PI!$A$2:$A$159,0),4)),INDEX(PI!$B$2:$T$159,MATCH('P&amp;Cs'!$C138,PI!$R$2:$R$159,0),19)),INDEX(PI!$B$2:$S$159,MATCH('P&amp;Cs'!$B138,PI!$N$2:$N$159,0),15))</f>
        <v>Facilities are available to deal with operator contamination.</v>
      </c>
      <c r="L138" s="35" t="str">
        <f t="array" ref="L138">IF('P&amp;Cs'!$B138="",IF('P&amp;Cs'!$C138="",INDEX(PI!$B$2:$S$159,MATCH('P&amp;Cs'!$E138,PI!$A$2:$A$159,0),6),""),"")</f>
        <v>All plant protection product (PPP)/chemical storage and filling/mixing areas present on the farm shall have eyewash amenities, a source of clean water near the work area, and a first aid kit containing the relevant first aid material.</v>
      </c>
      <c r="M138" s="35" t="str">
        <f t="array" ref="M138">IF('P&amp;Cs'!$C138="",IF('P&amp;Cs'!$E138="","",INDEX(PI!$B$2:$S$159,MATCH('P&amp;Cs'!$E138,PI!$A$2:$A$159,0),8)),"")</f>
        <v>Minor Must</v>
      </c>
      <c r="N138" s="35"/>
      <c r="O138" s="35"/>
      <c r="P138" s="35"/>
      <c r="Q138" s="40" t="s">
        <v>2398</v>
      </c>
      <c r="R138" s="35" t="s">
        <v>2436</v>
      </c>
      <c r="S138" s="35"/>
      <c r="T138" s="35"/>
      <c r="U138" s="36"/>
      <c r="V138" s="34"/>
      <c r="W138" s="34"/>
      <c r="X138" s="34"/>
      <c r="Y138" s="34"/>
      <c r="Z138" s="34"/>
    </row>
    <row r="139" ht="9.75" customHeight="1">
      <c r="A139" s="34"/>
      <c r="B139" s="35"/>
      <c r="C139" s="35" t="s">
        <v>66</v>
      </c>
      <c r="D139" s="34">
        <f>IF('P&amp;Cs'!$B139="",IF('P&amp;Cs'!$C139="",0,1),1)</f>
        <v>1</v>
      </c>
      <c r="E139" s="35"/>
      <c r="F139" s="35" t="str">
        <f>IFNA('P&amp;Cs'!$G139,"NA")</f>
        <v/>
      </c>
      <c r="G139" s="35" t="str">
        <f t="array" ref="G139">IF('P&amp;Cs'!$E139="","",INDEX(#REF!,MATCH('P&amp;Cs'!$H139,#REF!,0),2))</f>
        <v/>
      </c>
      <c r="H139" s="35" t="str">
        <f>'P&amp;Cs'!$E139&amp;"NO"</f>
        <v>NO</v>
      </c>
      <c r="I139" s="35" t="str">
        <f t="array" ref="I139">IF('P&amp;Cs'!$E139="","",INDEX(PI!$V$2:$V$159,MATCH('P&amp;Cs'!$E139,PI!$A$2:$A$159,0),1))</f>
        <v/>
      </c>
      <c r="J139" s="35" t="str">
        <f t="array" ref="J139">IF('P&amp;Cs'!$B139="",IF('P&amp;Cs'!$C139="",IF('P&amp;Cs'!$E139="","",INDEX(PI!$B$2:$S$159,MATCH('P&amp;Cs'!$E139,PI!$A$2:$A$159,0),2)),INDEX(PI!$B$2:$S$159,MATCH('P&amp;Cs'!$C139,PI!$R$2:$R$159,0),18)),INDEX(PI!$B$2:$S$159,MATCH('P&amp;Cs'!$B139,PI!$N$2:$N$159,0),14))</f>
        <v>FO 07.05 Plant protection product handling</v>
      </c>
      <c r="K139" s="35" t="str">
        <f t="array" ref="K139">IF('P&amp;Cs'!$B139="",IF('P&amp;Cs'!$C139="",IF('P&amp;Cs'!$E139="","",INDEX(PI!$B$2:$S$159,MATCH('P&amp;Cs'!$E139,PI!$A$2:$A$159,0),4)),INDEX(PI!$B$2:$T$159,MATCH('P&amp;Cs'!$C139,PI!$R$2:$R$159,0),19)),INDEX(PI!$B$2:$S$159,MATCH('P&amp;Cs'!$B139,PI!$N$2:$N$159,0),15))</f>
        <v>-</v>
      </c>
      <c r="L139" s="35" t="str">
        <f t="array" ref="L139">IF('P&amp;Cs'!$B139="",IF('P&amp;Cs'!$C139="",INDEX(PI!$B$2:$S$159,MATCH('P&amp;Cs'!$E139,PI!$A$2:$A$159,0),6),""),"")</f>
        <v/>
      </c>
      <c r="M139" s="35" t="str">
        <f t="array" ref="M139">IF('P&amp;Cs'!$C139="",IF('P&amp;Cs'!$E139="","",INDEX(PI!$B$2:$S$159,MATCH('P&amp;Cs'!$E139,PI!$A$2:$A$159,0),8)),"")</f>
        <v/>
      </c>
      <c r="N139" s="35"/>
      <c r="O139" s="35"/>
      <c r="P139" s="35"/>
      <c r="Q139" s="35"/>
      <c r="R139" s="35"/>
      <c r="S139" s="35"/>
      <c r="T139" s="35"/>
      <c r="U139" s="36"/>
      <c r="V139" s="34"/>
      <c r="W139" s="34"/>
      <c r="X139" s="34"/>
      <c r="Y139" s="34"/>
      <c r="Z139" s="34"/>
    </row>
    <row r="140" ht="9.75" customHeight="1">
      <c r="A140" s="34"/>
      <c r="B140" s="35"/>
      <c r="C140" s="35"/>
      <c r="D140" s="34">
        <f>IF('P&amp;Cs'!$B140="",IF('P&amp;Cs'!$C140="",0,1),1)</f>
        <v>0</v>
      </c>
      <c r="E140" s="35" t="s">
        <v>59</v>
      </c>
      <c r="F140" s="35" t="str">
        <f>IFNA('P&amp;Cs'!$G140,"NA")</f>
        <v>#REF!</v>
      </c>
      <c r="G140" s="35" t="str">
        <f t="array" ref="G140">IF('P&amp;Cs'!$E140="","",INDEX(#REF!,MATCH('P&amp;Cs'!$H140,#REF!,0),2))</f>
        <v>#REF!</v>
      </c>
      <c r="H140" s="35" t="str">
        <f>'P&amp;Cs'!$E140&amp;"NO"</f>
        <v>3F5wfmk1zAArbWYWlPKu9RNO</v>
      </c>
      <c r="I140" s="35" t="b">
        <f t="array" ref="I140">IF('P&amp;Cs'!$E140="","",INDEX(PI!$V$2:$V$159,MATCH('P&amp;Cs'!$E140,PI!$A$2:$A$159,0),1))</f>
        <v>0</v>
      </c>
      <c r="J140" s="35" t="str">
        <f t="array" ref="J140">IF('P&amp;Cs'!$B140="",IF('P&amp;Cs'!$C140="",IF('P&amp;Cs'!$E140="","",INDEX(PI!$B$2:$S$159,MATCH('P&amp;Cs'!$E140,PI!$A$2:$A$159,0),2)),INDEX(PI!$B$2:$S$159,MATCH('P&amp;Cs'!$C140,PI!$R$2:$R$159,0),18)),INDEX(PI!$B$2:$S$159,MATCH('P&amp;Cs'!$B140,PI!$N$2:$N$159,0),14))</f>
        <v>FO 07.05.01</v>
      </c>
      <c r="K140" s="35" t="str">
        <f t="array" ref="K140">IF('P&amp;Cs'!$B140="",IF('P&amp;Cs'!$C140="",IF('P&amp;Cs'!$E140="","",INDEX(PI!$B$2:$S$159,MATCH('P&amp;Cs'!$E140,PI!$A$2:$A$159,0),4)),INDEX(PI!$B$2:$T$159,MATCH('P&amp;Cs'!$C140,PI!$R$2:$R$159,0),19)),INDEX(PI!$B$2:$S$159,MATCH('P&amp;Cs'!$B140,PI!$N$2:$N$159,0),15))</f>
        <v>Access to health checks is available to workers with exposure to applicable plant protection products (PPPs) according to the risk assessment or exposure and toxicity of products.</v>
      </c>
      <c r="L140" s="35" t="str">
        <f t="array" ref="L140">IF('P&amp;Cs'!$B140="",IF('P&amp;Cs'!$C140="",INDEX(PI!$B$2:$S$159,MATCH('P&amp;Cs'!$E140,PI!$A$2:$A$159,0),6),""),"")</f>
        <v>The producer shall provide workers who come into contact with PPPs the option of receiving health checks annually or according to the workers’ health and safety risk assessment. The health checks shall honor the privacy of personal information. The risk assessment shall identify the specific chemical exposure that would warrant the health check. Where health checks exist through government farm worker programs or other systems, these may be used as justification in the risk assessment that health care for high-exposure workers is readily available. Workers shall be informed of how to access these health services.</v>
      </c>
      <c r="M140" s="35" t="str">
        <f t="array" ref="M140">IF('P&amp;Cs'!$C140="",IF('P&amp;Cs'!$E140="","",INDEX(PI!$B$2:$S$159,MATCH('P&amp;Cs'!$E140,PI!$A$2:$A$159,0),8)),"")</f>
        <v>Major Must</v>
      </c>
      <c r="N140" s="35"/>
      <c r="O140" s="35"/>
      <c r="P140" s="35"/>
      <c r="Q140" s="35" t="s">
        <v>2366</v>
      </c>
      <c r="R140" s="35" t="s">
        <v>2499</v>
      </c>
      <c r="S140" s="35"/>
      <c r="T140" s="35"/>
      <c r="U140" s="36"/>
      <c r="V140" s="34"/>
      <c r="W140" s="34"/>
      <c r="X140" s="34"/>
      <c r="Y140" s="34"/>
      <c r="Z140" s="34"/>
    </row>
    <row r="141" ht="9.75" customHeight="1">
      <c r="A141" s="34"/>
      <c r="B141" s="35"/>
      <c r="C141" s="35"/>
      <c r="D141" s="34">
        <f>IF('P&amp;Cs'!$B141="",IF('P&amp;Cs'!$C141="",0,1),1)</f>
        <v>0</v>
      </c>
      <c r="E141" s="35" t="s">
        <v>657</v>
      </c>
      <c r="F141" s="35" t="str">
        <f>IFNA('P&amp;Cs'!$G141,"NA")</f>
        <v>#REF!</v>
      </c>
      <c r="G141" s="35" t="str">
        <f t="array" ref="G141">IF('P&amp;Cs'!$E141="","",INDEX(#REF!,MATCH('P&amp;Cs'!$H141,#REF!,0),2))</f>
        <v>#REF!</v>
      </c>
      <c r="H141" s="35" t="str">
        <f>'P&amp;Cs'!$E141&amp;"NO"</f>
        <v>3ebLYGBPEs54Qayv6G7dKBNO</v>
      </c>
      <c r="I141" s="35" t="b">
        <f t="array" ref="I141">IF('P&amp;Cs'!$E141="","",INDEX(PI!$V$2:$V$159,MATCH('P&amp;Cs'!$E141,PI!$A$2:$A$159,0),1))</f>
        <v>0</v>
      </c>
      <c r="J141" s="35" t="str">
        <f t="array" ref="J141">IF('P&amp;Cs'!$B141="",IF('P&amp;Cs'!$C141="",IF('P&amp;Cs'!$E141="","",INDEX(PI!$B$2:$S$159,MATCH('P&amp;Cs'!$E141,PI!$A$2:$A$159,0),2)),INDEX(PI!$B$2:$S$159,MATCH('P&amp;Cs'!$C141,PI!$R$2:$R$159,0),18)),INDEX(PI!$B$2:$S$159,MATCH('P&amp;Cs'!$B141,PI!$N$2:$N$159,0),14))</f>
        <v>FO 07.05.02</v>
      </c>
      <c r="K141" s="35" t="str">
        <f t="array" ref="K141">IF('P&amp;Cs'!$B141="",IF('P&amp;Cs'!$C141="",IF('P&amp;Cs'!$E141="","",INDEX(PI!$B$2:$S$159,MATCH('P&amp;Cs'!$E141,PI!$A$2:$A$159,0),4)),INDEX(PI!$B$2:$T$159,MATCH('P&amp;Cs'!$C141,PI!$R$2:$R$159,0),19)),INDEX(PI!$B$2:$S$159,MATCH('P&amp;Cs'!$B141,PI!$N$2:$N$159,0),15))</f>
        <v>The farm has documented procedures addressing re-entry times after plant protection product (PPP) application.</v>
      </c>
      <c r="L141" s="35" t="str">
        <f t="array" ref="L141">IF('P&amp;Cs'!$B141="",IF('P&amp;Cs'!$C141="",INDEX(PI!$B$2:$S$159,MATCH('P&amp;Cs'!$E141,PI!$A$2:$A$159,0),6),""),"")</f>
        <v>Based on the PPP label instructions, there shall be clear, documented procedures that regulate re-entry intervals for PPPs applied to crops (standard operating procedure: when intervals start and end, time of interval or signs to enter, how to enter, exceptions to entering during interval, and equipment and time in the field required, etc.). Special attention shall be paid to workers at greater risk, e.g., underage or pregnant/lactating workers.
Where no re-entry period is stated, re-entry shall not be allowed until the chemical have dried on the crop.</v>
      </c>
      <c r="M141" s="35" t="str">
        <f t="array" ref="M141">IF('P&amp;Cs'!$C141="",IF('P&amp;Cs'!$E141="","",INDEX(PI!$B$2:$S$159,MATCH('P&amp;Cs'!$E141,PI!$A$2:$A$159,0),8)),"")</f>
        <v>Major Must</v>
      </c>
      <c r="N141" s="35"/>
      <c r="O141" s="35"/>
      <c r="P141" s="35"/>
      <c r="Q141" s="35" t="s">
        <v>2500</v>
      </c>
      <c r="R141" s="35" t="s">
        <v>2501</v>
      </c>
      <c r="S141" s="35" t="s">
        <v>2502</v>
      </c>
      <c r="T141" s="35"/>
      <c r="U141" s="36"/>
      <c r="V141" s="34"/>
      <c r="W141" s="34"/>
      <c r="X141" s="34"/>
      <c r="Y141" s="34"/>
      <c r="Z141" s="34"/>
    </row>
    <row r="142" ht="9.75" customHeight="1">
      <c r="A142" s="34"/>
      <c r="B142" s="35"/>
      <c r="C142" s="35"/>
      <c r="D142" s="34">
        <f>IF('P&amp;Cs'!$B142="",IF('P&amp;Cs'!$C142="",0,1),1)</f>
        <v>0</v>
      </c>
      <c r="E142" s="35" t="s">
        <v>639</v>
      </c>
      <c r="F142" s="35" t="str">
        <f>IFNA('P&amp;Cs'!$G142,"NA")</f>
        <v>#REF!</v>
      </c>
      <c r="G142" s="35" t="str">
        <f t="array" ref="G142">IF('P&amp;Cs'!$E142="","",INDEX(#REF!,MATCH('P&amp;Cs'!$H142,#REF!,0),2))</f>
        <v>#REF!</v>
      </c>
      <c r="H142" s="35" t="str">
        <f>'P&amp;Cs'!$E142&amp;"NO"</f>
        <v>5gpVd4rImtHIyfVoyqcNVONO</v>
      </c>
      <c r="I142" s="35" t="b">
        <f t="array" ref="I142">IF('P&amp;Cs'!$E142="","",INDEX(PI!$V$2:$V$159,MATCH('P&amp;Cs'!$E142,PI!$A$2:$A$159,0),1))</f>
        <v>0</v>
      </c>
      <c r="J142" s="35" t="str">
        <f t="array" ref="J142">IF('P&amp;Cs'!$B142="",IF('P&amp;Cs'!$C142="",IF('P&amp;Cs'!$E142="","",INDEX(PI!$B$2:$S$159,MATCH('P&amp;Cs'!$E142,PI!$A$2:$A$159,0),2)),INDEX(PI!$B$2:$S$159,MATCH('P&amp;Cs'!$C142,PI!$R$2:$R$159,0),18)),INDEX(PI!$B$2:$S$159,MATCH('P&amp;Cs'!$B142,PI!$N$2:$N$159,0),14))</f>
        <v>FO 07.05.03</v>
      </c>
      <c r="K142" s="35" t="str">
        <f t="array" ref="K142">IF('P&amp;Cs'!$B142="",IF('P&amp;Cs'!$C142="",IF('P&amp;Cs'!$E142="","",INDEX(PI!$B$2:$S$159,MATCH('P&amp;Cs'!$E142,PI!$A$2:$A$159,0),4)),INDEX(PI!$B$2:$T$159,MATCH('P&amp;Cs'!$C142,PI!$R$2:$R$159,0),19)),INDEX(PI!$B$2:$S$159,MATCH('P&amp;Cs'!$B142,PI!$N$2:$N$159,0),15))</f>
        <v>Plant protection products (PPPs) are transported between production sites in a safe and secure manner.</v>
      </c>
      <c r="L142" s="35" t="str">
        <f t="array" ref="L142">IF('P&amp;Cs'!$B142="",IF('P&amp;Cs'!$C142="",INDEX(PI!$B$2:$S$159,MATCH('P&amp;Cs'!$E142,PI!$A$2:$A$159,0),6),""),"")</f>
        <v>The producer shall ensure that the PPPs are transported in a way that mitigates risk to the environment or the health of the worker(s) and shall follow best industry practices.</v>
      </c>
      <c r="M142" s="35" t="str">
        <f t="array" ref="M142">IF('P&amp;Cs'!$C142="",IF('P&amp;Cs'!$E142="","",INDEX(PI!$B$2:$S$159,MATCH('P&amp;Cs'!$E142,PI!$A$2:$A$159,0),8)),"")</f>
        <v>Minor Must</v>
      </c>
      <c r="N142" s="35"/>
      <c r="O142" s="35"/>
      <c r="P142" s="35"/>
      <c r="Q142" s="35" t="s">
        <v>2432</v>
      </c>
      <c r="R142" s="35" t="s">
        <v>2503</v>
      </c>
      <c r="S142" s="35"/>
      <c r="T142" s="35"/>
      <c r="U142" s="36"/>
      <c r="V142" s="34"/>
      <c r="W142" s="34"/>
      <c r="X142" s="34"/>
      <c r="Y142" s="34"/>
      <c r="Z142" s="34"/>
    </row>
    <row r="143" ht="9.75" customHeight="1">
      <c r="A143" s="34"/>
      <c r="B143" s="35"/>
      <c r="C143" s="35"/>
      <c r="D143" s="34">
        <f>IF('P&amp;Cs'!$B143="",IF('P&amp;Cs'!$C143="",0,1),1)</f>
        <v>0</v>
      </c>
      <c r="E143" s="35" t="s">
        <v>645</v>
      </c>
      <c r="F143" s="35" t="str">
        <f>IFNA('P&amp;Cs'!$G143,"NA")</f>
        <v>#REF!</v>
      </c>
      <c r="G143" s="35" t="str">
        <f t="array" ref="G143">IF('P&amp;Cs'!$E143="","",INDEX(#REF!,MATCH('P&amp;Cs'!$H143,#REF!,0),2))</f>
        <v>#REF!</v>
      </c>
      <c r="H143" s="35" t="str">
        <f>'P&amp;Cs'!$E143&amp;"NO"</f>
        <v>6GD9zqi1cCUgRFhygYCirxNO</v>
      </c>
      <c r="I143" s="35" t="b">
        <f t="array" ref="I143">IF('P&amp;Cs'!$E143="","",INDEX(PI!$V$2:$V$159,MATCH('P&amp;Cs'!$E143,PI!$A$2:$A$159,0),1))</f>
        <v>0</v>
      </c>
      <c r="J143" s="35" t="str">
        <f t="array" ref="J143">IF('P&amp;Cs'!$B143="",IF('P&amp;Cs'!$C143="",IF('P&amp;Cs'!$E143="","",INDEX(PI!$B$2:$S$159,MATCH('P&amp;Cs'!$E143,PI!$A$2:$A$159,0),2)),INDEX(PI!$B$2:$S$159,MATCH('P&amp;Cs'!$C143,PI!$R$2:$R$159,0),18)),INDEX(PI!$B$2:$S$159,MATCH('P&amp;Cs'!$B143,PI!$N$2:$N$159,0),14))</f>
        <v>FO 07.05.04</v>
      </c>
      <c r="K143" s="35" t="str">
        <f t="array" ref="K143">IF('P&amp;Cs'!$B143="",IF('P&amp;Cs'!$C143="",IF('P&amp;Cs'!$E143="","",INDEX(PI!$B$2:$S$159,MATCH('P&amp;Cs'!$E143,PI!$A$2:$A$159,0),4)),INDEX(PI!$B$2:$T$159,MATCH('P&amp;Cs'!$C143,PI!$R$2:$R$159,0),19)),INDEX(PI!$B$2:$S$159,MATCH('P&amp;Cs'!$B143,PI!$N$2:$N$159,0),15))</f>
        <v>Plant protection products (PPPs) are mixed and handled according to label requirements.</v>
      </c>
      <c r="L143" s="35" t="str">
        <f t="array" ref="L143">IF('P&amp;Cs'!$B143="",IF('P&amp;Cs'!$C143="",INDEX(PI!$B$2:$S$159,MATCH('P&amp;Cs'!$E143,PI!$A$2:$A$159,0),6),""),"")</f>
        <v>Appropriate measuring equipment shall be adequate for mixing PPPs, and the correct handling and filling procedures shall be followed.</v>
      </c>
      <c r="M143" s="35" t="str">
        <f t="array" ref="M143">IF('P&amp;Cs'!$C143="",IF('P&amp;Cs'!$E143="","",INDEX(PI!$B$2:$S$159,MATCH('P&amp;Cs'!$E143,PI!$A$2:$A$159,0),8)),"")</f>
        <v>Major Must</v>
      </c>
      <c r="N143" s="35"/>
      <c r="O143" s="35"/>
      <c r="P143" s="35"/>
      <c r="Q143" s="35" t="s">
        <v>2504</v>
      </c>
      <c r="R143" s="35" t="s">
        <v>2505</v>
      </c>
      <c r="S143" s="35"/>
      <c r="T143" s="35"/>
      <c r="U143" s="36"/>
      <c r="V143" s="34"/>
      <c r="W143" s="34"/>
      <c r="X143" s="34"/>
      <c r="Y143" s="34"/>
      <c r="Z143" s="34"/>
    </row>
    <row r="144" ht="9.75" customHeight="1">
      <c r="A144" s="34"/>
      <c r="B144" s="35"/>
      <c r="C144" s="35" t="s">
        <v>115</v>
      </c>
      <c r="D144" s="34">
        <f>IF('P&amp;Cs'!$B144="",IF('P&amp;Cs'!$C144="",0,1),1)</f>
        <v>1</v>
      </c>
      <c r="E144" s="35"/>
      <c r="F144" s="35" t="str">
        <f>IFNA('P&amp;Cs'!$G144,"NA")</f>
        <v/>
      </c>
      <c r="G144" s="35" t="str">
        <f t="array" ref="G144">IF('P&amp;Cs'!$E144="","",INDEX(#REF!,MATCH('P&amp;Cs'!$H144,#REF!,0),2))</f>
        <v/>
      </c>
      <c r="H144" s="35" t="str">
        <f>'P&amp;Cs'!$E144&amp;"NO"</f>
        <v>NO</v>
      </c>
      <c r="I144" s="35" t="str">
        <f t="array" ref="I144">IF('P&amp;Cs'!$E144="","",INDEX(PI!$V$2:$V$159,MATCH('P&amp;Cs'!$E144,PI!$A$2:$A$159,0),1))</f>
        <v/>
      </c>
      <c r="J144" s="35" t="str">
        <f t="array" ref="J144">IF('P&amp;Cs'!$B144="",IF('P&amp;Cs'!$C144="",IF('P&amp;Cs'!$E144="","",INDEX(PI!$B$2:$S$159,MATCH('P&amp;Cs'!$E144,PI!$A$2:$A$159,0),2)),INDEX(PI!$B$2:$S$159,MATCH('P&amp;Cs'!$C144,PI!$R$2:$R$159,0),18)),INDEX(PI!$B$2:$S$159,MATCH('P&amp;Cs'!$B144,PI!$N$2:$N$159,0),14))</f>
        <v>FO 07.06 Empty plant protection product containers</v>
      </c>
      <c r="K144" s="35" t="str">
        <f t="array" ref="K144">IF('P&amp;Cs'!$B144="",IF('P&amp;Cs'!$C144="",IF('P&amp;Cs'!$E144="","",INDEX(PI!$B$2:$S$159,MATCH('P&amp;Cs'!$E144,PI!$A$2:$A$159,0),4)),INDEX(PI!$B$2:$T$159,MATCH('P&amp;Cs'!$C144,PI!$R$2:$R$159,0),19)),INDEX(PI!$B$2:$S$159,MATCH('P&amp;Cs'!$B144,PI!$N$2:$N$159,0),15))</f>
        <v>-</v>
      </c>
      <c r="L144" s="35" t="str">
        <f t="array" ref="L144">IF('P&amp;Cs'!$B144="",IF('P&amp;Cs'!$C144="",INDEX(PI!$B$2:$S$159,MATCH('P&amp;Cs'!$E144,PI!$A$2:$A$159,0),6),""),"")</f>
        <v/>
      </c>
      <c r="M144" s="35" t="str">
        <f t="array" ref="M144">IF('P&amp;Cs'!$C144="",IF('P&amp;Cs'!$E144="","",INDEX(PI!$B$2:$S$159,MATCH('P&amp;Cs'!$E144,PI!$A$2:$A$159,0),8)),"")</f>
        <v/>
      </c>
      <c r="N144" s="35"/>
      <c r="O144" s="35"/>
      <c r="P144" s="35"/>
      <c r="Q144" s="35"/>
      <c r="R144" s="35"/>
      <c r="S144" s="35"/>
      <c r="T144" s="35"/>
      <c r="U144" s="36"/>
      <c r="V144" s="34"/>
      <c r="W144" s="34"/>
      <c r="X144" s="34"/>
      <c r="Y144" s="34"/>
      <c r="Z144" s="34"/>
    </row>
    <row r="145" ht="9.75" customHeight="1">
      <c r="A145" s="34"/>
      <c r="B145" s="35"/>
      <c r="C145" s="35"/>
      <c r="D145" s="34">
        <f>IF('P&amp;Cs'!$B145="",IF('P&amp;Cs'!$C145="",0,1),1)</f>
        <v>0</v>
      </c>
      <c r="E145" s="35" t="s">
        <v>255</v>
      </c>
      <c r="F145" s="35" t="str">
        <f>IFNA('P&amp;Cs'!$G145,"NA")</f>
        <v>#REF!</v>
      </c>
      <c r="G145" s="35" t="str">
        <f t="array" ref="G145">IF('P&amp;Cs'!$E145="","",INDEX(#REF!,MATCH('P&amp;Cs'!$H145,#REF!,0),2))</f>
        <v>#REF!</v>
      </c>
      <c r="H145" s="35" t="str">
        <f>'P&amp;Cs'!$E145&amp;"NO"</f>
        <v>6WR3u7wtuJvfHf6Z9rNIgNO</v>
      </c>
      <c r="I145" s="35" t="b">
        <f t="array" ref="I145">IF('P&amp;Cs'!$E145="","",INDEX(PI!$V$2:$V$159,MATCH('P&amp;Cs'!$E145,PI!$A$2:$A$159,0),1))</f>
        <v>0</v>
      </c>
      <c r="J145" s="35" t="str">
        <f t="array" ref="J145">IF('P&amp;Cs'!$B145="",IF('P&amp;Cs'!$C145="",IF('P&amp;Cs'!$E145="","",INDEX(PI!$B$2:$S$159,MATCH('P&amp;Cs'!$E145,PI!$A$2:$A$159,0),2)),INDEX(PI!$B$2:$S$159,MATCH('P&amp;Cs'!$C145,PI!$R$2:$R$159,0),18)),INDEX(PI!$B$2:$S$159,MATCH('P&amp;Cs'!$B145,PI!$N$2:$N$159,0),14))</f>
        <v>FO 07.06.01</v>
      </c>
      <c r="K145" s="35" t="str">
        <f t="array" ref="K145">IF('P&amp;Cs'!$B145="",IF('P&amp;Cs'!$C145="",IF('P&amp;Cs'!$E145="","",INDEX(PI!$B$2:$S$159,MATCH('P&amp;Cs'!$E145,PI!$A$2:$A$159,0),4)),INDEX(PI!$B$2:$T$159,MATCH('P&amp;Cs'!$C145,PI!$R$2:$R$159,0),19)),INDEX(PI!$B$2:$S$159,MATCH('P&amp;Cs'!$B145,PI!$N$2:$N$159,0),15))</f>
        <v>Empty plant protection product (PPP) containers are triple rinsed with water before storage and disposal, and the rinsate is disposed of in such a way as to mitigate the risk to the environment.</v>
      </c>
      <c r="L145" s="35" t="str">
        <f t="array" ref="L145">IF('P&amp;Cs'!$B145="",IF('P&amp;Cs'!$C145="",INDEX(PI!$B$2:$S$159,MATCH('P&amp;Cs'!$E145,PI!$A$2:$A$159,0),6),""),"")</f>
        <v>Pressure-rinsing equipment for PPP containers shall be installed on the PPP application machinery, or there shall be documented instructions to rinse each container at least three times prior to its disposal.
Either via the use of a container-handling device or according to a documented procedure for the application equipment operators, the rinsate from the empty PPP containers shall always be put back into the application equipment tank when mixing or disposed of in a manner that compromises neither workers’ safety nor the environment.</v>
      </c>
      <c r="M145" s="35" t="str">
        <f t="array" ref="M145">IF('P&amp;Cs'!$C145="",IF('P&amp;Cs'!$E145="","",INDEX(PI!$B$2:$S$159,MATCH('P&amp;Cs'!$E145,PI!$A$2:$A$159,0),8)),"")</f>
        <v>Major Must</v>
      </c>
      <c r="N145" s="35"/>
      <c r="O145" s="35"/>
      <c r="P145" s="35"/>
      <c r="Q145" s="35" t="s">
        <v>2432</v>
      </c>
      <c r="R145" s="35" t="s">
        <v>2506</v>
      </c>
      <c r="S145" s="35" t="s">
        <v>2507</v>
      </c>
      <c r="T145" s="35"/>
      <c r="U145" s="36"/>
      <c r="V145" s="34"/>
      <c r="W145" s="34"/>
      <c r="X145" s="34"/>
      <c r="Y145" s="34"/>
      <c r="Z145" s="34"/>
    </row>
    <row r="146" ht="9.75" customHeight="1">
      <c r="A146" s="34"/>
      <c r="B146" s="35"/>
      <c r="C146" s="35"/>
      <c r="D146" s="34">
        <f>IF('P&amp;Cs'!$B146="",IF('P&amp;Cs'!$C146="",0,1),1)</f>
        <v>0</v>
      </c>
      <c r="E146" s="35" t="s">
        <v>281</v>
      </c>
      <c r="F146" s="35" t="str">
        <f>IFNA('P&amp;Cs'!$G146,"NA")</f>
        <v>#REF!</v>
      </c>
      <c r="G146" s="35" t="str">
        <f t="array" ref="G146">IF('P&amp;Cs'!$E146="","",INDEX(#REF!,MATCH('P&amp;Cs'!$H146,#REF!,0),2))</f>
        <v>#REF!</v>
      </c>
      <c r="H146" s="35" t="str">
        <f>'P&amp;Cs'!$E146&amp;"NO"</f>
        <v>3ToajmpVrhj5TXiCLEnKzdNO</v>
      </c>
      <c r="I146" s="35" t="b">
        <f t="array" ref="I146">IF('P&amp;Cs'!$E146="","",INDEX(PI!$V$2:$V$159,MATCH('P&amp;Cs'!$E146,PI!$A$2:$A$159,0),1))</f>
        <v>0</v>
      </c>
      <c r="J146" s="35" t="str">
        <f t="array" ref="J146">IF('P&amp;Cs'!$B146="",IF('P&amp;Cs'!$C146="",IF('P&amp;Cs'!$E146="","",INDEX(PI!$B$2:$S$159,MATCH('P&amp;Cs'!$E146,PI!$A$2:$A$159,0),2)),INDEX(PI!$B$2:$S$159,MATCH('P&amp;Cs'!$C146,PI!$R$2:$R$159,0),18)),INDEX(PI!$B$2:$S$159,MATCH('P&amp;Cs'!$B146,PI!$N$2:$N$159,0),14))</f>
        <v>FO 07.06.02</v>
      </c>
      <c r="K146" s="35" t="str">
        <f t="array" ref="K146">IF('P&amp;Cs'!$B146="",IF('P&amp;Cs'!$C146="",IF('P&amp;Cs'!$E146="","",INDEX(PI!$B$2:$S$159,MATCH('P&amp;Cs'!$E146,PI!$A$2:$A$159,0),4)),INDEX(PI!$B$2:$T$159,MATCH('P&amp;Cs'!$C146,PI!$R$2:$R$159,0),19)),INDEX(PI!$B$2:$S$159,MATCH('P&amp;Cs'!$B146,PI!$N$2:$N$159,0),15))</f>
        <v>The reuse of empty plant protection product (PPP) containers for purposes other than containing and transporting identical products is avoided.</v>
      </c>
      <c r="L146" s="35" t="str">
        <f t="array" ref="L146">IF('P&amp;Cs'!$B146="",IF('P&amp;Cs'!$C146="",INDEX(PI!$B$2:$S$159,MATCH('P&amp;Cs'!$E146,PI!$A$2:$A$159,0),6),""),"")</f>
        <v>There shall be evidence that empty PPP containers have not been and currently are not being reused for anything other than containing and transporting identical products as stated on the original label. In regions where there is a risk that the container could be used to carry drinking water, containers shall be punctured prior to disposal.</v>
      </c>
      <c r="M146" s="35" t="str">
        <f t="array" ref="M146">IF('P&amp;Cs'!$C146="",IF('P&amp;Cs'!$E146="","",INDEX(PI!$B$2:$S$159,MATCH('P&amp;Cs'!$E146,PI!$A$2:$A$159,0),8)),"")</f>
        <v>Minor Must</v>
      </c>
      <c r="N146" s="35"/>
      <c r="O146" s="35"/>
      <c r="P146" s="35"/>
      <c r="Q146" s="35" t="s">
        <v>2398</v>
      </c>
      <c r="R146" s="35" t="s">
        <v>2436</v>
      </c>
      <c r="S146" s="35"/>
      <c r="T146" s="35"/>
      <c r="U146" s="36"/>
      <c r="V146" s="34"/>
      <c r="W146" s="34"/>
      <c r="X146" s="34"/>
      <c r="Y146" s="34"/>
      <c r="Z146" s="34"/>
    </row>
    <row r="147" ht="9.75" customHeight="1">
      <c r="A147" s="34"/>
      <c r="B147" s="35"/>
      <c r="C147" s="35"/>
      <c r="D147" s="34">
        <f>IF('P&amp;Cs'!$B147="",IF('P&amp;Cs'!$C147="",0,1),1)</f>
        <v>0</v>
      </c>
      <c r="E147" s="35" t="s">
        <v>109</v>
      </c>
      <c r="F147" s="35" t="str">
        <f>IFNA('P&amp;Cs'!$G147,"NA")</f>
        <v>#REF!</v>
      </c>
      <c r="G147" s="35" t="str">
        <f t="array" ref="G147">IF('P&amp;Cs'!$E147="","",INDEX(#REF!,MATCH('P&amp;Cs'!$H147,#REF!,0),2))</f>
        <v>#REF!</v>
      </c>
      <c r="H147" s="35" t="str">
        <f>'P&amp;Cs'!$E147&amp;"NO"</f>
        <v>2PJJrwtoO00cfWO9E07WHWNO</v>
      </c>
      <c r="I147" s="35" t="b">
        <f t="array" ref="I147">IF('P&amp;Cs'!$E147="","",INDEX(PI!$V$2:$V$159,MATCH('P&amp;Cs'!$E147,PI!$A$2:$A$159,0),1))</f>
        <v>0</v>
      </c>
      <c r="J147" s="35" t="str">
        <f t="array" ref="J147">IF('P&amp;Cs'!$B147="",IF('P&amp;Cs'!$C147="",IF('P&amp;Cs'!$E147="","",INDEX(PI!$B$2:$S$159,MATCH('P&amp;Cs'!$E147,PI!$A$2:$A$159,0),2)),INDEX(PI!$B$2:$S$159,MATCH('P&amp;Cs'!$C147,PI!$R$2:$R$159,0),18)),INDEX(PI!$B$2:$S$159,MATCH('P&amp;Cs'!$B147,PI!$N$2:$N$159,0),14))</f>
        <v>FO 07.06.03</v>
      </c>
      <c r="K147" s="35" t="str">
        <f t="array" ref="K147">IF('P&amp;Cs'!$B147="",IF('P&amp;Cs'!$C147="",IF('P&amp;Cs'!$E147="","",INDEX(PI!$B$2:$S$159,MATCH('P&amp;Cs'!$E147,PI!$A$2:$A$159,0),4)),INDEX(PI!$B$2:$T$159,MATCH('P&amp;Cs'!$C147,PI!$R$2:$R$159,0),19)),INDEX(PI!$B$2:$S$159,MATCH('P&amp;Cs'!$B147,PI!$N$2:$N$159,0),15))</f>
        <v>Empty containers are kept secure until disposal is possible.</v>
      </c>
      <c r="L147" s="35" t="str">
        <f t="array" ref="L147">IF('P&amp;Cs'!$B147="",IF('P&amp;Cs'!$C147="",INDEX(PI!$B$2:$S$159,MATCH('P&amp;Cs'!$E147,PI!$A$2:$A$159,0),6),""),"")</f>
        <v>There shall be a designated secure storage point for all empty plant protection product (PPP) containers prior to disposal that is isolated from the crop and packaging materials (e.g., permanently marked via signage) with physically restricted access for persons and fauna.</v>
      </c>
      <c r="M147" s="35" t="str">
        <f t="array" ref="M147">IF('P&amp;Cs'!$C147="",IF('P&amp;Cs'!$E147="","",INDEX(PI!$B$2:$S$159,MATCH('P&amp;Cs'!$E147,PI!$A$2:$A$159,0),8)),"")</f>
        <v>Minor Must</v>
      </c>
      <c r="N147" s="35"/>
      <c r="O147" s="35"/>
      <c r="P147" s="35"/>
      <c r="Q147" s="35" t="s">
        <v>2398</v>
      </c>
      <c r="R147" s="35" t="s">
        <v>2436</v>
      </c>
      <c r="S147" s="35"/>
      <c r="T147" s="35"/>
      <c r="U147" s="36"/>
      <c r="V147" s="34"/>
      <c r="W147" s="34"/>
      <c r="X147" s="34"/>
      <c r="Y147" s="34"/>
      <c r="Z147" s="34"/>
    </row>
    <row r="148" ht="9.75" customHeight="1">
      <c r="A148" s="34"/>
      <c r="B148" s="35"/>
      <c r="C148" s="35"/>
      <c r="D148" s="34">
        <f>IF('P&amp;Cs'!$B148="",IF('P&amp;Cs'!$C148="",0,1),1)</f>
        <v>0</v>
      </c>
      <c r="E148" s="35" t="s">
        <v>224</v>
      </c>
      <c r="F148" s="35" t="str">
        <f>IFNA('P&amp;Cs'!$G148,"NA")</f>
        <v>#REF!</v>
      </c>
      <c r="G148" s="35" t="str">
        <f t="array" ref="G148">IF('P&amp;Cs'!$E148="","",INDEX(#REF!,MATCH('P&amp;Cs'!$H148,#REF!,0),2))</f>
        <v>#REF!</v>
      </c>
      <c r="H148" s="35" t="str">
        <f>'P&amp;Cs'!$E148&amp;"NO"</f>
        <v>7B88XM07CTRiUy0OoP9p3SNO</v>
      </c>
      <c r="I148" s="35" t="b">
        <f t="array" ref="I148">IF('P&amp;Cs'!$E148="","",INDEX(PI!$V$2:$V$159,MATCH('P&amp;Cs'!$E148,PI!$A$2:$A$159,0),1))</f>
        <v>0</v>
      </c>
      <c r="J148" s="35" t="str">
        <f t="array" ref="J148">IF('P&amp;Cs'!$B148="",IF('P&amp;Cs'!$C148="",IF('P&amp;Cs'!$E148="","",INDEX(PI!$B$2:$S$159,MATCH('P&amp;Cs'!$E148,PI!$A$2:$A$159,0),2)),INDEX(PI!$B$2:$S$159,MATCH('P&amp;Cs'!$C148,PI!$R$2:$R$159,0),18)),INDEX(PI!$B$2:$S$159,MATCH('P&amp;Cs'!$B148,PI!$N$2:$N$159,0),14))</f>
        <v>FO 07.06.04</v>
      </c>
      <c r="K148" s="35" t="str">
        <f t="array" ref="K148">IF('P&amp;Cs'!$B148="",IF('P&amp;Cs'!$C148="",IF('P&amp;Cs'!$E148="","",INDEX(PI!$B$2:$S$159,MATCH('P&amp;Cs'!$E148,PI!$A$2:$A$159,0),4)),INDEX(PI!$B$2:$T$159,MATCH('P&amp;Cs'!$C148,PI!$R$2:$R$159,0),19)),INDEX(PI!$B$2:$S$159,MATCH('P&amp;Cs'!$B148,PI!$N$2:$N$159,0),15))</f>
        <v>Empty plant protection product (PPP) containers are disposed of in such a way as to mitigate the risk to humans and the environment.</v>
      </c>
      <c r="L148" s="35" t="str">
        <f t="array" ref="L148">IF('P&amp;Cs'!$B148="",IF('P&amp;Cs'!$C148="",INDEX(PI!$B$2:$S$159,MATCH('P&amp;Cs'!$E148,PI!$A$2:$A$159,0),6),""),"")</f>
        <v>The producer shall dispose of empty PPP containers using a safe handling system prior to the disposal, and a disposal method that avoids exposing people to the contents and avoids contamination of the environment (watercourses, flora, and fauna).</v>
      </c>
      <c r="M148" s="35" t="str">
        <f t="array" ref="M148">IF('P&amp;Cs'!$C148="",IF('P&amp;Cs'!$E148="","",INDEX(PI!$B$2:$S$159,MATCH('P&amp;Cs'!$E148,PI!$A$2:$A$159,0),8)),"")</f>
        <v>Minor Must</v>
      </c>
      <c r="N148" s="35"/>
      <c r="O148" s="35"/>
      <c r="P148" s="35"/>
      <c r="Q148" s="35" t="s">
        <v>2508</v>
      </c>
      <c r="R148" s="35" t="s">
        <v>2509</v>
      </c>
      <c r="S148" s="35"/>
      <c r="T148" s="35"/>
      <c r="U148" s="36"/>
      <c r="V148" s="34"/>
      <c r="W148" s="34"/>
      <c r="X148" s="34"/>
      <c r="Y148" s="34"/>
      <c r="Z148" s="34"/>
    </row>
    <row r="149" ht="9.75" customHeight="1">
      <c r="A149" s="34"/>
      <c r="B149" s="35"/>
      <c r="C149" s="35"/>
      <c r="D149" s="34">
        <f>IF('P&amp;Cs'!$B149="",IF('P&amp;Cs'!$C149="",0,1),1)</f>
        <v>0</v>
      </c>
      <c r="E149" s="35" t="s">
        <v>242</v>
      </c>
      <c r="F149" s="35" t="str">
        <f>IFNA('P&amp;Cs'!$G149,"NA")</f>
        <v>#REF!</v>
      </c>
      <c r="G149" s="35" t="str">
        <f t="array" ref="G149">IF('P&amp;Cs'!$E149="","",INDEX(#REF!,MATCH('P&amp;Cs'!$H149,#REF!,0),2))</f>
        <v>#REF!</v>
      </c>
      <c r="H149" s="35" t="str">
        <f>'P&amp;Cs'!$E149&amp;"NO"</f>
        <v>6EMafRe3t5Y3mnMxnrbv8FNO</v>
      </c>
      <c r="I149" s="35" t="b">
        <f t="array" ref="I149">IF('P&amp;Cs'!$E149="","",INDEX(PI!$V$2:$V$159,MATCH('P&amp;Cs'!$E149,PI!$A$2:$A$159,0),1))</f>
        <v>0</v>
      </c>
      <c r="J149" s="35" t="str">
        <f t="array" ref="J149">IF('P&amp;Cs'!$B149="",IF('P&amp;Cs'!$C149="",IF('P&amp;Cs'!$E149="","",INDEX(PI!$B$2:$S$159,MATCH('P&amp;Cs'!$E149,PI!$A$2:$A$159,0),2)),INDEX(PI!$B$2:$S$159,MATCH('P&amp;Cs'!$C149,PI!$R$2:$R$159,0),18)),INDEX(PI!$B$2:$S$159,MATCH('P&amp;Cs'!$B149,PI!$N$2:$N$159,0),14))</f>
        <v>FO 07.06.05</v>
      </c>
      <c r="K149" s="35" t="str">
        <f t="array" ref="K149">IF('P&amp;Cs'!$B149="",IF('P&amp;Cs'!$C149="",IF('P&amp;Cs'!$E149="","",INDEX(PI!$B$2:$S$159,MATCH('P&amp;Cs'!$E149,PI!$A$2:$A$159,0),4)),INDEX(PI!$B$2:$T$159,MATCH('P&amp;Cs'!$C149,PI!$R$2:$R$159,0),19)),INDEX(PI!$B$2:$S$159,MATCH('P&amp;Cs'!$B149,PI!$N$2:$N$159,0),15))</f>
        <v>Official collection and disposal systems are used, when available, and the empty containers are then adequately stored, labeled, and handled according to the rules of that collection system.</v>
      </c>
      <c r="L149" s="35" t="str">
        <f t="array" ref="L149">IF('P&amp;Cs'!$B149="",IF('P&amp;Cs'!$C149="",INDEX(PI!$B$2:$S$159,MATCH('P&amp;Cs'!$E149,PI!$A$2:$A$159,0),6),""),"")</f>
        <v>Where official collection and disposal systems exist, there shall be records of participation by the producer. All empty plant protection product (PPP) containers, once emptied, shall be adequately stored, labeled, handled, and disposed of according to the requirements of the official collection and disposal schemes, where applicable.</v>
      </c>
      <c r="M149" s="35" t="str">
        <f t="array" ref="M149">IF('P&amp;Cs'!$C149="",IF('P&amp;Cs'!$E149="","",INDEX(PI!$B$2:$S$159,MATCH('P&amp;Cs'!$E149,PI!$A$2:$A$159,0),8)),"")</f>
        <v>Minor Must</v>
      </c>
      <c r="N149" s="35"/>
      <c r="O149" s="35"/>
      <c r="P149" s="35"/>
      <c r="Q149" s="35" t="s">
        <v>2342</v>
      </c>
      <c r="R149" s="35" t="s">
        <v>2510</v>
      </c>
      <c r="S149" s="35" t="s">
        <v>2511</v>
      </c>
      <c r="T149" s="35"/>
      <c r="U149" s="36"/>
      <c r="V149" s="34"/>
      <c r="W149" s="34"/>
      <c r="X149" s="34"/>
      <c r="Y149" s="34"/>
      <c r="Z149" s="34"/>
    </row>
    <row r="150" ht="9.75" customHeight="1">
      <c r="A150" s="34"/>
      <c r="B150" s="35"/>
      <c r="C150" s="35"/>
      <c r="D150" s="34">
        <f>IF('P&amp;Cs'!$B150="",IF('P&amp;Cs'!$C150="",0,1),1)</f>
        <v>0</v>
      </c>
      <c r="E150" s="35" t="s">
        <v>161</v>
      </c>
      <c r="F150" s="35" t="str">
        <f>IFNA('P&amp;Cs'!$G150,"NA")</f>
        <v>#REF!</v>
      </c>
      <c r="G150" s="35" t="str">
        <f t="array" ref="G150">IF('P&amp;Cs'!$E150="","",INDEX(#REF!,MATCH('P&amp;Cs'!$H150,#REF!,0),2))</f>
        <v>#REF!</v>
      </c>
      <c r="H150" s="35" t="str">
        <f>'P&amp;Cs'!$E150&amp;"NO"</f>
        <v>6agNB6KtK3MjTVsJYdiMIRNO</v>
      </c>
      <c r="I150" s="35" t="b">
        <f t="array" ref="I150">IF('P&amp;Cs'!$E150="","",INDEX(PI!$V$2:$V$159,MATCH('P&amp;Cs'!$E150,PI!$A$2:$A$159,0),1))</f>
        <v>0</v>
      </c>
      <c r="J150" s="35" t="str">
        <f t="array" ref="J150">IF('P&amp;Cs'!$B150="",IF('P&amp;Cs'!$C150="",IF('P&amp;Cs'!$E150="","",INDEX(PI!$B$2:$S$159,MATCH('P&amp;Cs'!$E150,PI!$A$2:$A$159,0),2)),INDEX(PI!$B$2:$S$159,MATCH('P&amp;Cs'!$C150,PI!$R$2:$R$159,0),18)),INDEX(PI!$B$2:$S$159,MATCH('P&amp;Cs'!$B150,PI!$N$2:$N$159,0),14))</f>
        <v>FO 07.06.06</v>
      </c>
      <c r="K150" s="35" t="str">
        <f t="array" ref="K150">IF('P&amp;Cs'!$B150="",IF('P&amp;Cs'!$C150="",IF('P&amp;Cs'!$E150="","",INDEX(PI!$B$2:$S$159,MATCH('P&amp;Cs'!$E150,PI!$A$2:$A$159,0),4)),INDEX(PI!$B$2:$T$159,MATCH('P&amp;Cs'!$C150,PI!$R$2:$R$159,0),19)),INDEX(PI!$B$2:$S$159,MATCH('P&amp;Cs'!$B150,PI!$N$2:$N$159,0),15))</f>
        <v>All local regulations regarding disposal or destruction of plant protection product (PPP) containers are complied with.</v>
      </c>
      <c r="L150" s="35" t="str">
        <f t="array" ref="L150">IF('P&amp;Cs'!$B150="",IF('P&amp;Cs'!$C150="",INDEX(PI!$B$2:$S$159,MATCH('P&amp;Cs'!$E150,PI!$A$2:$A$159,0),6),""),"")</f>
        <v>All the relevant national, regional, and local regulations and legislation, if such exist, shall have been complied with regarding the disposal of empty PPP containers.</v>
      </c>
      <c r="M150" s="35" t="str">
        <f t="array" ref="M150">IF('P&amp;Cs'!$C150="",IF('P&amp;Cs'!$E150="","",INDEX(PI!$B$2:$S$159,MATCH('P&amp;Cs'!$E150,PI!$A$2:$A$159,0),8)),"")</f>
        <v>Major Must</v>
      </c>
      <c r="N150" s="35"/>
      <c r="O150" s="35"/>
      <c r="P150" s="35"/>
      <c r="Q150" s="35" t="s">
        <v>2493</v>
      </c>
      <c r="R150" s="35" t="s">
        <v>2512</v>
      </c>
      <c r="S150" s="35" t="s">
        <v>2513</v>
      </c>
      <c r="T150" s="35"/>
      <c r="U150" s="36"/>
      <c r="V150" s="34"/>
      <c r="W150" s="34"/>
      <c r="X150" s="34"/>
      <c r="Y150" s="34"/>
      <c r="Z150" s="34"/>
    </row>
    <row r="151" ht="9.75" customHeight="1">
      <c r="A151" s="34"/>
      <c r="B151" s="35"/>
      <c r="C151" s="35" t="s">
        <v>223</v>
      </c>
      <c r="D151" s="34">
        <f>IF('P&amp;Cs'!$B151="",IF('P&amp;Cs'!$C151="",0,1),1)</f>
        <v>1</v>
      </c>
      <c r="E151" s="35"/>
      <c r="F151" s="35" t="str">
        <f>IFNA('P&amp;Cs'!$G151,"NA")</f>
        <v/>
      </c>
      <c r="G151" s="35" t="str">
        <f t="array" ref="G151">IF('P&amp;Cs'!$E151="","",INDEX(#REF!,MATCH('P&amp;Cs'!$H151,#REF!,0),2))</f>
        <v/>
      </c>
      <c r="H151" s="35" t="str">
        <f>'P&amp;Cs'!$E151&amp;"NO"</f>
        <v>NO</v>
      </c>
      <c r="I151" s="35" t="str">
        <f t="array" ref="I151">IF('P&amp;Cs'!$E151="","",INDEX(PI!$V$2:$V$159,MATCH('P&amp;Cs'!$E151,PI!$A$2:$A$159,0),1))</f>
        <v/>
      </c>
      <c r="J151" s="35" t="str">
        <f t="array" ref="J151">IF('P&amp;Cs'!$B151="",IF('P&amp;Cs'!$C151="",IF('P&amp;Cs'!$E151="","",INDEX(PI!$B$2:$S$159,MATCH('P&amp;Cs'!$E151,PI!$A$2:$A$159,0),2)),INDEX(PI!$B$2:$S$159,MATCH('P&amp;Cs'!$C151,PI!$R$2:$R$159,0),18)),INDEX(PI!$B$2:$S$159,MATCH('P&amp;Cs'!$B151,PI!$N$2:$N$159,0),14))</f>
        <v>FO 07.07 Obsolete plant protection products </v>
      </c>
      <c r="K151" s="35" t="str">
        <f t="array" ref="K151">IF('P&amp;Cs'!$B151="",IF('P&amp;Cs'!$C151="",IF('P&amp;Cs'!$E151="","",INDEX(PI!$B$2:$S$159,MATCH('P&amp;Cs'!$E151,PI!$A$2:$A$159,0),4)),INDEX(PI!$B$2:$T$159,MATCH('P&amp;Cs'!$C151,PI!$R$2:$R$159,0),19)),INDEX(PI!$B$2:$S$159,MATCH('P&amp;Cs'!$B151,PI!$N$2:$N$159,0),15))</f>
        <v>-</v>
      </c>
      <c r="L151" s="35" t="str">
        <f t="array" ref="L151">IF('P&amp;Cs'!$B151="",IF('P&amp;Cs'!$C151="",INDEX(PI!$B$2:$S$159,MATCH('P&amp;Cs'!$E151,PI!$A$2:$A$159,0),6),""),"")</f>
        <v/>
      </c>
      <c r="M151" s="35" t="str">
        <f t="array" ref="M151">IF('P&amp;Cs'!$C151="",IF('P&amp;Cs'!$E151="","",INDEX(PI!$B$2:$S$159,MATCH('P&amp;Cs'!$E151,PI!$A$2:$A$159,0),8)),"")</f>
        <v/>
      </c>
      <c r="N151" s="35"/>
      <c r="O151" s="35"/>
      <c r="P151" s="35"/>
      <c r="Q151" s="35"/>
      <c r="R151" s="35"/>
      <c r="S151" s="35"/>
      <c r="T151" s="35"/>
      <c r="U151" s="36"/>
      <c r="V151" s="34"/>
      <c r="W151" s="34"/>
      <c r="X151" s="34"/>
      <c r="Y151" s="34"/>
      <c r="Z151" s="34"/>
    </row>
    <row r="152" ht="9.75" customHeight="1">
      <c r="A152" s="34"/>
      <c r="B152" s="35"/>
      <c r="C152" s="35"/>
      <c r="D152" s="34">
        <f>IF('P&amp;Cs'!$B152="",IF('P&amp;Cs'!$C152="",0,1),1)</f>
        <v>0</v>
      </c>
      <c r="E152" s="35" t="s">
        <v>217</v>
      </c>
      <c r="F152" s="35" t="str">
        <f>IFNA('P&amp;Cs'!$G152,"NA")</f>
        <v>#REF!</v>
      </c>
      <c r="G152" s="35" t="str">
        <f t="array" ref="G152">IF('P&amp;Cs'!$E152="","",INDEX(#REF!,MATCH('P&amp;Cs'!$H152,#REF!,0),2))</f>
        <v>#REF!</v>
      </c>
      <c r="H152" s="35" t="str">
        <f>'P&amp;Cs'!$E152&amp;"NO"</f>
        <v>GrWM6LSjdibnpeJcmYNl8NO</v>
      </c>
      <c r="I152" s="35" t="b">
        <f t="array" ref="I152">IF('P&amp;Cs'!$E152="","",INDEX(PI!$V$2:$V$159,MATCH('P&amp;Cs'!$E152,PI!$A$2:$A$159,0),1))</f>
        <v>0</v>
      </c>
      <c r="J152" s="35" t="str">
        <f t="array" ref="J152">IF('P&amp;Cs'!$B152="",IF('P&amp;Cs'!$C152="",IF('P&amp;Cs'!$E152="","",INDEX(PI!$B$2:$S$159,MATCH('P&amp;Cs'!$E152,PI!$A$2:$A$159,0),2)),INDEX(PI!$B$2:$S$159,MATCH('P&amp;Cs'!$C152,PI!$R$2:$R$159,0),18)),INDEX(PI!$B$2:$S$159,MATCH('P&amp;Cs'!$B152,PI!$N$2:$N$159,0),14))</f>
        <v>FO 07.07.01</v>
      </c>
      <c r="K152" s="35" t="str">
        <f t="array" ref="K152">IF('P&amp;Cs'!$B152="",IF('P&amp;Cs'!$C152="",IF('P&amp;Cs'!$E152="","",INDEX(PI!$B$2:$S$159,MATCH('P&amp;Cs'!$E152,PI!$A$2:$A$159,0),4)),INDEX(PI!$B$2:$T$159,MATCH('P&amp;Cs'!$C152,PI!$R$2:$R$159,0),19)),INDEX(PI!$B$2:$S$159,MATCH('P&amp;Cs'!$B152,PI!$N$2:$N$159,0),15))</f>
        <v>Obsolete plant protection products (PPPs) are securely maintained, identified, and disposed of via authorized or approved channels.</v>
      </c>
      <c r="L152" s="35" t="str">
        <f t="array" ref="L152">IF('P&amp;Cs'!$B152="",IF('P&amp;Cs'!$C152="",INDEX(PI!$B$2:$S$159,MATCH('P&amp;Cs'!$E152,PI!$A$2:$A$159,0),6),""),"")</f>
        <v>There shall be records indicating that obsolete PPPs have been disposed of via officially authorized channels. If this is not possible, obsolete PPPs shall be securely maintained and identifiable.</v>
      </c>
      <c r="M152" s="35" t="str">
        <f t="array" ref="M152">IF('P&amp;Cs'!$C152="",IF('P&amp;Cs'!$E152="","",INDEX(PI!$B$2:$S$159,MATCH('P&amp;Cs'!$E152,PI!$A$2:$A$159,0),8)),"")</f>
        <v>Minor Must</v>
      </c>
      <c r="N152" s="35"/>
      <c r="O152" s="35"/>
      <c r="P152" s="35"/>
      <c r="Q152" s="35" t="s">
        <v>2508</v>
      </c>
      <c r="R152" s="35" t="s">
        <v>2514</v>
      </c>
      <c r="S152" s="35"/>
      <c r="T152" s="35"/>
      <c r="U152" s="36"/>
      <c r="V152" s="34"/>
      <c r="W152" s="34"/>
      <c r="X152" s="34"/>
      <c r="Y152" s="34"/>
      <c r="Z152" s="34"/>
    </row>
    <row r="153" ht="9.75" customHeight="1">
      <c r="A153" s="34"/>
      <c r="B153" s="35"/>
      <c r="C153" s="35" t="s">
        <v>274</v>
      </c>
      <c r="D153" s="34">
        <f>IF('P&amp;Cs'!$B153="",IF('P&amp;Cs'!$C153="",0,1),1)</f>
        <v>1</v>
      </c>
      <c r="E153" s="35"/>
      <c r="F153" s="35" t="str">
        <f>IFNA('P&amp;Cs'!$G153,"NA")</f>
        <v/>
      </c>
      <c r="G153" s="35" t="str">
        <f t="array" ref="G153">IF('P&amp;Cs'!$E153="","",INDEX(#REF!,MATCH('P&amp;Cs'!$H153,#REF!,0),2))</f>
        <v/>
      </c>
      <c r="H153" s="35" t="str">
        <f>'P&amp;Cs'!$E153&amp;"NO"</f>
        <v>NO</v>
      </c>
      <c r="I153" s="35" t="str">
        <f t="array" ref="I153">IF('P&amp;Cs'!$E153="","",INDEX(PI!$V$2:$V$159,MATCH('P&amp;Cs'!$E153,PI!$A$2:$A$159,0),1))</f>
        <v/>
      </c>
      <c r="J153" s="35" t="str">
        <f t="array" ref="J153">IF('P&amp;Cs'!$B153="",IF('P&amp;Cs'!$C153="",IF('P&amp;Cs'!$E153="","",INDEX(PI!$B$2:$S$159,MATCH('P&amp;Cs'!$E153,PI!$A$2:$A$159,0),2)),INDEX(PI!$B$2:$S$159,MATCH('P&amp;Cs'!$C153,PI!$R$2:$R$159,0),18)),INDEX(PI!$B$2:$S$159,MATCH('P&amp;Cs'!$B153,PI!$N$2:$N$159,0),14))</f>
        <v>FO 07.08 Application of other substances </v>
      </c>
      <c r="K153" s="35" t="str">
        <f t="array" ref="K153">IF('P&amp;Cs'!$B153="",IF('P&amp;Cs'!$C153="",IF('P&amp;Cs'!$E153="","",INDEX(PI!$B$2:$S$159,MATCH('P&amp;Cs'!$E153,PI!$A$2:$A$159,0),4)),INDEX(PI!$B$2:$T$159,MATCH('P&amp;Cs'!$C153,PI!$R$2:$R$159,0),19)),INDEX(PI!$B$2:$S$159,MATCH('P&amp;Cs'!$B153,PI!$N$2:$N$159,0),15))</f>
        <v>-</v>
      </c>
      <c r="L153" s="35" t="str">
        <f t="array" ref="L153">IF('P&amp;Cs'!$B153="",IF('P&amp;Cs'!$C153="",INDEX(PI!$B$2:$S$159,MATCH('P&amp;Cs'!$E153,PI!$A$2:$A$159,0),6),""),"")</f>
        <v/>
      </c>
      <c r="M153" s="35" t="str">
        <f t="array" ref="M153">IF('P&amp;Cs'!$C153="",IF('P&amp;Cs'!$E153="","",INDEX(PI!$B$2:$S$159,MATCH('P&amp;Cs'!$E153,PI!$A$2:$A$159,0),8)),"")</f>
        <v/>
      </c>
      <c r="N153" s="35"/>
      <c r="O153" s="35"/>
      <c r="P153" s="35"/>
      <c r="Q153" s="35"/>
      <c r="R153" s="35"/>
      <c r="S153" s="35"/>
      <c r="T153" s="35"/>
      <c r="U153" s="36"/>
      <c r="V153" s="34"/>
      <c r="W153" s="34"/>
      <c r="X153" s="34"/>
      <c r="Y153" s="34"/>
      <c r="Z153" s="34"/>
    </row>
    <row r="154" ht="9.75" customHeight="1">
      <c r="A154" s="34"/>
      <c r="B154" s="35"/>
      <c r="C154" s="35"/>
      <c r="D154" s="34">
        <f>IF('P&amp;Cs'!$B154="",IF('P&amp;Cs'!$C154="",0,1),1)</f>
        <v>0</v>
      </c>
      <c r="E154" s="35" t="s">
        <v>268</v>
      </c>
      <c r="F154" s="35" t="str">
        <f>IFNA('P&amp;Cs'!$G154,"NA")</f>
        <v>#REF!</v>
      </c>
      <c r="G154" s="35" t="str">
        <f t="array" ref="G154">IF('P&amp;Cs'!$E154="","",INDEX(#REF!,MATCH('P&amp;Cs'!$H154,#REF!,0),2))</f>
        <v>#REF!</v>
      </c>
      <c r="H154" s="35" t="str">
        <f>'P&amp;Cs'!$E154&amp;"NO"</f>
        <v>2FULGeBZj6LWC8nczRT4rtNO</v>
      </c>
      <c r="I154" s="35" t="b">
        <f t="array" ref="I154">IF('P&amp;Cs'!$E154="","",INDEX(PI!$V$2:$V$159,MATCH('P&amp;Cs'!$E154,PI!$A$2:$A$159,0),1))</f>
        <v>0</v>
      </c>
      <c r="J154" s="35" t="str">
        <f t="array" ref="J154">IF('P&amp;Cs'!$B154="",IF('P&amp;Cs'!$C154="",IF('P&amp;Cs'!$E154="","",INDEX(PI!$B$2:$S$159,MATCH('P&amp;Cs'!$E154,PI!$A$2:$A$159,0),2)),INDEX(PI!$B$2:$S$159,MATCH('P&amp;Cs'!$C154,PI!$R$2:$R$159,0),18)),INDEX(PI!$B$2:$S$159,MATCH('P&amp;Cs'!$B154,PI!$N$2:$N$159,0),14))</f>
        <v>FO 07.08.01</v>
      </c>
      <c r="K154" s="35" t="str">
        <f t="array" ref="K154">IF('P&amp;Cs'!$B154="",IF('P&amp;Cs'!$C154="",IF('P&amp;Cs'!$E154="","",INDEX(PI!$B$2:$S$159,MATCH('P&amp;Cs'!$E154,PI!$A$2:$A$159,0),4)),INDEX(PI!$B$2:$T$159,MATCH('P&amp;Cs'!$C154,PI!$R$2:$R$159,0),19)),INDEX(PI!$B$2:$S$159,MATCH('P&amp;Cs'!$B154,PI!$N$2:$N$159,0),15))</f>
        <v>Up-to-date application records are kept of all other substances not covered under any of the sections.</v>
      </c>
      <c r="L154" s="35" t="str">
        <f t="array" ref="L154">IF('P&amp;Cs'!$B154="",IF('P&amp;Cs'!$C154="",INDEX(PI!$B$2:$S$159,MATCH('P&amp;Cs'!$E154,PI!$A$2:$A$159,0),6),""),"")</f>
        <v>If preparations such as plant strengtheners, soil conditioners, or any other such substances, whether homemade or purchased, are used on registered crops, records shall be available. Records shall contain the name of the substance (e.g., plant from which it derives), the crop, the field, and the date. In the case of purchased products, the trade or commercial name, where applicable, and the active substance or ingredient, or the main source (plant, algae, mineral, etc.) shall be recorded.
The producer shall ensure that the use does not compromise workers’ health or the environment.</v>
      </c>
      <c r="M154" s="35" t="str">
        <f t="array" ref="M154">IF('P&amp;Cs'!$C154="",IF('P&amp;Cs'!$E154="","",INDEX(PI!$B$2:$S$159,MATCH('P&amp;Cs'!$E154,PI!$A$2:$A$159,0),8)),"")</f>
        <v>Minor Must</v>
      </c>
      <c r="N154" s="35"/>
      <c r="O154" s="35"/>
      <c r="P154" s="35"/>
      <c r="Q154" s="35" t="s">
        <v>2420</v>
      </c>
      <c r="R154" s="44" t="s">
        <v>2515</v>
      </c>
      <c r="S154" s="35" t="s">
        <v>2516</v>
      </c>
      <c r="T154" s="35"/>
      <c r="U154" s="36"/>
      <c r="V154" s="34"/>
      <c r="W154" s="34"/>
      <c r="X154" s="34"/>
      <c r="Y154" s="34"/>
      <c r="Z154" s="34"/>
    </row>
    <row r="155" ht="9.75" customHeight="1">
      <c r="A155" s="34"/>
      <c r="B155" s="35"/>
      <c r="C155" s="35" t="s">
        <v>446</v>
      </c>
      <c r="D155" s="34">
        <f>IF('P&amp;Cs'!$B155="",IF('P&amp;Cs'!$C155="",0,1),1)</f>
        <v>1</v>
      </c>
      <c r="E155" s="35"/>
      <c r="F155" s="35" t="str">
        <f>IFNA('P&amp;Cs'!$G155,"NA")</f>
        <v/>
      </c>
      <c r="G155" s="35" t="str">
        <f t="array" ref="G155">IF('P&amp;Cs'!$E155="","",INDEX(#REF!,MATCH('P&amp;Cs'!$H155,#REF!,0),2))</f>
        <v/>
      </c>
      <c r="H155" s="35" t="str">
        <f>'P&amp;Cs'!$E155&amp;"NO"</f>
        <v>NO</v>
      </c>
      <c r="I155" s="35" t="str">
        <f t="array" ref="I155">IF('P&amp;Cs'!$E155="","",INDEX(PI!$V$2:$V$159,MATCH('P&amp;Cs'!$E155,PI!$A$2:$A$159,0),1))</f>
        <v/>
      </c>
      <c r="J155" s="35" t="str">
        <f t="array" ref="J155">IF('P&amp;Cs'!$B155="",IF('P&amp;Cs'!$C155="",IF('P&amp;Cs'!$E155="","",INDEX(PI!$B$2:$S$159,MATCH('P&amp;Cs'!$E155,PI!$A$2:$A$159,0),2)),INDEX(PI!$B$2:$S$159,MATCH('P&amp;Cs'!$C155,PI!$R$2:$R$159,0),18)),INDEX(PI!$B$2:$S$159,MATCH('P&amp;Cs'!$B155,PI!$N$2:$N$159,0),14))</f>
        <v>FO 07.09 Equipment</v>
      </c>
      <c r="K155" s="35" t="str">
        <f t="array" ref="K155">IF('P&amp;Cs'!$B155="",IF('P&amp;Cs'!$C155="",IF('P&amp;Cs'!$E155="","",INDEX(PI!$B$2:$S$159,MATCH('P&amp;Cs'!$E155,PI!$A$2:$A$159,0),4)),INDEX(PI!$B$2:$T$159,MATCH('P&amp;Cs'!$C155,PI!$R$2:$R$159,0),19)),INDEX(PI!$B$2:$S$159,MATCH('P&amp;Cs'!$B155,PI!$N$2:$N$159,0),15))</f>
        <v>-</v>
      </c>
      <c r="L155" s="35" t="str">
        <f t="array" ref="L155">IF('P&amp;Cs'!$B155="",IF('P&amp;Cs'!$C155="",INDEX(PI!$B$2:$S$159,MATCH('P&amp;Cs'!$E155,PI!$A$2:$A$159,0),6),""),"")</f>
        <v/>
      </c>
      <c r="M155" s="35" t="str">
        <f t="array" ref="M155">IF('P&amp;Cs'!$C155="",IF('P&amp;Cs'!$E155="","",INDEX(PI!$B$2:$S$159,MATCH('P&amp;Cs'!$E155,PI!$A$2:$A$159,0),8)),"")</f>
        <v/>
      </c>
      <c r="N155" s="35"/>
      <c r="O155" s="35"/>
      <c r="P155" s="35"/>
      <c r="Q155" s="35"/>
      <c r="R155" s="35"/>
      <c r="S155" s="35"/>
      <c r="T155" s="35"/>
      <c r="U155" s="36"/>
      <c r="V155" s="34"/>
      <c r="W155" s="34"/>
      <c r="X155" s="34"/>
      <c r="Y155" s="34"/>
      <c r="Z155" s="34"/>
    </row>
    <row r="156" ht="9.75" customHeight="1">
      <c r="A156" s="34"/>
      <c r="B156" s="35"/>
      <c r="C156" s="35"/>
      <c r="D156" s="34">
        <f>IF('P&amp;Cs'!$B156="",IF('P&amp;Cs'!$C156="",0,1),1)</f>
        <v>0</v>
      </c>
      <c r="E156" s="35" t="s">
        <v>440</v>
      </c>
      <c r="F156" s="35" t="str">
        <f>IFNA('P&amp;Cs'!$G156,"NA")</f>
        <v>#REF!</v>
      </c>
      <c r="G156" s="35" t="str">
        <f t="array" ref="G156">IF('P&amp;Cs'!$E156="","",INDEX(#REF!,MATCH('P&amp;Cs'!$H156,#REF!,0),2))</f>
        <v>#REF!</v>
      </c>
      <c r="H156" s="35" t="str">
        <f>'P&amp;Cs'!$E156&amp;"NO"</f>
        <v>2yjAJyULi3j37ZPavtL4qjNO</v>
      </c>
      <c r="I156" s="35" t="b">
        <f t="array" ref="I156">IF('P&amp;Cs'!$E156="","",INDEX(PI!$V$2:$V$159,MATCH('P&amp;Cs'!$E156,PI!$A$2:$A$159,0),1))</f>
        <v>0</v>
      </c>
      <c r="J156" s="35" t="str">
        <f t="array" ref="J156">IF('P&amp;Cs'!$B156="",IF('P&amp;Cs'!$C156="",IF('P&amp;Cs'!$E156="","",INDEX(PI!$B$2:$S$159,MATCH('P&amp;Cs'!$E156,PI!$A$2:$A$159,0),2)),INDEX(PI!$B$2:$S$159,MATCH('P&amp;Cs'!$C156,PI!$R$2:$R$159,0),18)),INDEX(PI!$B$2:$S$159,MATCH('P&amp;Cs'!$B156,PI!$N$2:$N$159,0),14))</f>
        <v>FO 07.09.01</v>
      </c>
      <c r="K156" s="35" t="str">
        <f t="array" ref="K156">IF('P&amp;Cs'!$B156="",IF('P&amp;Cs'!$C156="",IF('P&amp;Cs'!$E156="","",INDEX(PI!$B$2:$S$159,MATCH('P&amp;Cs'!$E156,PI!$A$2:$A$159,0),4)),INDEX(PI!$B$2:$T$159,MATCH('P&amp;Cs'!$C156,PI!$R$2:$R$159,0),19)),INDEX(PI!$B$2:$S$159,MATCH('P&amp;Cs'!$B156,PI!$N$2:$N$159,0),15))</f>
        <v>Equipment, tools, and devices are fit for purpose and maintained.</v>
      </c>
      <c r="L156" s="35" t="str">
        <f t="array" ref="L156">IF('P&amp;Cs'!$B156="",IF('P&amp;Cs'!$C156="",INDEX(PI!$B$2:$S$159,MATCH('P&amp;Cs'!$E156,PI!$A$2:$A$159,0),6),""),"")</f>
        <v>Equipment, tools, and devices (scales, plant protection product (PPP) or fertilizer application equipment, thermometers, pH meters, etc.) shall be maintained and, where applicable, calibrated at least annually.
Equipment maintenance, calibration (where applicable), and repairs shall be documented. Maintenance activities shall not present risks to the environment or workers.
PPP sprayers: The calibration of PPP application machinery (automatic and nonautomatic) shall have been verified for correct operation within the last 12 months, and this verification shall be certified or documented either by participation in an official scheme (where it exists) or by having been carried out by a person who can demonstrate their competence.
Irrigation/Fertigation equipment: At a minimum, annual maintenance records shall be kept for all methods of irrigation/fertigation machinery/techniques used.</v>
      </c>
      <c r="M156" s="35" t="str">
        <f t="array" ref="M156">IF('P&amp;Cs'!$C156="",IF('P&amp;Cs'!$E156="","",INDEX(PI!$B$2:$S$159,MATCH('P&amp;Cs'!$E156,PI!$A$2:$A$159,0),8)),"")</f>
        <v>Minor Must</v>
      </c>
      <c r="N156" s="35"/>
      <c r="O156" s="35"/>
      <c r="P156" s="35"/>
      <c r="Q156" s="40" t="s">
        <v>2342</v>
      </c>
      <c r="R156" s="35" t="s">
        <v>2517</v>
      </c>
      <c r="S156" s="35" t="s">
        <v>2518</v>
      </c>
      <c r="T156" s="35"/>
      <c r="U156" s="36"/>
      <c r="V156" s="34"/>
      <c r="W156" s="34"/>
      <c r="X156" s="34"/>
      <c r="Y156" s="34"/>
      <c r="Z156" s="34"/>
    </row>
    <row r="157" ht="9.75" customHeight="1">
      <c r="A157" s="34"/>
      <c r="B157" s="35"/>
      <c r="C157" s="35"/>
      <c r="D157" s="34">
        <f>IF('P&amp;Cs'!$B157="",IF('P&amp;Cs'!$C157="",0,1),1)</f>
        <v>0</v>
      </c>
      <c r="E157" s="35" t="s">
        <v>483</v>
      </c>
      <c r="F157" s="35" t="str">
        <f>IFNA('P&amp;Cs'!$G157,"NA")</f>
        <v>#REF!</v>
      </c>
      <c r="G157" s="35" t="str">
        <f t="array" ref="G157">IF('P&amp;Cs'!$E157="","",INDEX(#REF!,MATCH('P&amp;Cs'!$H157,#REF!,0),2))</f>
        <v>#REF!</v>
      </c>
      <c r="H157" s="35" t="str">
        <f>'P&amp;Cs'!$E157&amp;"NO"</f>
        <v>1r6kK9pNHq0v9ShCqpGho2NO</v>
      </c>
      <c r="I157" s="35" t="b">
        <f t="array" ref="I157">IF('P&amp;Cs'!$E157="","",INDEX(PI!$V$2:$V$159,MATCH('P&amp;Cs'!$E157,PI!$A$2:$A$159,0),1))</f>
        <v>0</v>
      </c>
      <c r="J157" s="35" t="str">
        <f t="array" ref="J157">IF('P&amp;Cs'!$B157="",IF('P&amp;Cs'!$C157="",IF('P&amp;Cs'!$E157="","",INDEX(PI!$B$2:$S$159,MATCH('P&amp;Cs'!$E157,PI!$A$2:$A$159,0),2)),INDEX(PI!$B$2:$S$159,MATCH('P&amp;Cs'!$C157,PI!$R$2:$R$159,0),18)),INDEX(PI!$B$2:$S$159,MATCH('P&amp;Cs'!$B157,PI!$N$2:$N$159,0),14))</f>
        <v>FO 07.09.02</v>
      </c>
      <c r="K157" s="35" t="str">
        <f t="array" ref="K157">IF('P&amp;Cs'!$B157="",IF('P&amp;Cs'!$C157="",IF('P&amp;Cs'!$E157="","",INDEX(PI!$B$2:$S$159,MATCH('P&amp;Cs'!$E157,PI!$A$2:$A$159,0),4)),INDEX(PI!$B$2:$T$159,MATCH('P&amp;Cs'!$C157,PI!$R$2:$R$159,0),19)),INDEX(PI!$B$2:$S$159,MATCH('P&amp;Cs'!$B157,PI!$N$2:$N$159,0),15))</f>
        <v>The plant protection product (PPP) and fertilizer equipment is stored in such a way as to prevent risks to people’s health or the environment.</v>
      </c>
      <c r="L157" s="35" t="str">
        <f t="array" ref="L157">IF('P&amp;Cs'!$B157="",IF('P&amp;Cs'!$C157="",INDEX(PI!$B$2:$S$159,MATCH('P&amp;Cs'!$E157,PI!$A$2:$A$159,0),6),""),"")</f>
        <v>The equipment used in the application of PPPs (spray tanks, backpack sprayers, etc.) shall be stored in a secure way that prevents risks to people’s health, environmental pollution and/or contamination of the harvested products.</v>
      </c>
      <c r="M157" s="35" t="str">
        <f t="array" ref="M157">IF('P&amp;Cs'!$C157="",IF('P&amp;Cs'!$E157="","",INDEX(PI!$B$2:$S$159,MATCH('P&amp;Cs'!$E157,PI!$A$2:$A$159,0),8)),"")</f>
        <v>Minor Must</v>
      </c>
      <c r="N157" s="35"/>
      <c r="O157" s="35"/>
      <c r="P157" s="35"/>
      <c r="Q157" s="40" t="s">
        <v>2398</v>
      </c>
      <c r="R157" s="35" t="s">
        <v>2436</v>
      </c>
      <c r="S157" s="35"/>
      <c r="T157" s="35"/>
      <c r="U157" s="36"/>
      <c r="V157" s="34"/>
      <c r="W157" s="34"/>
      <c r="X157" s="34"/>
      <c r="Y157" s="34"/>
      <c r="Z157" s="34"/>
    </row>
    <row r="158" ht="9.75" customHeight="1">
      <c r="A158" s="34"/>
      <c r="B158" s="35" t="s">
        <v>201</v>
      </c>
      <c r="C158" s="35"/>
      <c r="D158" s="34">
        <f>IF('P&amp;Cs'!$B158="",IF('P&amp;Cs'!$C158="",0,1),1)</f>
        <v>1</v>
      </c>
      <c r="E158" s="35"/>
      <c r="F158" s="35" t="str">
        <f>IFNA('P&amp;Cs'!$G158,"NA")</f>
        <v/>
      </c>
      <c r="G158" s="35" t="str">
        <f t="array" ref="G158">IF('P&amp;Cs'!$E158="","",INDEX(#REF!,MATCH('P&amp;Cs'!$H158,#REF!,0),2))</f>
        <v/>
      </c>
      <c r="H158" s="35" t="str">
        <f>'P&amp;Cs'!$E158&amp;"NO"</f>
        <v>NO</v>
      </c>
      <c r="I158" s="35" t="str">
        <f t="array" ref="I158">IF('P&amp;Cs'!$E158="","",INDEX(PI!$V$2:$V$159,MATCH('P&amp;Cs'!$E158,PI!$A$2:$A$159,0),1))</f>
        <v/>
      </c>
      <c r="J158" s="35" t="str">
        <f t="array" ref="J158">IF('P&amp;Cs'!$B158="",IF('P&amp;Cs'!$C158="",IF('P&amp;Cs'!$E158="","",INDEX(PI!$B$2:$S$159,MATCH('P&amp;Cs'!$E158,PI!$A$2:$A$159,0),2)),INDEX(PI!$B$2:$S$159,MATCH('P&amp;Cs'!$C158,PI!$R$2:$R$159,0),18)),INDEX(PI!$B$2:$S$159,MATCH('P&amp;Cs'!$B158,PI!$N$2:$N$159,0),14))</f>
        <v>FO 08 POSTHARVEST</v>
      </c>
      <c r="K158" s="35" t="str">
        <f t="array" ref="K158">IF('P&amp;Cs'!$B158="",IF('P&amp;Cs'!$C158="",IF('P&amp;Cs'!$E158="","",INDEX(PI!$B$2:$S$159,MATCH('P&amp;Cs'!$E158,PI!$A$2:$A$159,0),4)),INDEX(PI!$B$2:$T$159,MATCH('P&amp;Cs'!$C158,PI!$R$2:$R$159,0),19)),INDEX(PI!$B$2:$S$159,MATCH('P&amp;Cs'!$B158,PI!$N$2:$N$159,0),15))</f>
        <v>-</v>
      </c>
      <c r="L158" s="35" t="str">
        <f t="array" ref="L158">IF('P&amp;Cs'!$B158="",IF('P&amp;Cs'!$C158="",INDEX(PI!$B$2:$S$159,MATCH('P&amp;Cs'!$E158,PI!$A$2:$A$159,0),6),""),"")</f>
        <v/>
      </c>
      <c r="M158" s="35" t="str">
        <f t="array" ref="M158">IF('P&amp;Cs'!$C158="",IF('P&amp;Cs'!$E158="","",INDEX(PI!$B$2:$S$159,MATCH('P&amp;Cs'!$E158,PI!$A$2:$A$159,0),8)),"")</f>
        <v/>
      </c>
      <c r="N158" s="35"/>
      <c r="O158" s="35"/>
      <c r="P158" s="35"/>
      <c r="Q158" s="35"/>
      <c r="R158" s="35"/>
      <c r="S158" s="35"/>
      <c r="T158" s="35"/>
      <c r="U158" s="36"/>
      <c r="V158" s="34"/>
      <c r="W158" s="34"/>
      <c r="X158" s="34"/>
      <c r="Y158" s="34"/>
      <c r="Z158" s="34"/>
    </row>
    <row r="159" ht="9.75" customHeight="1">
      <c r="A159" s="34"/>
      <c r="B159" s="35"/>
      <c r="C159" s="35" t="s">
        <v>827</v>
      </c>
      <c r="D159" s="34">
        <f>IF('P&amp;Cs'!$B159="",IF('P&amp;Cs'!$C159="",0,1),1)</f>
        <v>1</v>
      </c>
      <c r="E159" s="35"/>
      <c r="F159" s="35" t="str">
        <f>IFNA('P&amp;Cs'!$G159,"NA")</f>
        <v/>
      </c>
      <c r="G159" s="35" t="str">
        <f t="array" ref="G159">IF('P&amp;Cs'!$E159="","",INDEX(#REF!,MATCH('P&amp;Cs'!$H159,#REF!,0),2))</f>
        <v/>
      </c>
      <c r="H159" s="35" t="str">
        <f>'P&amp;Cs'!$E159&amp;"NO"</f>
        <v>NO</v>
      </c>
      <c r="I159" s="35" t="str">
        <f t="array" ref="I159">IF('P&amp;Cs'!$E159="","",INDEX(PI!$V$2:$V$159,MATCH('P&amp;Cs'!$E159,PI!$A$2:$A$159,0),1))</f>
        <v/>
      </c>
      <c r="J159" s="35" t="str">
        <f t="array" ref="J159">IF('P&amp;Cs'!$B159="",IF('P&amp;Cs'!$C159="",IF('P&amp;Cs'!$E159="","",INDEX(PI!$B$2:$S$159,MATCH('P&amp;Cs'!$E159,PI!$A$2:$A$159,0),2)),INDEX(PI!$B$2:$S$159,MATCH('P&amp;Cs'!$C159,PI!$R$2:$R$159,0),18)),INDEX(PI!$B$2:$S$159,MATCH('P&amp;Cs'!$B159,PI!$N$2:$N$159,0),14))</f>
        <v>FO 08.01 Quality of postharvest water</v>
      </c>
      <c r="K159" s="35" t="str">
        <f t="array" ref="K159">IF('P&amp;Cs'!$B159="",IF('P&amp;Cs'!$C159="",IF('P&amp;Cs'!$E159="","",INDEX(PI!$B$2:$S$159,MATCH('P&amp;Cs'!$E159,PI!$A$2:$A$159,0),4)),INDEX(PI!$B$2:$T$159,MATCH('P&amp;Cs'!$C159,PI!$R$2:$R$159,0),19)),INDEX(PI!$B$2:$S$159,MATCH('P&amp;Cs'!$B159,PI!$N$2:$N$159,0),15))</f>
        <v>-</v>
      </c>
      <c r="L159" s="35" t="str">
        <f t="array" ref="L159">IF('P&amp;Cs'!$B159="",IF('P&amp;Cs'!$C159="",INDEX(PI!$B$2:$S$159,MATCH('P&amp;Cs'!$E159,PI!$A$2:$A$159,0),6),""),"")</f>
        <v/>
      </c>
      <c r="M159" s="35" t="str">
        <f t="array" ref="M159">IF('P&amp;Cs'!$C159="",IF('P&amp;Cs'!$E159="","",INDEX(PI!$B$2:$S$159,MATCH('P&amp;Cs'!$E159,PI!$A$2:$A$159,0),8)),"")</f>
        <v/>
      </c>
      <c r="N159" s="35"/>
      <c r="O159" s="35"/>
      <c r="P159" s="35"/>
      <c r="Q159" s="35"/>
      <c r="R159" s="35"/>
      <c r="S159" s="35"/>
      <c r="T159" s="35"/>
      <c r="U159" s="36"/>
      <c r="V159" s="34"/>
      <c r="W159" s="34"/>
      <c r="X159" s="34"/>
      <c r="Y159" s="34"/>
      <c r="Z159" s="34"/>
    </row>
    <row r="160" ht="9.75" customHeight="1">
      <c r="A160" s="34"/>
      <c r="B160" s="35"/>
      <c r="C160" s="35"/>
      <c r="D160" s="34">
        <f>IF('P&amp;Cs'!$B160="",IF('P&amp;Cs'!$C160="",0,1),1)</f>
        <v>0</v>
      </c>
      <c r="E160" s="35" t="s">
        <v>1043</v>
      </c>
      <c r="F160" s="35" t="str">
        <f>IFNA('P&amp;Cs'!$G160,"NA")</f>
        <v>#REF!</v>
      </c>
      <c r="G160" s="35" t="str">
        <f t="array" ref="G160">IF('P&amp;Cs'!$E160="","",INDEX(#REF!,MATCH('P&amp;Cs'!$H160,#REF!,0),2))</f>
        <v>#REF!</v>
      </c>
      <c r="H160" s="35" t="str">
        <f>'P&amp;Cs'!$E160&amp;"NO"</f>
        <v>5Gl4WdaybTCxi9n0j3lLC6NO</v>
      </c>
      <c r="I160" s="35" t="b">
        <f t="array" ref="I160">IF('P&amp;Cs'!$E160="","",INDEX(PI!$V$2:$V$159,MATCH('P&amp;Cs'!$E160,PI!$A$2:$A$159,0),1))</f>
        <v>0</v>
      </c>
      <c r="J160" s="35" t="str">
        <f t="array" ref="J160">IF('P&amp;Cs'!$B160="",IF('P&amp;Cs'!$C160="",IF('P&amp;Cs'!$E160="","",INDEX(PI!$B$2:$S$159,MATCH('P&amp;Cs'!$E160,PI!$A$2:$A$159,0),2)),INDEX(PI!$B$2:$S$159,MATCH('P&amp;Cs'!$C160,PI!$R$2:$R$159,0),18)),INDEX(PI!$B$2:$S$159,MATCH('P&amp;Cs'!$B160,PI!$N$2:$N$159,0),14))</f>
        <v>FO 08.01.01</v>
      </c>
      <c r="K160" s="35" t="str">
        <f t="array" ref="K160">IF('P&amp;Cs'!$B160="",IF('P&amp;Cs'!$C160="",IF('P&amp;Cs'!$E160="","",INDEX(PI!$B$2:$S$159,MATCH('P&amp;Cs'!$E160,PI!$A$2:$A$159,0),4)),INDEX(PI!$B$2:$T$159,MATCH('P&amp;Cs'!$C160,PI!$R$2:$R$159,0),19)),INDEX(PI!$B$2:$S$159,MATCH('P&amp;Cs'!$B160,PI!$N$2:$N$159,0),15))</f>
        <v>A risk assessment has been undertaken to evaluate quality issues in water used in postharvest.</v>
      </c>
      <c r="L160" s="35" t="str">
        <f t="array" ref="L160">IF('P&amp;Cs'!$B160="",IF('P&amp;Cs'!$C160="",INDEX(PI!$B$2:$S$159,MATCH('P&amp;Cs'!$E160,PI!$A$2:$A$159,0),6),""),"")</f>
        <v>The risk assessment shall consider frequency of analysis, sources of water, chemical and mineral contaminants.
The risk assessment shall be reviewed annually, when risks change due to operational changes, or when a situation occurs that could introduce an opportunity to contaminate the system.</v>
      </c>
      <c r="M160" s="35" t="str">
        <f t="array" ref="M160">IF('P&amp;Cs'!$C160="",IF('P&amp;Cs'!$E160="","",INDEX(PI!$B$2:$S$159,MATCH('P&amp;Cs'!$E160,PI!$A$2:$A$159,0),8)),"")</f>
        <v>Minor Must</v>
      </c>
      <c r="N160" s="35"/>
      <c r="O160" s="35"/>
      <c r="P160" s="35"/>
      <c r="Q160" s="40" t="s">
        <v>2349</v>
      </c>
      <c r="R160" s="35" t="s">
        <v>2519</v>
      </c>
      <c r="S160" s="35" t="s">
        <v>2520</v>
      </c>
      <c r="T160" s="35"/>
      <c r="U160" s="36"/>
      <c r="V160" s="34"/>
      <c r="W160" s="34"/>
      <c r="X160" s="34"/>
      <c r="Y160" s="34"/>
      <c r="Z160" s="34"/>
    </row>
    <row r="161" ht="9.75" customHeight="1">
      <c r="A161" s="34"/>
      <c r="B161" s="35"/>
      <c r="C161" s="35"/>
      <c r="D161" s="34">
        <f>IF('P&amp;Cs'!$B161="",IF('P&amp;Cs'!$C161="",0,1),1)</f>
        <v>0</v>
      </c>
      <c r="E161" s="35" t="s">
        <v>821</v>
      </c>
      <c r="F161" s="35" t="str">
        <f>IFNA('P&amp;Cs'!$G161,"NA")</f>
        <v>#REF!</v>
      </c>
      <c r="G161" s="35" t="str">
        <f t="array" ref="G161">IF('P&amp;Cs'!$E161="","",INDEX(#REF!,MATCH('P&amp;Cs'!$H161,#REF!,0),2))</f>
        <v>#REF!</v>
      </c>
      <c r="H161" s="35" t="str">
        <f>'P&amp;Cs'!$E161&amp;"NO"</f>
        <v>6rZ8ty0b2nqZHjraxnlYCnNO</v>
      </c>
      <c r="I161" s="35" t="b">
        <f t="array" ref="I161">IF('P&amp;Cs'!$E161="","",INDEX(PI!$V$2:$V$159,MATCH('P&amp;Cs'!$E161,PI!$A$2:$A$159,0),1))</f>
        <v>0</v>
      </c>
      <c r="J161" s="35" t="str">
        <f t="array" ref="J161">IF('P&amp;Cs'!$B161="",IF('P&amp;Cs'!$C161="",IF('P&amp;Cs'!$E161="","",INDEX(PI!$B$2:$S$159,MATCH('P&amp;Cs'!$E161,PI!$A$2:$A$159,0),2)),INDEX(PI!$B$2:$S$159,MATCH('P&amp;Cs'!$C161,PI!$R$2:$R$159,0),18)),INDEX(PI!$B$2:$S$159,MATCH('P&amp;Cs'!$B161,PI!$N$2:$N$159,0),14))</f>
        <v>FO 08.01.02</v>
      </c>
      <c r="K161" s="35" t="str">
        <f t="array" ref="K161">IF('P&amp;Cs'!$B161="",IF('P&amp;Cs'!$C161="",IF('P&amp;Cs'!$E161="","",INDEX(PI!$B$2:$S$159,MATCH('P&amp;Cs'!$E161,PI!$A$2:$A$159,0),4)),INDEX(PI!$B$2:$T$159,MATCH('P&amp;Cs'!$C161,PI!$R$2:$R$159,0),19)),INDEX(PI!$B$2:$S$159,MATCH('P&amp;Cs'!$B161,PI!$N$2:$N$159,0),15))</f>
        <v>Laboratory testing occurs in a manner consistent with industry requirements.</v>
      </c>
      <c r="L161" s="35" t="str">
        <f t="array" ref="L161">IF('P&amp;Cs'!$B161="",IF('P&amp;Cs'!$C161="",INDEX(PI!$B$2:$S$159,MATCH('P&amp;Cs'!$E161,PI!$A$2:$A$159,0),6),""),"")</f>
        <v>The water analysis should be undertaken by a laboratory that has quality control procedures.</v>
      </c>
      <c r="M161" s="35" t="str">
        <f t="array" ref="M161">IF('P&amp;Cs'!$C161="",IF('P&amp;Cs'!$E161="","",INDEX(PI!$B$2:$S$159,MATCH('P&amp;Cs'!$E161,PI!$A$2:$A$159,0),8)),"")</f>
        <v>Recom.</v>
      </c>
      <c r="N161" s="35"/>
      <c r="O161" s="35"/>
      <c r="P161" s="35"/>
      <c r="Q161" s="35" t="s">
        <v>2349</v>
      </c>
      <c r="R161" s="35" t="s">
        <v>2521</v>
      </c>
      <c r="S161" s="35"/>
      <c r="T161" s="35"/>
      <c r="U161" s="36"/>
      <c r="V161" s="34"/>
      <c r="W161" s="34"/>
      <c r="X161" s="34"/>
      <c r="Y161" s="34"/>
      <c r="Z161" s="34"/>
    </row>
    <row r="162" ht="9.75" customHeight="1">
      <c r="A162" s="34"/>
      <c r="B162" s="35"/>
      <c r="C162" s="35"/>
      <c r="D162" s="34">
        <f>IF('P&amp;Cs'!$B162="",IF('P&amp;Cs'!$C162="",0,1),1)</f>
        <v>0</v>
      </c>
      <c r="E162" s="35" t="s">
        <v>1037</v>
      </c>
      <c r="F162" s="35" t="str">
        <f>IFNA('P&amp;Cs'!$G162,"NA")</f>
        <v>#REF!</v>
      </c>
      <c r="G162" s="35" t="str">
        <f t="array" ref="G162">IF('P&amp;Cs'!$E162="","",INDEX(#REF!,MATCH('P&amp;Cs'!$H162,#REF!,0),2))</f>
        <v>#REF!</v>
      </c>
      <c r="H162" s="35" t="str">
        <f>'P&amp;Cs'!$E162&amp;"NO"</f>
        <v>5LpGBQwrIADkt1pUe7CZXANO</v>
      </c>
      <c r="I162" s="35" t="b">
        <f t="array" ref="I162">IF('P&amp;Cs'!$E162="","",INDEX(PI!$V$2:$V$159,MATCH('P&amp;Cs'!$E162,PI!$A$2:$A$159,0),1))</f>
        <v>0</v>
      </c>
      <c r="J162" s="35" t="str">
        <f t="array" ref="J162">IF('P&amp;Cs'!$B162="",IF('P&amp;Cs'!$C162="",IF('P&amp;Cs'!$E162="","",INDEX(PI!$B$2:$S$159,MATCH('P&amp;Cs'!$E162,PI!$A$2:$A$159,0),2)),INDEX(PI!$B$2:$S$159,MATCH('P&amp;Cs'!$C162,PI!$R$2:$R$159,0),18)),INDEX(PI!$B$2:$S$159,MATCH('P&amp;Cs'!$B162,PI!$N$2:$N$159,0),14))</f>
        <v>FO 08.01.03</v>
      </c>
      <c r="K162" s="35" t="str">
        <f t="array" ref="K162">IF('P&amp;Cs'!$B162="",IF('P&amp;Cs'!$C162="",IF('P&amp;Cs'!$E162="","",INDEX(PI!$B$2:$S$159,MATCH('P&amp;Cs'!$E162,PI!$A$2:$A$159,0),4)),INDEX(PI!$B$2:$T$159,MATCH('P&amp;Cs'!$C162,PI!$R$2:$R$159,0),19)),INDEX(PI!$B$2:$S$159,MATCH('P&amp;Cs'!$B162,PI!$N$2:$N$159,0),15))</f>
        <v>Corrective actions are taken based on results from the risk assessment and the results of the water analysis.</v>
      </c>
      <c r="L162" s="35" t="str">
        <f t="array" ref="L162">IF('P&amp;Cs'!$B162="",IF('P&amp;Cs'!$C162="",INDEX(PI!$B$2:$S$159,MATCH('P&amp;Cs'!$E162,PI!$A$2:$A$159,0),6),""),"")</f>
        <v>Records shall be available of the actions taken to address risks of water quality used in postharvest, along with records of their results.</v>
      </c>
      <c r="M162" s="35" t="str">
        <f t="array" ref="M162">IF('P&amp;Cs'!$C162="",IF('P&amp;Cs'!$E162="","",INDEX(PI!$B$2:$S$159,MATCH('P&amp;Cs'!$E162,PI!$A$2:$A$159,0),8)),"")</f>
        <v>Minor Must</v>
      </c>
      <c r="N162" s="35"/>
      <c r="O162" s="35"/>
      <c r="P162" s="35"/>
      <c r="Q162" s="40" t="s">
        <v>2349</v>
      </c>
      <c r="R162" s="35" t="s">
        <v>2522</v>
      </c>
      <c r="S162" s="35" t="s">
        <v>2523</v>
      </c>
      <c r="T162" s="35"/>
      <c r="U162" s="36"/>
      <c r="V162" s="34"/>
      <c r="W162" s="34"/>
      <c r="X162" s="34"/>
      <c r="Y162" s="34"/>
      <c r="Z162" s="34"/>
    </row>
    <row r="163" ht="9.75" customHeight="1">
      <c r="A163" s="34"/>
      <c r="B163" s="35"/>
      <c r="C163" s="35" t="s">
        <v>202</v>
      </c>
      <c r="D163" s="34">
        <f>IF('P&amp;Cs'!$B163="",IF('P&amp;Cs'!$C163="",0,1),1)</f>
        <v>1</v>
      </c>
      <c r="E163" s="35"/>
      <c r="F163" s="35" t="str">
        <f>IFNA('P&amp;Cs'!$G163,"NA")</f>
        <v/>
      </c>
      <c r="G163" s="35" t="str">
        <f t="array" ref="G163">IF('P&amp;Cs'!$E163="","",INDEX(#REF!,MATCH('P&amp;Cs'!$H163,#REF!,0),2))</f>
        <v/>
      </c>
      <c r="H163" s="35" t="str">
        <f>'P&amp;Cs'!$E163&amp;"NO"</f>
        <v>NO</v>
      </c>
      <c r="I163" s="35" t="str">
        <f t="array" ref="I163">IF('P&amp;Cs'!$E163="","",INDEX(PI!$V$2:$V$159,MATCH('P&amp;Cs'!$E163,PI!$A$2:$A$159,0),1))</f>
        <v/>
      </c>
      <c r="J163" s="35" t="str">
        <f t="array" ref="J163">IF('P&amp;Cs'!$B163="",IF('P&amp;Cs'!$C163="",IF('P&amp;Cs'!$E163="","",INDEX(PI!$B$2:$S$159,MATCH('P&amp;Cs'!$E163,PI!$A$2:$A$159,0),2)),INDEX(PI!$B$2:$S$159,MATCH('P&amp;Cs'!$C163,PI!$R$2:$R$159,0),18)),INDEX(PI!$B$2:$S$159,MATCH('P&amp;Cs'!$B163,PI!$N$2:$N$159,0),14))</f>
        <v>FO 08.02 Postharvest treatments</v>
      </c>
      <c r="K163" s="35" t="str">
        <f t="array" ref="K163">IF('P&amp;Cs'!$B163="",IF('P&amp;Cs'!$C163="",IF('P&amp;Cs'!$E163="","",INDEX(PI!$B$2:$S$159,MATCH('P&amp;Cs'!$E163,PI!$A$2:$A$159,0),4)),INDEX(PI!$B$2:$T$159,MATCH('P&amp;Cs'!$C163,PI!$R$2:$R$159,0),19)),INDEX(PI!$B$2:$S$159,MATCH('P&amp;Cs'!$B163,PI!$N$2:$N$159,0),15))</f>
        <v>-</v>
      </c>
      <c r="L163" s="35" t="str">
        <f t="array" ref="L163">IF('P&amp;Cs'!$B163="",IF('P&amp;Cs'!$C163="",INDEX(PI!$B$2:$S$159,MATCH('P&amp;Cs'!$E163,PI!$A$2:$A$159,0),6),""),"")</f>
        <v/>
      </c>
      <c r="M163" s="35" t="str">
        <f t="array" ref="M163">IF('P&amp;Cs'!$C163="",IF('P&amp;Cs'!$E163="","",INDEX(PI!$B$2:$S$159,MATCH('P&amp;Cs'!$E163,PI!$A$2:$A$159,0),8)),"")</f>
        <v/>
      </c>
      <c r="N163" s="35"/>
      <c r="O163" s="35"/>
      <c r="P163" s="35"/>
      <c r="Q163" s="35"/>
      <c r="R163" s="35"/>
      <c r="S163" s="35"/>
      <c r="T163" s="35"/>
      <c r="U163" s="36"/>
      <c r="V163" s="34"/>
      <c r="W163" s="34"/>
      <c r="X163" s="34"/>
      <c r="Y163" s="34"/>
      <c r="Z163" s="34"/>
    </row>
    <row r="164" ht="9.75" customHeight="1">
      <c r="A164" s="34"/>
      <c r="B164" s="35"/>
      <c r="C164" s="35"/>
      <c r="D164" s="34">
        <f>IF('P&amp;Cs'!$B164="",IF('P&amp;Cs'!$C164="",0,1),1)</f>
        <v>0</v>
      </c>
      <c r="E164" s="35" t="s">
        <v>195</v>
      </c>
      <c r="F164" s="35" t="str">
        <f>IFNA('P&amp;Cs'!$G164,"NA")</f>
        <v>#REF!</v>
      </c>
      <c r="G164" s="35" t="str">
        <f t="array" ref="G164">IF('P&amp;Cs'!$E164="","",INDEX(#REF!,MATCH('P&amp;Cs'!$H164,#REF!,0),2))</f>
        <v>#REF!</v>
      </c>
      <c r="H164" s="35" t="str">
        <f>'P&amp;Cs'!$E164&amp;"NO"</f>
        <v>4elU6YivpDUP8Zg3hYzRURNO</v>
      </c>
      <c r="I164" s="35" t="b">
        <f t="array" ref="I164">IF('P&amp;Cs'!$E164="","",INDEX(PI!$V$2:$V$159,MATCH('P&amp;Cs'!$E164,PI!$A$2:$A$159,0),1))</f>
        <v>0</v>
      </c>
      <c r="J164" s="35" t="str">
        <f t="array" ref="J164">IF('P&amp;Cs'!$B164="",IF('P&amp;Cs'!$C164="",IF('P&amp;Cs'!$E164="","",INDEX(PI!$B$2:$S$159,MATCH('P&amp;Cs'!$E164,PI!$A$2:$A$159,0),2)),INDEX(PI!$B$2:$S$159,MATCH('P&amp;Cs'!$C164,PI!$R$2:$R$159,0),18)),INDEX(PI!$B$2:$S$159,MATCH('P&amp;Cs'!$B164,PI!$N$2:$N$159,0),14))</f>
        <v>FO 08.02.01</v>
      </c>
      <c r="K164" s="35" t="str">
        <f t="array" ref="K164">IF('P&amp;Cs'!$B164="",IF('P&amp;Cs'!$C164="",IF('P&amp;Cs'!$E164="","",INDEX(PI!$B$2:$S$159,MATCH('P&amp;Cs'!$E164,PI!$A$2:$A$159,0),4)),INDEX(PI!$B$2:$T$159,MATCH('P&amp;Cs'!$C164,PI!$R$2:$R$159,0),19)),INDEX(PI!$B$2:$S$159,MATCH('P&amp;Cs'!$B164,PI!$N$2:$N$159,0),15))</f>
        <v>The producer uses postharvest treatments if and only if there are no existing alternatives to ensure maintenance of good quality.</v>
      </c>
      <c r="L164" s="35" t="str">
        <f t="array" ref="L164">IF('P&amp;Cs'!$B164="",IF('P&amp;Cs'!$C164="",INDEX(PI!$B$2:$S$159,MATCH('P&amp;Cs'!$E164,PI!$A$2:$A$159,0),6),""),"")</f>
        <v>All possible alternatives for the use of postharvest treatments shall have been considered and evaluated, and chemicals shall be used only where there is no technically accepted alternative.
Postharvest treatments may include plant protection products (PPPs), inks to color flowers, and other treatments.</v>
      </c>
      <c r="M164" s="35" t="str">
        <f t="array" ref="M164">IF('P&amp;Cs'!$C164="",IF('P&amp;Cs'!$E164="","",INDEX(PI!$B$2:$S$159,MATCH('P&amp;Cs'!$E164,PI!$A$2:$A$159,0),8)),"")</f>
        <v>Minor Must</v>
      </c>
      <c r="N164" s="35"/>
      <c r="O164" s="35"/>
      <c r="P164" s="35"/>
      <c r="Q164" s="40" t="s">
        <v>2524</v>
      </c>
      <c r="R164" s="35" t="s">
        <v>2525</v>
      </c>
      <c r="S164" s="35"/>
      <c r="T164" s="35"/>
      <c r="U164" s="36"/>
      <c r="V164" s="34"/>
      <c r="W164" s="34"/>
      <c r="X164" s="34"/>
      <c r="Y164" s="34"/>
      <c r="Z164" s="34"/>
    </row>
    <row r="165" ht="9.75" customHeight="1">
      <c r="A165" s="34"/>
      <c r="B165" s="35"/>
      <c r="C165" s="35"/>
      <c r="D165" s="34">
        <f>IF('P&amp;Cs'!$B165="",IF('P&amp;Cs'!$C165="",0,1),1)</f>
        <v>0</v>
      </c>
      <c r="E165" s="35" t="s">
        <v>203</v>
      </c>
      <c r="F165" s="35" t="str">
        <f>IFNA('P&amp;Cs'!$G165,"NA")</f>
        <v>#REF!</v>
      </c>
      <c r="G165" s="35" t="str">
        <f t="array" ref="G165">IF('P&amp;Cs'!$E165="","",INDEX(#REF!,MATCH('P&amp;Cs'!$H165,#REF!,0),2))</f>
        <v>#REF!</v>
      </c>
      <c r="H165" s="35" t="str">
        <f>'P&amp;Cs'!$E165&amp;"NO"</f>
        <v>4Z90n5MuwIly9eLPYBpn4iNO</v>
      </c>
      <c r="I165" s="35" t="b">
        <f t="array" ref="I165">IF('P&amp;Cs'!$E165="","",INDEX(PI!$V$2:$V$159,MATCH('P&amp;Cs'!$E165,PI!$A$2:$A$159,0),1))</f>
        <v>0</v>
      </c>
      <c r="J165" s="35" t="str">
        <f t="array" ref="J165">IF('P&amp;Cs'!$B165="",IF('P&amp;Cs'!$C165="",IF('P&amp;Cs'!$E165="","",INDEX(PI!$B$2:$S$159,MATCH('P&amp;Cs'!$E165,PI!$A$2:$A$159,0),2)),INDEX(PI!$B$2:$S$159,MATCH('P&amp;Cs'!$C165,PI!$R$2:$R$159,0),18)),INDEX(PI!$B$2:$S$159,MATCH('P&amp;Cs'!$B165,PI!$N$2:$N$159,0),14))</f>
        <v>FO 08.02.02</v>
      </c>
      <c r="K165" s="35" t="str">
        <f t="array" ref="K165">IF('P&amp;Cs'!$B165="",IF('P&amp;Cs'!$C165="",IF('P&amp;Cs'!$E165="","",INDEX(PI!$B$2:$S$159,MATCH('P&amp;Cs'!$E165,PI!$A$2:$A$159,0),4)),INDEX(PI!$B$2:$T$159,MATCH('P&amp;Cs'!$C165,PI!$R$2:$R$159,0),19)),INDEX(PI!$B$2:$S$159,MATCH('P&amp;Cs'!$B165,PI!$N$2:$N$159,0),15))</f>
        <v>All label instructions are complied with.</v>
      </c>
      <c r="L165" s="35" t="str">
        <f t="array" ref="L165">IF('P&amp;Cs'!$B165="",IF('P&amp;Cs'!$C165="",INDEX(PI!$B$2:$S$159,MATCH('P&amp;Cs'!$E165,PI!$A$2:$A$159,0),6),""),"")</f>
        <v>Clear procedures shall be in place and documentation (postharvest protection product (PPP) application records, packaging/delivery dates of treated products, etc.) shall be available demonstrating that the label instructions for chemicals applied to the harvested products have been complied with.</v>
      </c>
      <c r="M165" s="35" t="str">
        <f t="array" ref="M165">IF('P&amp;Cs'!$C165="",IF('P&amp;Cs'!$E165="","",INDEX(PI!$B$2:$S$159,MATCH('P&amp;Cs'!$E165,PI!$A$2:$A$159,0),8)),"")</f>
        <v>Major Must</v>
      </c>
      <c r="N165" s="35"/>
      <c r="O165" s="35"/>
      <c r="P165" s="35"/>
      <c r="Q165" s="35" t="s">
        <v>2493</v>
      </c>
      <c r="R165" s="35" t="s">
        <v>2526</v>
      </c>
      <c r="S165" s="35"/>
      <c r="T165" s="35"/>
      <c r="U165" s="36"/>
      <c r="V165" s="34"/>
      <c r="W165" s="34"/>
      <c r="X165" s="34"/>
      <c r="Y165" s="34"/>
      <c r="Z165" s="34"/>
    </row>
    <row r="166" ht="9.75" customHeight="1">
      <c r="A166" s="34"/>
      <c r="B166" s="35"/>
      <c r="C166" s="35"/>
      <c r="D166" s="34">
        <f>IF('P&amp;Cs'!$B166="",IF('P&amp;Cs'!$C166="",0,1),1)</f>
        <v>0</v>
      </c>
      <c r="E166" s="35" t="s">
        <v>331</v>
      </c>
      <c r="F166" s="35" t="str">
        <f>IFNA('P&amp;Cs'!$G166,"NA")</f>
        <v>#REF!</v>
      </c>
      <c r="G166" s="35" t="str">
        <f t="array" ref="G166">IF('P&amp;Cs'!$E166="","",INDEX(#REF!,MATCH('P&amp;Cs'!$H166,#REF!,0),2))</f>
        <v>#REF!</v>
      </c>
      <c r="H166" s="35" t="str">
        <f>'P&amp;Cs'!$E166&amp;"NO"</f>
        <v>iHndUfPyGPYoulIuDy0lWNO</v>
      </c>
      <c r="I166" s="35" t="b">
        <f t="array" ref="I166">IF('P&amp;Cs'!$E166="","",INDEX(PI!$V$2:$V$159,MATCH('P&amp;Cs'!$E166,PI!$A$2:$A$159,0),1))</f>
        <v>0</v>
      </c>
      <c r="J166" s="35" t="str">
        <f t="array" ref="J166">IF('P&amp;Cs'!$B166="",IF('P&amp;Cs'!$C166="",IF('P&amp;Cs'!$E166="","",INDEX(PI!$B$2:$S$159,MATCH('P&amp;Cs'!$E166,PI!$A$2:$A$159,0),2)),INDEX(PI!$B$2:$S$159,MATCH('P&amp;Cs'!$C166,PI!$R$2:$R$159,0),18)),INDEX(PI!$B$2:$S$159,MATCH('P&amp;Cs'!$B166,PI!$N$2:$N$159,0),14))</f>
        <v>FO 08.02.03</v>
      </c>
      <c r="K166" s="35" t="str">
        <f t="array" ref="K166">IF('P&amp;Cs'!$B166="",IF('P&amp;Cs'!$C166="",IF('P&amp;Cs'!$E166="","",INDEX(PI!$B$2:$S$159,MATCH('P&amp;Cs'!$E166,PI!$A$2:$A$159,0),4)),INDEX(PI!$B$2:$T$159,MATCH('P&amp;Cs'!$C166,PI!$R$2:$R$159,0),19)),INDEX(PI!$B$2:$S$159,MATCH('P&amp;Cs'!$B166,PI!$N$2:$N$159,0),15))</f>
        <v>The producer uses only those plant protection products (PPPs) that are officially registered in the country of use and approved for postharvest use.</v>
      </c>
      <c r="L166" s="35" t="str">
        <f t="array" ref="L166">IF('P&amp;Cs'!$B166="",IF('P&amp;Cs'!$C166="",INDEX(PI!$B$2:$S$159,MATCH('P&amp;Cs'!$E166,PI!$A$2:$A$159,0),6),""),"")</f>
        <v>All postharvest PPPs or any other postharvest treatments used on the harvested products shall be officially registered or permitted by the appropriate governmental organization in the country of application, approved for use in the country of application, and approved for postharvest use as indicated on the biocide and PPP labels. Where no official registration scheme exists, refer to the GLOBALG.A.P. guideline on this subject and to “International Code of Conduct on the Distribution and Use of Pesticides” of the Food and Agriculture Organization (FAO).</v>
      </c>
      <c r="M166" s="35" t="str">
        <f t="array" ref="M166">IF('P&amp;Cs'!$C166="",IF('P&amp;Cs'!$E166="","",INDEX(PI!$B$2:$S$159,MATCH('P&amp;Cs'!$E166,PI!$A$2:$A$159,0),8)),"")</f>
        <v>Major Must</v>
      </c>
      <c r="N166" s="35"/>
      <c r="O166" s="35"/>
      <c r="P166" s="35"/>
      <c r="Q166" s="40" t="s">
        <v>2347</v>
      </c>
      <c r="R166" s="44" t="s">
        <v>2527</v>
      </c>
      <c r="S166" s="35" t="s">
        <v>2482</v>
      </c>
      <c r="T166" s="35"/>
      <c r="U166" s="36"/>
      <c r="V166" s="34"/>
      <c r="W166" s="34"/>
      <c r="X166" s="34"/>
      <c r="Y166" s="34"/>
      <c r="Z166" s="34"/>
    </row>
    <row r="167" ht="9.75" customHeight="1">
      <c r="A167" s="34"/>
      <c r="B167" s="35"/>
      <c r="C167" s="35"/>
      <c r="D167" s="34">
        <f>IF('P&amp;Cs'!$B167="",IF('P&amp;Cs'!$C167="",0,1),1)</f>
        <v>0</v>
      </c>
      <c r="E167" s="35" t="s">
        <v>230</v>
      </c>
      <c r="F167" s="35" t="str">
        <f>IFNA('P&amp;Cs'!$G167,"NA")</f>
        <v>#REF!</v>
      </c>
      <c r="G167" s="35" t="str">
        <f t="array" ref="G167">IF('P&amp;Cs'!$E167="","",INDEX(#REF!,MATCH('P&amp;Cs'!$H167,#REF!,0),2))</f>
        <v>#REF!</v>
      </c>
      <c r="H167" s="35" t="str">
        <f>'P&amp;Cs'!$E167&amp;"NO"</f>
        <v>46SFKyIYeUQ3Fa48McaHksNO</v>
      </c>
      <c r="I167" s="35" t="b">
        <f t="array" ref="I167">IF('P&amp;Cs'!$E167="","",INDEX(PI!$V$2:$V$159,MATCH('P&amp;Cs'!$E167,PI!$A$2:$A$159,0),1))</f>
        <v>0</v>
      </c>
      <c r="J167" s="35" t="str">
        <f t="array" ref="J167">IF('P&amp;Cs'!$B167="",IF('P&amp;Cs'!$C167="",IF('P&amp;Cs'!$E167="","",INDEX(PI!$B$2:$S$159,MATCH('P&amp;Cs'!$E167,PI!$A$2:$A$159,0),2)),INDEX(PI!$B$2:$S$159,MATCH('P&amp;Cs'!$C167,PI!$R$2:$R$159,0),18)),INDEX(PI!$B$2:$S$159,MATCH('P&amp;Cs'!$B167,PI!$N$2:$N$159,0),14))</f>
        <v>FO 08.02.04</v>
      </c>
      <c r="K167" s="35" t="str">
        <f t="array" ref="K167">IF('P&amp;Cs'!$B167="",IF('P&amp;Cs'!$C167="",IF('P&amp;Cs'!$E167="","",INDEX(PI!$B$2:$S$159,MATCH('P&amp;Cs'!$E167,PI!$A$2:$A$159,0),4)),INDEX(PI!$B$2:$T$159,MATCH('P&amp;Cs'!$C167,PI!$R$2:$R$159,0),19)),INDEX(PI!$B$2:$S$159,MATCH('P&amp;Cs'!$B167,PI!$N$2:$N$159,0),15))</f>
        <v>The producer keeps an up-to-date list of postharvest plant protection products (PPPs) that are used, and approved for use, on crops being grown.</v>
      </c>
      <c r="L167" s="35" t="str">
        <f t="array" ref="L167">IF('P&amp;Cs'!$B167="",IF('P&amp;Cs'!$C167="",INDEX(PI!$B$2:$S$159,MATCH('P&amp;Cs'!$E167,PI!$A$2:$A$159,0),6),""),"")</f>
        <v>An up-to-date documented list shall be available that takes into account any changes in local and national PPP legislation. The list shall contain the commercial brand names of PPPs (including their active ingredient composition or beneficial organisms) that have been or are being used on registered crops grown on the farm within the last 12 months.</v>
      </c>
      <c r="M167" s="35" t="str">
        <f t="array" ref="M167">IF('P&amp;Cs'!$C167="",IF('P&amp;Cs'!$E167="","",INDEX(PI!$B$2:$S$159,MATCH('P&amp;Cs'!$E167,PI!$A$2:$A$159,0),8)),"")</f>
        <v>Minor Must</v>
      </c>
      <c r="N167" s="35"/>
      <c r="O167" s="35"/>
      <c r="P167" s="35"/>
      <c r="Q167" s="40" t="s">
        <v>2347</v>
      </c>
      <c r="R167" s="44" t="s">
        <v>2528</v>
      </c>
      <c r="S167" s="35" t="s">
        <v>2529</v>
      </c>
      <c r="T167" s="35"/>
      <c r="U167" s="36"/>
      <c r="V167" s="34"/>
      <c r="W167" s="34"/>
      <c r="X167" s="34"/>
      <c r="Y167" s="34"/>
      <c r="Z167" s="34"/>
    </row>
    <row r="168" ht="9.75" customHeight="1">
      <c r="A168" s="34"/>
      <c r="B168" s="35"/>
      <c r="C168" s="35"/>
      <c r="D168" s="34">
        <f>IF('P&amp;Cs'!$B168="",IF('P&amp;Cs'!$C168="",0,1),1)</f>
        <v>0</v>
      </c>
      <c r="E168" s="35" t="s">
        <v>236</v>
      </c>
      <c r="F168" s="35" t="str">
        <f>IFNA('P&amp;Cs'!$G168,"NA")</f>
        <v>#REF!</v>
      </c>
      <c r="G168" s="35" t="str">
        <f t="array" ref="G168">IF('P&amp;Cs'!$E168="","",INDEX(#REF!,MATCH('P&amp;Cs'!$H168,#REF!,0),2))</f>
        <v>#REF!</v>
      </c>
      <c r="H168" s="35" t="str">
        <f>'P&amp;Cs'!$E168&amp;"NO"</f>
        <v>1pZB76SwBalQpUvgXPZztDNO</v>
      </c>
      <c r="I168" s="35" t="b">
        <f t="array" ref="I168">IF('P&amp;Cs'!$E168="","",INDEX(PI!$V$2:$V$159,MATCH('P&amp;Cs'!$E168,PI!$A$2:$A$159,0),1))</f>
        <v>0</v>
      </c>
      <c r="J168" s="35" t="str">
        <f t="array" ref="J168">IF('P&amp;Cs'!$B168="",IF('P&amp;Cs'!$C168="",IF('P&amp;Cs'!$E168="","",INDEX(PI!$B$2:$S$159,MATCH('P&amp;Cs'!$E168,PI!$A$2:$A$159,0),2)),INDEX(PI!$B$2:$S$159,MATCH('P&amp;Cs'!$C168,PI!$R$2:$R$159,0),18)),INDEX(PI!$B$2:$S$159,MATCH('P&amp;Cs'!$B168,PI!$N$2:$N$159,0),14))</f>
        <v>FO 08.02.05</v>
      </c>
      <c r="K168" s="35" t="str">
        <f t="array" ref="K168">IF('P&amp;Cs'!$B168="",IF('P&amp;Cs'!$C168="",IF('P&amp;Cs'!$E168="","",INDEX(PI!$B$2:$S$159,MATCH('P&amp;Cs'!$E168,PI!$A$2:$A$159,0),4)),INDEX(PI!$B$2:$T$159,MATCH('P&amp;Cs'!$C168,PI!$R$2:$R$159,0),19)),INDEX(PI!$B$2:$S$159,MATCH('P&amp;Cs'!$B168,PI!$N$2:$N$159,0),15))</f>
        <v>The producer and/or packer has consulted their customers to determine whether there are restrictions on specific postharvest treatments or any additional commercial restrictions.</v>
      </c>
      <c r="L168" s="35" t="str">
        <f t="array" ref="L168">IF('P&amp;Cs'!$B168="",IF('P&amp;Cs'!$C168="",INDEX(PI!$B$2:$S$159,MATCH('P&amp;Cs'!$E168,PI!$A$2:$A$159,0),6),""),"")</f>
        <v>There shall be documentation confirming the request from the producer and/or packer for information on additional restrictions.</v>
      </c>
      <c r="M168" s="35" t="str">
        <f t="array" ref="M168">IF('P&amp;Cs'!$C168="",IF('P&amp;Cs'!$E168="","",INDEX(PI!$B$2:$S$159,MATCH('P&amp;Cs'!$E168,PI!$A$2:$A$159,0),8)),"")</f>
        <v>Minor Must</v>
      </c>
      <c r="N168" s="35"/>
      <c r="O168" s="35"/>
      <c r="P168" s="35"/>
      <c r="Q168" s="40" t="s">
        <v>2349</v>
      </c>
      <c r="R168" s="35" t="s">
        <v>2410</v>
      </c>
      <c r="S168" s="35"/>
      <c r="T168" s="35"/>
      <c r="U168" s="36"/>
      <c r="V168" s="34"/>
      <c r="W168" s="34"/>
      <c r="X168" s="34"/>
      <c r="Y168" s="34"/>
      <c r="Z168" s="34"/>
    </row>
    <row r="169" ht="9.75" customHeight="1">
      <c r="A169" s="34"/>
      <c r="B169" s="35"/>
      <c r="C169" s="35"/>
      <c r="D169" s="34">
        <f>IF('P&amp;Cs'!$B169="",IF('P&amp;Cs'!$C169="",0,1),1)</f>
        <v>0</v>
      </c>
      <c r="E169" s="35" t="s">
        <v>313</v>
      </c>
      <c r="F169" s="35" t="str">
        <f>IFNA('P&amp;Cs'!$G169,"NA")</f>
        <v>#REF!</v>
      </c>
      <c r="G169" s="35" t="str">
        <f t="array" ref="G169">IF('P&amp;Cs'!$E169="","",INDEX(#REF!,MATCH('P&amp;Cs'!$H169,#REF!,0),2))</f>
        <v>#REF!</v>
      </c>
      <c r="H169" s="35" t="str">
        <f>'P&amp;Cs'!$E169&amp;"NO"</f>
        <v>bGUOIClk5fJfkQ2PSC5YoNO</v>
      </c>
      <c r="I169" s="35" t="b">
        <f t="array" ref="I169">IF('P&amp;Cs'!$E169="","",INDEX(PI!$V$2:$V$159,MATCH('P&amp;Cs'!$E169,PI!$A$2:$A$159,0),1))</f>
        <v>0</v>
      </c>
      <c r="J169" s="35" t="str">
        <f t="array" ref="J169">IF('P&amp;Cs'!$B169="",IF('P&amp;Cs'!$C169="",IF('P&amp;Cs'!$E169="","",INDEX(PI!$B$2:$S$159,MATCH('P&amp;Cs'!$E169,PI!$A$2:$A$159,0),2)),INDEX(PI!$B$2:$S$159,MATCH('P&amp;Cs'!$C169,PI!$R$2:$R$159,0),18)),INDEX(PI!$B$2:$S$159,MATCH('P&amp;Cs'!$B169,PI!$N$2:$N$159,0),14))</f>
        <v>FO 08.02.06</v>
      </c>
      <c r="K169" s="35" t="str">
        <f t="array" ref="K169">IF('P&amp;Cs'!$B169="",IF('P&amp;Cs'!$C169="",IF('P&amp;Cs'!$E169="","",INDEX(PI!$B$2:$S$159,MATCH('P&amp;Cs'!$E169,PI!$A$2:$A$159,0),4)),INDEX(PI!$B$2:$T$159,MATCH('P&amp;Cs'!$C169,PI!$R$2:$R$159,0),19)),INDEX(PI!$B$2:$S$159,MATCH('P&amp;Cs'!$B169,PI!$N$2:$N$159,0),15))</f>
        <v>Records of postharvest treatment applications are kept.</v>
      </c>
      <c r="L169" s="35" t="str">
        <f t="array" ref="L169">IF('P&amp;Cs'!$B169="",IF('P&amp;Cs'!$C169="",INDEX(PI!$B$2:$S$159,MATCH('P&amp;Cs'!$E169,PI!$A$2:$A$159,0),6),""),"")</f>
        <v>The following information shall be included in all records of postharvest plant protection product (PPP) applications:
- The lot or batch of harvested product treated
- The name or reference of the farm or harvested product-handling site where the treatment was undertaken
- The exact dates (day/month/year) of the applications
- The type of treatment used for PPP application (spraying, drenching, gassing, etc.)
- The justification for the application (i.e., common name of pest to be treated)
- The complete trade name and active ingredient (including formulation) or beneficial organism with scientific name
- The amount of PPP applied in weight or volume per liter of water or other carrier medium
- The name of the person who has applied the PPP to the harvested product</v>
      </c>
      <c r="M169" s="35" t="str">
        <f t="array" ref="M169">IF('P&amp;Cs'!$C169="",IF('P&amp;Cs'!$E169="","",INDEX(PI!$B$2:$S$159,MATCH('P&amp;Cs'!$E169,PI!$A$2:$A$159,0),8)),"")</f>
        <v>Major Must</v>
      </c>
      <c r="N169" s="35"/>
      <c r="O169" s="35"/>
      <c r="P169" s="35"/>
      <c r="Q169" s="40" t="s">
        <v>2347</v>
      </c>
      <c r="R169" s="44" t="s">
        <v>2488</v>
      </c>
      <c r="S169" s="35" t="s">
        <v>2530</v>
      </c>
      <c r="T169" s="35" t="s">
        <v>2531</v>
      </c>
      <c r="U169" s="36"/>
      <c r="V169" s="34"/>
      <c r="W169" s="34"/>
      <c r="X169" s="34"/>
      <c r="Y169" s="34"/>
      <c r="Z169" s="34"/>
    </row>
    <row r="170" ht="9.75" customHeight="1">
      <c r="A170" s="34"/>
      <c r="B170" s="35"/>
      <c r="C170" s="35"/>
      <c r="D170" s="34">
        <f>IF('P&amp;Cs'!$B170="",IF('P&amp;Cs'!$C170="",0,1),1)</f>
        <v>0</v>
      </c>
      <c r="E170" s="35" t="s">
        <v>1007</v>
      </c>
      <c r="F170" s="35" t="str">
        <f>IFNA('P&amp;Cs'!$G170,"NA")</f>
        <v>#REF!</v>
      </c>
      <c r="G170" s="35" t="str">
        <f t="array" ref="G170">IF('P&amp;Cs'!$E170="","",INDEX(#REF!,MATCH('P&amp;Cs'!$H170,#REF!,0),2))</f>
        <v>#REF!</v>
      </c>
      <c r="H170" s="35" t="str">
        <f>'P&amp;Cs'!$E170&amp;"NO"</f>
        <v>4ZnBflFxdjBu3f0DKTkDCZNO</v>
      </c>
      <c r="I170" s="35" t="b">
        <f t="array" ref="I170">IF('P&amp;Cs'!$E170="","",INDEX(PI!$V$2:$V$159,MATCH('P&amp;Cs'!$E170,PI!$A$2:$A$159,0),1))</f>
        <v>0</v>
      </c>
      <c r="J170" s="35" t="str">
        <f t="array" ref="J170">IF('P&amp;Cs'!$B170="",IF('P&amp;Cs'!$C170="",IF('P&amp;Cs'!$E170="","",INDEX(PI!$B$2:$S$159,MATCH('P&amp;Cs'!$E170,PI!$A$2:$A$159,0),2)),INDEX(PI!$B$2:$S$159,MATCH('P&amp;Cs'!$C170,PI!$R$2:$R$159,0),18)),INDEX(PI!$B$2:$S$159,MATCH('P&amp;Cs'!$B170,PI!$N$2:$N$159,0),14))</f>
        <v>FO 08.02.07</v>
      </c>
      <c r="K170" s="35" t="str">
        <f t="array" ref="K170">IF('P&amp;Cs'!$B170="",IF('P&amp;Cs'!$C170="",IF('P&amp;Cs'!$E170="","",INDEX(PI!$B$2:$S$159,MATCH('P&amp;Cs'!$E170,PI!$A$2:$A$159,0),4)),INDEX(PI!$B$2:$T$159,MATCH('P&amp;Cs'!$C170,PI!$R$2:$R$159,0),19)),INDEX(PI!$B$2:$S$159,MATCH('P&amp;Cs'!$B170,PI!$N$2:$N$159,0),15))</f>
        <v>Postharvest packaging on the farm has been stored in such a way as to prevent contamination by rodents, pests, birds, and physical and chemical hazards.</v>
      </c>
      <c r="L170" s="35" t="str">
        <f t="array" ref="L170">IF('P&amp;Cs'!$B170="",IF('P&amp;Cs'!$C170="",INDEX(PI!$B$2:$S$159,MATCH('P&amp;Cs'!$E170,PI!$A$2:$A$159,0),6),""),"")</f>
        <v>All consumer packaging shall be stored with control measures for rodents, pests, birds, and physical and chemical hazards.
Note: Pots in which plants are grown are not considered packaging material.</v>
      </c>
      <c r="M170" s="35" t="str">
        <f t="array" ref="M170">IF('P&amp;Cs'!$C170="",IF('P&amp;Cs'!$E170="","",INDEX(PI!$B$2:$S$159,MATCH('P&amp;Cs'!$E170,PI!$A$2:$A$159,0),8)),"")</f>
        <v>Minor Must</v>
      </c>
      <c r="N170" s="35"/>
      <c r="O170" s="35"/>
      <c r="P170" s="35"/>
      <c r="Q170" s="40" t="s">
        <v>2398</v>
      </c>
      <c r="R170" s="35" t="s">
        <v>2436</v>
      </c>
      <c r="S170" s="35"/>
      <c r="T170" s="35"/>
      <c r="U170" s="36"/>
      <c r="V170" s="34"/>
      <c r="W170" s="34"/>
      <c r="X170" s="34"/>
      <c r="Y170" s="34"/>
      <c r="Z170" s="34"/>
    </row>
    <row r="171" ht="9.75" customHeight="1">
      <c r="A171" s="34"/>
      <c r="B171" s="35"/>
      <c r="C171" s="35"/>
      <c r="D171" s="34">
        <f>IF('P&amp;Cs'!$B171="",IF('P&amp;Cs'!$C171="",0,1),1)</f>
        <v>0</v>
      </c>
      <c r="E171" s="35" t="s">
        <v>1019</v>
      </c>
      <c r="F171" s="35" t="str">
        <f>IFNA('P&amp;Cs'!$G171,"NA")</f>
        <v>#REF!</v>
      </c>
      <c r="G171" s="35" t="str">
        <f t="array" ref="G171">IF('P&amp;Cs'!$E171="","",INDEX(#REF!,MATCH('P&amp;Cs'!$H171,#REF!,0),2))</f>
        <v>#REF!</v>
      </c>
      <c r="H171" s="35" t="str">
        <f>'P&amp;Cs'!$E171&amp;"NO"</f>
        <v>46Ve9Xpj1FZcu0xYbSxXjhNO</v>
      </c>
      <c r="I171" s="35" t="b">
        <f t="array" ref="I171">IF('P&amp;Cs'!$E171="","",INDEX(PI!$V$2:$V$159,MATCH('P&amp;Cs'!$E171,PI!$A$2:$A$159,0),1))</f>
        <v>0</v>
      </c>
      <c r="J171" s="35" t="str">
        <f t="array" ref="J171">IF('P&amp;Cs'!$B171="",IF('P&amp;Cs'!$C171="",IF('P&amp;Cs'!$E171="","",INDEX(PI!$B$2:$S$159,MATCH('P&amp;Cs'!$E171,PI!$A$2:$A$159,0),2)),INDEX(PI!$B$2:$S$159,MATCH('P&amp;Cs'!$C171,PI!$R$2:$R$159,0),18)),INDEX(PI!$B$2:$S$159,MATCH('P&amp;Cs'!$B171,PI!$N$2:$N$159,0),14))</f>
        <v>FO 08.02.08</v>
      </c>
      <c r="K171" s="35" t="str">
        <f t="array" ref="K171">IF('P&amp;Cs'!$B171="",IF('P&amp;Cs'!$C171="",IF('P&amp;Cs'!$E171="","",INDEX(PI!$B$2:$S$159,MATCH('P&amp;Cs'!$E171,PI!$A$2:$A$159,0),4)),INDEX(PI!$B$2:$T$159,MATCH('P&amp;Cs'!$C171,PI!$R$2:$R$159,0),19)),INDEX(PI!$B$2:$S$159,MATCH('P&amp;Cs'!$B171,PI!$N$2:$N$159,0),15))</f>
        <v>Reusable cultivation materials are cleaned to ensure that they are free of foreign materials.</v>
      </c>
      <c r="L171" s="35" t="str">
        <f t="array" ref="L171">IF('P&amp;Cs'!$B171="",IF('P&amp;Cs'!$C171="",INDEX(PI!$B$2:$S$159,MATCH('P&amp;Cs'!$E171,PI!$A$2:$A$159,0),6),""),"")</f>
        <v>Cultivation materials, including pots, crates, buckets, and other containers, shall be cleaned, and based on the risk of contamination there shall be a cleaning schedule in place to ensure that, at a minimum, they are free of foreign materials before reuse.
The above does not apply to pots that are not reused.</v>
      </c>
      <c r="M171" s="35" t="str">
        <f t="array" ref="M171">IF('P&amp;Cs'!$C171="",IF('P&amp;Cs'!$E171="","",INDEX(PI!$B$2:$S$159,MATCH('P&amp;Cs'!$E171,PI!$A$2:$A$159,0),8)),"")</f>
        <v>Minor Must</v>
      </c>
      <c r="N171" s="35"/>
      <c r="O171" s="35"/>
      <c r="P171" s="35"/>
      <c r="Q171" s="40" t="s">
        <v>2398</v>
      </c>
      <c r="R171" s="35" t="s">
        <v>2532</v>
      </c>
      <c r="S171" s="35" t="s">
        <v>2533</v>
      </c>
      <c r="T171" s="35"/>
      <c r="U171" s="36"/>
      <c r="V171" s="34"/>
      <c r="W171" s="34"/>
      <c r="X171" s="34"/>
      <c r="Y171" s="34"/>
      <c r="Z171" s="34"/>
    </row>
    <row r="172" ht="9.75" customHeight="1">
      <c r="A172" s="34"/>
      <c r="B172" s="35" t="s">
        <v>129</v>
      </c>
      <c r="C172" s="35"/>
      <c r="D172" s="34">
        <f>IF('P&amp;Cs'!$B172="",IF('P&amp;Cs'!$C172="",0,1),1)</f>
        <v>1</v>
      </c>
      <c r="E172" s="35"/>
      <c r="F172" s="35" t="str">
        <f>IFNA('P&amp;Cs'!$G172,"NA")</f>
        <v/>
      </c>
      <c r="G172" s="35" t="str">
        <f t="array" ref="G172">IF('P&amp;Cs'!$E172="","",INDEX(#REF!,MATCH('P&amp;Cs'!$H172,#REF!,0),2))</f>
        <v/>
      </c>
      <c r="H172" s="35" t="str">
        <f>'P&amp;Cs'!$E172&amp;"NO"</f>
        <v>NO</v>
      </c>
      <c r="I172" s="35" t="str">
        <f t="array" ref="I172">IF('P&amp;Cs'!$E172="","",INDEX(PI!$V$2:$V$159,MATCH('P&amp;Cs'!$E172,PI!$A$2:$A$159,0),1))</f>
        <v/>
      </c>
      <c r="J172" s="35" t="str">
        <f t="array" ref="J172">IF('P&amp;Cs'!$B172="",IF('P&amp;Cs'!$C172="",IF('P&amp;Cs'!$E172="","",INDEX(PI!$B$2:$S$159,MATCH('P&amp;Cs'!$E172,PI!$A$2:$A$159,0),2)),INDEX(PI!$B$2:$S$159,MATCH('P&amp;Cs'!$C172,PI!$R$2:$R$159,0),18)),INDEX(PI!$B$2:$S$159,MATCH('P&amp;Cs'!$B172,PI!$N$2:$N$159,0),14))</f>
        <v>FO 09 WASTE MANAGEMENT</v>
      </c>
      <c r="K172" s="35" t="str">
        <f t="array" ref="K172">IF('P&amp;Cs'!$B172="",IF('P&amp;Cs'!$C172="",IF('P&amp;Cs'!$E172="","",INDEX(PI!$B$2:$S$159,MATCH('P&amp;Cs'!$E172,PI!$A$2:$A$159,0),4)),INDEX(PI!$B$2:$T$159,MATCH('P&amp;Cs'!$C172,PI!$R$2:$R$159,0),19)),INDEX(PI!$B$2:$S$159,MATCH('P&amp;Cs'!$B172,PI!$N$2:$N$159,0),15))</f>
        <v>-</v>
      </c>
      <c r="L172" s="35" t="str">
        <f t="array" ref="L172">IF('P&amp;Cs'!$B172="",IF('P&amp;Cs'!$C172="",INDEX(PI!$B$2:$S$159,MATCH('P&amp;Cs'!$E172,PI!$A$2:$A$159,0),6),""),"")</f>
        <v/>
      </c>
      <c r="M172" s="35" t="str">
        <f t="array" ref="M172">IF('P&amp;Cs'!$C172="",IF('P&amp;Cs'!$E172="","",INDEX(PI!$B$2:$S$159,MATCH('P&amp;Cs'!$E172,PI!$A$2:$A$159,0),8)),"")</f>
        <v/>
      </c>
      <c r="N172" s="35"/>
      <c r="O172" s="35"/>
      <c r="P172" s="35"/>
      <c r="Q172" s="35"/>
      <c r="R172" s="35"/>
      <c r="S172" s="35"/>
      <c r="T172" s="35"/>
      <c r="U172" s="36"/>
      <c r="V172" s="34"/>
      <c r="W172" s="34"/>
      <c r="X172" s="34"/>
      <c r="Y172" s="34"/>
      <c r="Z172" s="34"/>
    </row>
    <row r="173" ht="9.75" hidden="1" customHeight="1">
      <c r="A173" s="34"/>
      <c r="B173" s="35"/>
      <c r="C173" s="35" t="s">
        <v>58</v>
      </c>
      <c r="D173" s="34">
        <f>IF('P&amp;Cs'!$B173="",IF('P&amp;Cs'!$C173="",0,1),1)</f>
        <v>1</v>
      </c>
      <c r="E173" s="35"/>
      <c r="F173" s="35" t="str">
        <f>IFNA('P&amp;Cs'!$G173,"NA")</f>
        <v/>
      </c>
      <c r="G173" s="35" t="str">
        <f t="array" ref="G173">IF('P&amp;Cs'!$E173="","",INDEX(#REF!,MATCH('P&amp;Cs'!$H173,#REF!,0),2))</f>
        <v/>
      </c>
      <c r="H173" s="35" t="str">
        <f>'P&amp;Cs'!$E173&amp;"NO"</f>
        <v>NO</v>
      </c>
      <c r="I173" s="35" t="str">
        <f t="array" ref="I173">IF('P&amp;Cs'!$E173="","",INDEX(PI!$V$2:$V$159,MATCH('P&amp;Cs'!$E173,PI!$A$2:$A$159,0),1))</f>
        <v/>
      </c>
      <c r="J173" s="35" t="str">
        <f t="array" ref="J173">IF('P&amp;Cs'!$B173="",IF('P&amp;Cs'!$C173="",IF('P&amp;Cs'!$E173="","",INDEX(PI!$B$2:$S$159,MATCH('P&amp;Cs'!$E173,PI!$A$2:$A$159,0),2)),INDEX(PI!$B$2:$S$159,MATCH('P&amp;Cs'!$C173,PI!$R$2:$R$159,0),18)),INDEX(PI!$B$2:$S$159,MATCH('P&amp;Cs'!$B173,PI!$N$2:$N$159,0),14))</f>
        <v>-</v>
      </c>
      <c r="K173" s="35" t="str">
        <f t="array" ref="K173">IF('P&amp;Cs'!$B173="",IF('P&amp;Cs'!$C173="",IF('P&amp;Cs'!$E173="","",INDEX(PI!$B$2:$S$159,MATCH('P&amp;Cs'!$E173,PI!$A$2:$A$159,0),4)),INDEX(PI!$B$2:$T$159,MATCH('P&amp;Cs'!$C173,PI!$R$2:$R$159,0),19)),INDEX(PI!$B$2:$S$159,MATCH('P&amp;Cs'!$B173,PI!$N$2:$N$159,0),15))</f>
        <v>-</v>
      </c>
      <c r="L173" s="35" t="str">
        <f t="array" ref="L173">IF('P&amp;Cs'!$B173="",IF('P&amp;Cs'!$C173="",INDEX(PI!$B$2:$S$159,MATCH('P&amp;Cs'!$E173,PI!$A$2:$A$159,0),6),""),"")</f>
        <v/>
      </c>
      <c r="M173" s="35" t="str">
        <f t="array" ref="M173">IF('P&amp;Cs'!$C173="",IF('P&amp;Cs'!$E173="","",INDEX(PI!$B$2:$S$159,MATCH('P&amp;Cs'!$E173,PI!$A$2:$A$159,0),8)),"")</f>
        <v/>
      </c>
      <c r="N173" s="35"/>
      <c r="O173" s="35"/>
      <c r="P173" s="35"/>
      <c r="Q173" s="35"/>
      <c r="R173" s="35"/>
      <c r="S173" s="35"/>
      <c r="T173" s="35"/>
      <c r="U173" s="36"/>
      <c r="V173" s="34"/>
      <c r="W173" s="34"/>
      <c r="X173" s="34"/>
      <c r="Y173" s="34"/>
      <c r="Z173" s="34"/>
    </row>
    <row r="174" ht="9.75" customHeight="1">
      <c r="A174" s="34"/>
      <c r="B174" s="35"/>
      <c r="C174" s="35"/>
      <c r="D174" s="34">
        <f>IF('P&amp;Cs'!$B174="",IF('P&amp;Cs'!$C174="",0,1),1)</f>
        <v>0</v>
      </c>
      <c r="E174" s="35" t="s">
        <v>149</v>
      </c>
      <c r="F174" s="35" t="str">
        <f>IFNA('P&amp;Cs'!$G174,"NA")</f>
        <v>#REF!</v>
      </c>
      <c r="G174" s="35" t="str">
        <f t="array" ref="G174">IF('P&amp;Cs'!$E174="","",INDEX(#REF!,MATCH('P&amp;Cs'!$H174,#REF!,0),2))</f>
        <v>#REF!</v>
      </c>
      <c r="H174" s="35" t="str">
        <f>'P&amp;Cs'!$E174&amp;"NO"</f>
        <v>4Rqz2SsWsAEexq0xe2ogOWNO</v>
      </c>
      <c r="I174" s="35" t="b">
        <f t="array" ref="I174">IF('P&amp;Cs'!$E174="","",INDEX(PI!$V$2:$V$159,MATCH('P&amp;Cs'!$E174,PI!$A$2:$A$159,0),1))</f>
        <v>0</v>
      </c>
      <c r="J174" s="35" t="str">
        <f t="array" ref="J174">IF('P&amp;Cs'!$B174="",IF('P&amp;Cs'!$C174="",IF('P&amp;Cs'!$E174="","",INDEX(PI!$B$2:$S$159,MATCH('P&amp;Cs'!$E174,PI!$A$2:$A$159,0),2)),INDEX(PI!$B$2:$S$159,MATCH('P&amp;Cs'!$C174,PI!$R$2:$R$159,0),18)),INDEX(PI!$B$2:$S$159,MATCH('P&amp;Cs'!$B174,PI!$N$2:$N$159,0),14))</f>
        <v>FO 09.01</v>
      </c>
      <c r="K174" s="35" t="str">
        <f t="array" ref="K174">IF('P&amp;Cs'!$B174="",IF('P&amp;Cs'!$C174="",IF('P&amp;Cs'!$E174="","",INDEX(PI!$B$2:$S$159,MATCH('P&amp;Cs'!$E174,PI!$A$2:$A$159,0),4)),INDEX(PI!$B$2:$T$159,MATCH('P&amp;Cs'!$C174,PI!$R$2:$R$159,0),19)),INDEX(PI!$B$2:$S$159,MATCH('P&amp;Cs'!$B174,PI!$N$2:$N$159,0),15))</f>
        <v>Waste products and sources of pollution are identified in all areas of the farm.</v>
      </c>
      <c r="L174" s="35" t="str">
        <f t="array" ref="L174">IF('P&amp;Cs'!$B174="",IF('P&amp;Cs'!$C174="",INDEX(PI!$B$2:$S$159,MATCH('P&amp;Cs'!$E174,PI!$A$2:$A$159,0),6),""),"")</f>
        <v>Possible waste products (paper, cardboard, plastic, oil, etc.) and sources of pollution (fertilizer excess, exhaust smoke, oil, fuel, noise, effluent, chemicals, etc.) associated with farm processes shall be identified.
Plastics used shall be identified and the method of disposal documented, where applicable.
In Option 2 producer groups, evidence at quality management system (QMS) level is acceptable.</v>
      </c>
      <c r="M174" s="35" t="str">
        <f t="array" ref="M174">IF('P&amp;Cs'!$C174="",IF('P&amp;Cs'!$E174="","",INDEX(PI!$B$2:$S$159,MATCH('P&amp;Cs'!$E174,PI!$A$2:$A$159,0),8)),"")</f>
        <v>Major Must</v>
      </c>
      <c r="N174" s="35"/>
      <c r="O174" s="35"/>
      <c r="P174" s="35"/>
      <c r="Q174" s="35" t="s">
        <v>2342</v>
      </c>
      <c r="R174" s="35" t="s">
        <v>2534</v>
      </c>
      <c r="S174" s="35" t="s">
        <v>2535</v>
      </c>
      <c r="T174" s="35"/>
      <c r="U174" s="36"/>
      <c r="V174" s="34"/>
      <c r="W174" s="34"/>
      <c r="X174" s="34"/>
      <c r="Y174" s="34"/>
      <c r="Z174" s="34"/>
    </row>
    <row r="175" ht="9.75" customHeight="1">
      <c r="A175" s="34"/>
      <c r="B175" s="35"/>
      <c r="C175" s="35"/>
      <c r="D175" s="34">
        <f>IF('P&amp;Cs'!$B175="",IF('P&amp;Cs'!$C175="",0,1),1)</f>
        <v>0</v>
      </c>
      <c r="E175" s="35" t="s">
        <v>123</v>
      </c>
      <c r="F175" s="35" t="str">
        <f>IFNA('P&amp;Cs'!$G175,"NA")</f>
        <v>#REF!</v>
      </c>
      <c r="G175" s="35" t="str">
        <f t="array" ref="G175">IF('P&amp;Cs'!$E175="","",INDEX(#REF!,MATCH('P&amp;Cs'!$H175,#REF!,0),2))</f>
        <v>#REF!</v>
      </c>
      <c r="H175" s="35" t="str">
        <f>'P&amp;Cs'!$E175&amp;"NO"</f>
        <v>46qsMfFP8U3f3SeCtMqwbsNO</v>
      </c>
      <c r="I175" s="35" t="b">
        <f t="array" ref="I175">IF('P&amp;Cs'!$E175="","",INDEX(PI!$V$2:$V$159,MATCH('P&amp;Cs'!$E175,PI!$A$2:$A$159,0),1))</f>
        <v>0</v>
      </c>
      <c r="J175" s="35" t="str">
        <f t="array" ref="J175">IF('P&amp;Cs'!$B175="",IF('P&amp;Cs'!$C175="",IF('P&amp;Cs'!$E175="","",INDEX(PI!$B$2:$S$159,MATCH('P&amp;Cs'!$E175,PI!$A$2:$A$159,0),2)),INDEX(PI!$B$2:$S$159,MATCH('P&amp;Cs'!$C175,PI!$R$2:$R$159,0),18)),INDEX(PI!$B$2:$S$159,MATCH('P&amp;Cs'!$B175,PI!$N$2:$N$159,0),14))</f>
        <v>FO 09.02</v>
      </c>
      <c r="K175" s="35" t="str">
        <f t="array" ref="K175">IF('P&amp;Cs'!$B175="",IF('P&amp;Cs'!$C175="",IF('P&amp;Cs'!$E175="","",INDEX(PI!$B$2:$S$159,MATCH('P&amp;Cs'!$E175,PI!$A$2:$A$159,0),4)),INDEX(PI!$B$2:$T$159,MATCH('P&amp;Cs'!$C175,PI!$R$2:$R$159,0),19)),INDEX(PI!$B$2:$S$159,MATCH('P&amp;Cs'!$B175,PI!$N$2:$N$159,0),15))</f>
        <v>A waste management system is implemented.</v>
      </c>
      <c r="L175" s="35" t="str">
        <f t="array" ref="L175">IF('P&amp;Cs'!$B175="",IF('P&amp;Cs'!$C175="",INDEX(PI!$B$2:$S$159,MATCH('P&amp;Cs'!$E175,PI!$A$2:$A$159,0),6),""),"")</f>
        <v>A system shall be in place that manages waste (reduction and recycling) and potential sources of pollution.
The system shall be based on an assessment of the company’s activities and their potential impact on the environment.
There shall be evidence of waste separation, including plastic waste, and appropriate methods of disposal, including recycling.
Staff shall be trained in waste disposal, including ensuring minimum release of plastics into the environment.
Air, soil, noise, light and water pollution shall be considered where relevant along with potential sources of pollution.
Methods used to minimize any contamination risks shall be documented.
There shall be evidence that methods are used to prevent fuel and oil spillages and guidelines and tools in place to clear up any spillages should they occur.</v>
      </c>
      <c r="M175" s="35" t="str">
        <f t="array" ref="M175">IF('P&amp;Cs'!$C175="",IF('P&amp;Cs'!$E175="","",INDEX(PI!$B$2:$S$159,MATCH('P&amp;Cs'!$E175,PI!$A$2:$A$159,0),8)),"")</f>
        <v>Major Must</v>
      </c>
      <c r="N175" s="35"/>
      <c r="O175" s="35"/>
      <c r="P175" s="35"/>
      <c r="Q175" s="35" t="s">
        <v>2342</v>
      </c>
      <c r="R175" s="35" t="s">
        <v>2536</v>
      </c>
      <c r="S175" s="35" t="s">
        <v>2537</v>
      </c>
      <c r="T175" s="35"/>
      <c r="U175" s="36"/>
      <c r="V175" s="34"/>
      <c r="W175" s="34"/>
      <c r="X175" s="34"/>
      <c r="Y175" s="34"/>
      <c r="Z175" s="34"/>
    </row>
    <row r="176" ht="9.75" customHeight="1">
      <c r="A176" s="34"/>
      <c r="B176" s="35"/>
      <c r="C176" s="35"/>
      <c r="D176" s="34">
        <f>IF('P&amp;Cs'!$B176="",IF('P&amp;Cs'!$C176="",0,1),1)</f>
        <v>0</v>
      </c>
      <c r="E176" s="35" t="s">
        <v>155</v>
      </c>
      <c r="F176" s="35" t="str">
        <f>IFNA('P&amp;Cs'!$G176,"NA")</f>
        <v>#REF!</v>
      </c>
      <c r="G176" s="35" t="str">
        <f t="array" ref="G176">IF('P&amp;Cs'!$E176="","",INDEX(#REF!,MATCH('P&amp;Cs'!$H176,#REF!,0),2))</f>
        <v>#REF!</v>
      </c>
      <c r="H176" s="35" t="str">
        <f>'P&amp;Cs'!$E176&amp;"NO"</f>
        <v>5RaDqaMrVYsz5XQYKz8nR8NO</v>
      </c>
      <c r="I176" s="35" t="b">
        <f t="array" ref="I176">IF('P&amp;Cs'!$E176="","",INDEX(PI!$V$2:$V$159,MATCH('P&amp;Cs'!$E176,PI!$A$2:$A$159,0),1))</f>
        <v>0</v>
      </c>
      <c r="J176" s="35" t="str">
        <f t="array" ref="J176">IF('P&amp;Cs'!$B176="",IF('P&amp;Cs'!$C176="",IF('P&amp;Cs'!$E176="","",INDEX(PI!$B$2:$S$159,MATCH('P&amp;Cs'!$E176,PI!$A$2:$A$159,0),2)),INDEX(PI!$B$2:$S$159,MATCH('P&amp;Cs'!$C176,PI!$R$2:$R$159,0),18)),INDEX(PI!$B$2:$S$159,MATCH('P&amp;Cs'!$B176,PI!$N$2:$N$159,0),14))</f>
        <v>FO 09.03</v>
      </c>
      <c r="K176" s="35" t="str">
        <f t="array" ref="K176">IF('P&amp;Cs'!$B176="",IF('P&amp;Cs'!$C176="",IF('P&amp;Cs'!$E176="","",INDEX(PI!$B$2:$S$159,MATCH('P&amp;Cs'!$E176,PI!$A$2:$A$159,0),4)),INDEX(PI!$B$2:$T$159,MATCH('P&amp;Cs'!$C176,PI!$R$2:$R$159,0),19)),INDEX(PI!$B$2:$S$159,MATCH('P&amp;Cs'!$B176,PI!$N$2:$N$159,0),15))</f>
        <v>The site is kept in a tidy and orderly condition.</v>
      </c>
      <c r="L176" s="35" t="str">
        <f t="array" ref="L176">IF('P&amp;Cs'!$B176="",IF('P&amp;Cs'!$C176="",INDEX(PI!$B$2:$S$159,MATCH('P&amp;Cs'!$E176,PI!$A$2:$A$159,0),6),""),"")</f>
        <v>Visual assessment shall show that there is no waste or litter in the immediate vicinity of the production site(s) or storage buildings. Incidental and insignificant litter and waste in the designated areas are acceptable, as is the waste from the current day’s work. All other waste shall be cleaned up.</v>
      </c>
      <c r="M176" s="35" t="str">
        <f t="array" ref="M176">IF('P&amp;Cs'!$C176="",IF('P&amp;Cs'!$E176="","",INDEX(PI!$B$2:$S$159,MATCH('P&amp;Cs'!$E176,PI!$A$2:$A$159,0),8)),"")</f>
        <v>Minor Must</v>
      </c>
      <c r="N176" s="35"/>
      <c r="O176" s="35"/>
      <c r="P176" s="35"/>
      <c r="Q176" s="35" t="s">
        <v>2398</v>
      </c>
      <c r="R176" s="35" t="s">
        <v>2538</v>
      </c>
      <c r="S176" s="35"/>
      <c r="T176" s="35"/>
      <c r="U176" s="36"/>
      <c r="V176" s="34"/>
      <c r="W176" s="34"/>
      <c r="X176" s="34"/>
      <c r="Y176" s="34"/>
      <c r="Z176" s="34"/>
    </row>
    <row r="177" ht="9.75" customHeight="1">
      <c r="A177" s="34"/>
      <c r="B177" s="35"/>
      <c r="C177" s="35"/>
      <c r="D177" s="34">
        <f>IF('P&amp;Cs'!$B177="",IF('P&amp;Cs'!$C177="",0,1),1)</f>
        <v>0</v>
      </c>
      <c r="E177" s="35" t="s">
        <v>137</v>
      </c>
      <c r="F177" s="35" t="str">
        <f>IFNA('P&amp;Cs'!$G177,"NA")</f>
        <v>#REF!</v>
      </c>
      <c r="G177" s="35" t="str">
        <f t="array" ref="G177">IF('P&amp;Cs'!$E177="","",INDEX(#REF!,MATCH('P&amp;Cs'!$H177,#REF!,0),2))</f>
        <v>#REF!</v>
      </c>
      <c r="H177" s="35" t="str">
        <f>'P&amp;Cs'!$E177&amp;"NO"</f>
        <v>7xTQzRaVHaOEDU6vQRTZOMNO</v>
      </c>
      <c r="I177" s="35" t="b">
        <f t="array" ref="I177">IF('P&amp;Cs'!$E177="","",INDEX(PI!$V$2:$V$159,MATCH('P&amp;Cs'!$E177,PI!$A$2:$A$159,0),1))</f>
        <v>0</v>
      </c>
      <c r="J177" s="35" t="str">
        <f t="array" ref="J177">IF('P&amp;Cs'!$B177="",IF('P&amp;Cs'!$C177="",IF('P&amp;Cs'!$E177="","",INDEX(PI!$B$2:$S$159,MATCH('P&amp;Cs'!$E177,PI!$A$2:$A$159,0),2)),INDEX(PI!$B$2:$S$159,MATCH('P&amp;Cs'!$C177,PI!$R$2:$R$159,0),18)),INDEX(PI!$B$2:$S$159,MATCH('P&amp;Cs'!$B177,PI!$N$2:$N$159,0),14))</f>
        <v>FO 09.04</v>
      </c>
      <c r="K177" s="35" t="str">
        <f t="array" ref="K177">IF('P&amp;Cs'!$B177="",IF('P&amp;Cs'!$C177="",IF('P&amp;Cs'!$E177="","",INDEX(PI!$B$2:$S$159,MATCH('P&amp;Cs'!$E177,PI!$A$2:$A$159,0),4)),INDEX(PI!$B$2:$T$159,MATCH('P&amp;Cs'!$C177,PI!$R$2:$R$159,0),19)),INDEX(PI!$B$2:$S$159,MATCH('P&amp;Cs'!$B177,PI!$N$2:$N$159,0),15))</f>
        <v>Holding areas for diesel and other fuel oil tanks are environmentally safe.</v>
      </c>
      <c r="L177" s="35" t="str">
        <f t="array" ref="L177">IF('P&amp;Cs'!$B177="",IF('P&amp;Cs'!$C177="",INDEX(PI!$B$2:$S$159,MATCH('P&amp;Cs'!$E177,PI!$A$2:$A$159,0),6),""),"")</f>
        <v>Holding areas shall be maintained in a manner that mitigates risks to the environment. Their location shall take into consideration the risk of polluting water sources. The minimum requirement is a bunded, impervious area able to contain at least 110% of the volume of the largest tank stored within it. In an environmentally sensitive area, the capacity shall be 165% of the volume of the largest tank.</v>
      </c>
      <c r="M177" s="35" t="str">
        <f t="array" ref="M177">IF('P&amp;Cs'!$C177="",IF('P&amp;Cs'!$E177="","",INDEX(PI!$B$2:$S$159,MATCH('P&amp;Cs'!$E177,PI!$A$2:$A$159,0),8)),"")</f>
        <v>Minor Must</v>
      </c>
      <c r="N177" s="35"/>
      <c r="O177" s="35"/>
      <c r="P177" s="35"/>
      <c r="Q177" s="40" t="s">
        <v>2451</v>
      </c>
      <c r="R177" s="35" t="s">
        <v>2539</v>
      </c>
      <c r="S177" s="35"/>
      <c r="T177" s="35"/>
      <c r="U177" s="36"/>
      <c r="V177" s="34"/>
      <c r="W177" s="34"/>
      <c r="X177" s="34"/>
      <c r="Y177" s="34"/>
      <c r="Z177" s="34"/>
    </row>
    <row r="178" ht="9.75" customHeight="1">
      <c r="A178" s="34"/>
      <c r="B178" s="35"/>
      <c r="C178" s="35"/>
      <c r="D178" s="34">
        <f>IF('P&amp;Cs'!$B178="",IF('P&amp;Cs'!$C178="",0,1),1)</f>
        <v>0</v>
      </c>
      <c r="E178" s="35" t="s">
        <v>174</v>
      </c>
      <c r="F178" s="35" t="str">
        <f>IFNA('P&amp;Cs'!$G178,"NA")</f>
        <v>#REF!</v>
      </c>
      <c r="G178" s="35" t="str">
        <f t="array" ref="G178">IF('P&amp;Cs'!$E178="","",INDEX(#REF!,MATCH('P&amp;Cs'!$H178,#REF!,0),2))</f>
        <v>#REF!</v>
      </c>
      <c r="H178" s="35" t="str">
        <f>'P&amp;Cs'!$E178&amp;"NO"</f>
        <v>1AKLtGWPk4MxsQKNPVPnHdNO</v>
      </c>
      <c r="I178" s="35" t="b">
        <f t="array" ref="I178">IF('P&amp;Cs'!$E178="","",INDEX(PI!$V$2:$V$159,MATCH('P&amp;Cs'!$E178,PI!$A$2:$A$159,0),1))</f>
        <v>0</v>
      </c>
      <c r="J178" s="35" t="str">
        <f t="array" ref="J178">IF('P&amp;Cs'!$B178="",IF('P&amp;Cs'!$C178="",IF('P&amp;Cs'!$E178="","",INDEX(PI!$B$2:$S$159,MATCH('P&amp;Cs'!$E178,PI!$A$2:$A$159,0),2)),INDEX(PI!$B$2:$S$159,MATCH('P&amp;Cs'!$C178,PI!$R$2:$R$159,0),18)),INDEX(PI!$B$2:$S$159,MATCH('P&amp;Cs'!$B178,PI!$N$2:$N$159,0),14))</f>
        <v>FO 09.05</v>
      </c>
      <c r="K178" s="35" t="str">
        <f t="array" ref="K178">IF('P&amp;Cs'!$B178="",IF('P&amp;Cs'!$C178="",IF('P&amp;Cs'!$E178="","",INDEX(PI!$B$2:$S$159,MATCH('P&amp;Cs'!$E178,PI!$A$2:$A$159,0),4)),INDEX(PI!$B$2:$T$159,MATCH('P&amp;Cs'!$C178,PI!$R$2:$R$159,0),19)),INDEX(PI!$B$2:$S$159,MATCH('P&amp;Cs'!$B178,PI!$N$2:$N$159,0),15))</f>
        <v>Organic waste is managed in an appropriate manner to reduce the risk of contamination of the environment.</v>
      </c>
      <c r="L178" s="35" t="str">
        <f t="array" ref="L178">IF('P&amp;Cs'!$B178="",IF('P&amp;Cs'!$C178="",INDEX(PI!$B$2:$S$159,MATCH('P&amp;Cs'!$E178,PI!$A$2:$A$159,0),6),""),"")</f>
        <v>Organic waste material shall be either composted and used for soil conditioning and the composting method shall mitigate the risk of pest, disease, or weed carryover; or it is recycled (or disposed of) in another location where risks of pollution to the environment are managed.</v>
      </c>
      <c r="M178" s="35" t="str">
        <f t="array" ref="M178">IF('P&amp;Cs'!$C178="",IF('P&amp;Cs'!$E178="","",INDEX(PI!$B$2:$S$159,MATCH('P&amp;Cs'!$E178,PI!$A$2:$A$159,0),8)),"")</f>
        <v>Minor Must</v>
      </c>
      <c r="N178" s="35"/>
      <c r="O178" s="35"/>
      <c r="P178" s="35"/>
      <c r="Q178" s="35" t="s">
        <v>2540</v>
      </c>
      <c r="R178" s="35" t="s">
        <v>2541</v>
      </c>
      <c r="S178" s="35" t="s">
        <v>2542</v>
      </c>
      <c r="T178" s="41"/>
      <c r="U178" s="36"/>
      <c r="V178" s="34"/>
      <c r="W178" s="34"/>
      <c r="X178" s="34"/>
      <c r="Y178" s="34"/>
      <c r="Z178" s="34"/>
    </row>
    <row r="179" ht="9.75" customHeight="1">
      <c r="A179" s="34"/>
      <c r="B179" s="35"/>
      <c r="C179" s="35"/>
      <c r="D179" s="34">
        <f>IF('P&amp;Cs'!$B179="",IF('P&amp;Cs'!$C179="",0,1),1)</f>
        <v>0</v>
      </c>
      <c r="E179" s="35" t="s">
        <v>676</v>
      </c>
      <c r="F179" s="35" t="str">
        <f>IFNA('P&amp;Cs'!$G179,"NA")</f>
        <v>#REF!</v>
      </c>
      <c r="G179" s="35" t="str">
        <f t="array" ref="G179">IF('P&amp;Cs'!$E179="","",INDEX(#REF!,MATCH('P&amp;Cs'!$H179,#REF!,0),2))</f>
        <v>#REF!</v>
      </c>
      <c r="H179" s="35" t="str">
        <f>'P&amp;Cs'!$E179&amp;"NO"</f>
        <v>1WWaLLWpbdbRkrYQrpAheANO</v>
      </c>
      <c r="I179" s="35" t="b">
        <f t="array" ref="I179">IF('P&amp;Cs'!$E179="","",INDEX(PI!$V$2:$V$159,MATCH('P&amp;Cs'!$E179,PI!$A$2:$A$159,0),1))</f>
        <v>0</v>
      </c>
      <c r="J179" s="35" t="str">
        <f t="array" ref="J179">IF('P&amp;Cs'!$B179="",IF('P&amp;Cs'!$C179="",IF('P&amp;Cs'!$E179="","",INDEX(PI!$B$2:$S$159,MATCH('P&amp;Cs'!$E179,PI!$A$2:$A$159,0),2)),INDEX(PI!$B$2:$S$159,MATCH('P&amp;Cs'!$C179,PI!$R$2:$R$159,0),18)),INDEX(PI!$B$2:$S$159,MATCH('P&amp;Cs'!$B179,PI!$N$2:$N$159,0),14))</f>
        <v>FO 09.06</v>
      </c>
      <c r="K179" s="35" t="str">
        <f t="array" ref="K179">IF('P&amp;Cs'!$B179="",IF('P&amp;Cs'!$C179="",IF('P&amp;Cs'!$E179="","",INDEX(PI!$B$2:$S$159,MATCH('P&amp;Cs'!$E179,PI!$A$2:$A$159,0),4)),INDEX(PI!$B$2:$T$159,MATCH('P&amp;Cs'!$C179,PI!$R$2:$R$159,0),19)),INDEX(PI!$B$2:$S$159,MATCH('P&amp;Cs'!$B179,PI!$N$2:$N$159,0),15))</f>
        <v>The producer implements measures to properly manage wastewater in order to avoid negative impacts on the environment and human health.</v>
      </c>
      <c r="L179" s="35" t="str">
        <f t="array" ref="L179">IF('P&amp;Cs'!$B179="",IF('P&amp;Cs'!$C179="",INDEX(PI!$B$2:$S$159,MATCH('P&amp;Cs'!$E179,PI!$A$2:$A$159,0),6),""),"")</f>
        <v>Wastewater from farm activities shall be disposed of so as to minimize impact on the environment and human health.
Consideration shall be given to, for example, wastewater resulting from washing of contaminated machinery (spray equipment, personal protective equipment (PPE), recirculated water systems such as hydrocoolers, etc.).
Wastewater from the buildings used for accommodation of workers shall pass through a wastewater treatment system.</v>
      </c>
      <c r="M179" s="35" t="str">
        <f t="array" ref="M179">IF('P&amp;Cs'!$C179="",IF('P&amp;Cs'!$E179="","",INDEX(PI!$B$2:$S$159,MATCH('P&amp;Cs'!$E179,PI!$A$2:$A$159,0),8)),"")</f>
        <v>Minor Must</v>
      </c>
      <c r="N179" s="35"/>
      <c r="O179" s="35"/>
      <c r="P179" s="35"/>
      <c r="Q179" s="35" t="s">
        <v>2418</v>
      </c>
      <c r="R179" s="35" t="s">
        <v>2543</v>
      </c>
      <c r="S179" s="35"/>
      <c r="T179" s="35"/>
      <c r="U179" s="36"/>
      <c r="V179" s="34"/>
      <c r="W179" s="34"/>
      <c r="X179" s="34"/>
      <c r="Y179" s="34"/>
      <c r="Z179" s="34"/>
    </row>
    <row r="180" ht="9.75" customHeight="1">
      <c r="A180" s="34"/>
      <c r="B180" s="35" t="s">
        <v>57</v>
      </c>
      <c r="C180" s="35"/>
      <c r="D180" s="34">
        <f>IF('P&amp;Cs'!$B180="",IF('P&amp;Cs'!$C180="",0,1),1)</f>
        <v>1</v>
      </c>
      <c r="E180" s="35"/>
      <c r="F180" s="35" t="str">
        <f>IFNA('P&amp;Cs'!$G180,"NA")</f>
        <v/>
      </c>
      <c r="G180" s="35" t="str">
        <f t="array" ref="G180">IF('P&amp;Cs'!$E180="","",INDEX(#REF!,MATCH('P&amp;Cs'!$H180,#REF!,0),2))</f>
        <v/>
      </c>
      <c r="H180" s="35" t="str">
        <f>'P&amp;Cs'!$E180&amp;"NO"</f>
        <v>NO</v>
      </c>
      <c r="I180" s="35" t="str">
        <f t="array" ref="I180">IF('P&amp;Cs'!$E180="","",INDEX(PI!$V$2:$V$159,MATCH('P&amp;Cs'!$E180,PI!$A$2:$A$159,0),1))</f>
        <v/>
      </c>
      <c r="J180" s="35" t="str">
        <f t="array" ref="J180">IF('P&amp;Cs'!$B180="",IF('P&amp;Cs'!$C180="",IF('P&amp;Cs'!$E180="","",INDEX(PI!$B$2:$S$159,MATCH('P&amp;Cs'!$E180,PI!$A$2:$A$159,0),2)),INDEX(PI!$B$2:$S$159,MATCH('P&amp;Cs'!$C180,PI!$R$2:$R$159,0),18)),INDEX(PI!$B$2:$S$159,MATCH('P&amp;Cs'!$B180,PI!$N$2:$N$159,0),14))</f>
        <v>FO 10 BIODIVERSITY 
</v>
      </c>
      <c r="K180" s="35" t="str">
        <f t="array" ref="K180">IF('P&amp;Cs'!$B180="",IF('P&amp;Cs'!$C180="",IF('P&amp;Cs'!$E180="","",INDEX(PI!$B$2:$S$159,MATCH('P&amp;Cs'!$E180,PI!$A$2:$A$159,0),4)),INDEX(PI!$B$2:$T$159,MATCH('P&amp;Cs'!$C180,PI!$R$2:$R$159,0),19)),INDEX(PI!$B$2:$S$159,MATCH('P&amp;Cs'!$B180,PI!$N$2:$N$159,0),15))</f>
        <v>-</v>
      </c>
      <c r="L180" s="35" t="str">
        <f t="array" ref="L180">IF('P&amp;Cs'!$B180="",IF('P&amp;Cs'!$C180="",INDEX(PI!$B$2:$S$159,MATCH('P&amp;Cs'!$E180,PI!$A$2:$A$159,0),6),""),"")</f>
        <v/>
      </c>
      <c r="M180" s="35" t="str">
        <f t="array" ref="M180">IF('P&amp;Cs'!$C180="",IF('P&amp;Cs'!$E180="","",INDEX(PI!$B$2:$S$159,MATCH('P&amp;Cs'!$E180,PI!$A$2:$A$159,0),8)),"")</f>
        <v/>
      </c>
      <c r="N180" s="35"/>
      <c r="O180" s="35"/>
      <c r="P180" s="35"/>
      <c r="Q180" s="35"/>
      <c r="R180" s="35"/>
      <c r="S180" s="35"/>
      <c r="T180" s="35"/>
      <c r="U180" s="36"/>
      <c r="V180" s="34"/>
      <c r="W180" s="34"/>
      <c r="X180" s="34"/>
      <c r="Y180" s="34"/>
      <c r="Z180" s="34"/>
    </row>
    <row r="181" ht="9.75" hidden="1" customHeight="1">
      <c r="A181" s="34"/>
      <c r="B181" s="35"/>
      <c r="C181" s="35" t="s">
        <v>58</v>
      </c>
      <c r="D181" s="34">
        <f>IF('P&amp;Cs'!$B181="",IF('P&amp;Cs'!$C181="",0,1),1)</f>
        <v>1</v>
      </c>
      <c r="E181" s="35"/>
      <c r="F181" s="35" t="str">
        <f>IFNA('P&amp;Cs'!$G181,"NA")</f>
        <v/>
      </c>
      <c r="G181" s="35" t="str">
        <f t="array" ref="G181">IF('P&amp;Cs'!$E181="","",INDEX(#REF!,MATCH('P&amp;Cs'!$H181,#REF!,0),2))</f>
        <v/>
      </c>
      <c r="H181" s="35" t="str">
        <f>'P&amp;Cs'!$E181&amp;"NO"</f>
        <v>NO</v>
      </c>
      <c r="I181" s="35" t="str">
        <f t="array" ref="I181">IF('P&amp;Cs'!$E181="","",INDEX(PI!$V$2:$V$159,MATCH('P&amp;Cs'!$E181,PI!$A$2:$A$159,0),1))</f>
        <v/>
      </c>
      <c r="J181" s="35" t="str">
        <f t="array" ref="J181">IF('P&amp;Cs'!$B181="",IF('P&amp;Cs'!$C181="",IF('P&amp;Cs'!$E181="","",INDEX(PI!$B$2:$S$159,MATCH('P&amp;Cs'!$E181,PI!$A$2:$A$159,0),2)),INDEX(PI!$B$2:$S$159,MATCH('P&amp;Cs'!$C181,PI!$R$2:$R$159,0),18)),INDEX(PI!$B$2:$S$159,MATCH('P&amp;Cs'!$B181,PI!$N$2:$N$159,0),14))</f>
        <v>-</v>
      </c>
      <c r="K181" s="35" t="str">
        <f t="array" ref="K181">IF('P&amp;Cs'!$B181="",IF('P&amp;Cs'!$C181="",IF('P&amp;Cs'!$E181="","",INDEX(PI!$B$2:$S$159,MATCH('P&amp;Cs'!$E181,PI!$A$2:$A$159,0),4)),INDEX(PI!$B$2:$T$159,MATCH('P&amp;Cs'!$C181,PI!$R$2:$R$159,0),19)),INDEX(PI!$B$2:$S$159,MATCH('P&amp;Cs'!$B181,PI!$N$2:$N$159,0),15))</f>
        <v>-</v>
      </c>
      <c r="L181" s="35" t="str">
        <f t="array" ref="L181">IF('P&amp;Cs'!$B181="",IF('P&amp;Cs'!$C181="",INDEX(PI!$B$2:$S$159,MATCH('P&amp;Cs'!$E181,PI!$A$2:$A$159,0),6),""),"")</f>
        <v/>
      </c>
      <c r="M181" s="35" t="str">
        <f t="array" ref="M181">IF('P&amp;Cs'!$C181="",IF('P&amp;Cs'!$E181="","",INDEX(PI!$B$2:$S$159,MATCH('P&amp;Cs'!$E181,PI!$A$2:$A$159,0),8)),"")</f>
        <v/>
      </c>
      <c r="N181" s="35"/>
      <c r="O181" s="35"/>
      <c r="P181" s="35"/>
      <c r="Q181" s="35"/>
      <c r="R181" s="35"/>
      <c r="S181" s="35"/>
      <c r="T181" s="35"/>
      <c r="U181" s="36"/>
      <c r="V181" s="34"/>
      <c r="W181" s="34"/>
      <c r="X181" s="34"/>
      <c r="Y181" s="34"/>
      <c r="Z181" s="34"/>
    </row>
    <row r="182" ht="9.75" customHeight="1">
      <c r="A182" s="37"/>
      <c r="B182" s="38"/>
      <c r="C182" s="38"/>
      <c r="D182" s="37">
        <f>IF('P&amp;Cs'!$B182="",IF('P&amp;Cs'!$C182="",0,1),1)</f>
        <v>0</v>
      </c>
      <c r="E182" s="38" t="s">
        <v>590</v>
      </c>
      <c r="F182" s="38" t="str">
        <f>IFNA('P&amp;Cs'!$G182,"NA")</f>
        <v>#REF!</v>
      </c>
      <c r="G182" s="38" t="str">
        <f t="array" ref="G182">IF('P&amp;Cs'!$E182="","",INDEX(#REF!,MATCH('P&amp;Cs'!$H182,#REF!,0),2))</f>
        <v>#REF!</v>
      </c>
      <c r="H182" s="38" t="str">
        <f>'P&amp;Cs'!$E182&amp;"NO"</f>
        <v>13DK8cGOKR657oSzxiJAq8NO</v>
      </c>
      <c r="I182" s="38" t="b">
        <f t="array" ref="I182">IF('P&amp;Cs'!$E182="","",INDEX(PI!$V$2:$V$159,MATCH('P&amp;Cs'!$E182,PI!$A$2:$A$159,0),1))</f>
        <v>0</v>
      </c>
      <c r="J182" s="38" t="str">
        <f t="array" ref="J182">IF('P&amp;Cs'!$B182="",IF('P&amp;Cs'!$C182="",IF('P&amp;Cs'!$E182="","",INDEX(PI!$B$2:$S$159,MATCH('P&amp;Cs'!$E182,PI!$A$2:$A$159,0),2)),INDEX(PI!$B$2:$S$159,MATCH('P&amp;Cs'!$C182,PI!$R$2:$R$159,0),18)),INDEX(PI!$B$2:$S$159,MATCH('P&amp;Cs'!$B182,PI!$N$2:$N$159,0),14))</f>
        <v>FO 10.01</v>
      </c>
      <c r="K182" s="38" t="str">
        <f t="array" ref="K182">IF('P&amp;Cs'!$B182="",IF('P&amp;Cs'!$C182="",IF('P&amp;Cs'!$E182="","",INDEX(PI!$B$2:$S$159,MATCH('P&amp;Cs'!$E182,PI!$A$2:$A$159,0),4)),INDEX(PI!$B$2:$T$159,MATCH('P&amp;Cs'!$C182,PI!$R$2:$R$159,0),19)),INDEX(PI!$B$2:$S$159,MATCH('P&amp;Cs'!$B182,PI!$N$2:$N$159,0),15))</f>
        <v>The producer recognizes the farm as an agricultural ecosystem that interacts with neighboring landscapes (while the legal scope of the producer is on the farm).</v>
      </c>
      <c r="L182" s="38" t="str">
        <f t="array" ref="L182">IF('P&amp;Cs'!$B182="",IF('P&amp;Cs'!$C182="",INDEX(PI!$B$2:$S$159,MATCH('P&amp;Cs'!$E182,PI!$A$2:$A$159,0),6),""),"")</f>
        <v>Available evidence should indicate, for example, that:
- In water management, the producer knows where the water for the farm comes from and where the water that leaves the farm goes to.
- In biodiversity management, the producer knows how the farm can contribute to protecting and enhancing biodiversity via biotope corridors (e.g., trees) that connect habitats on the farm with the landscapes beyond the farm.
- The producer shows awareness of or participation in projects, joint action, or collaboration with other producers or stakeholders in sector- or crop-specific initiatives, etc.</v>
      </c>
      <c r="M182" s="38" t="str">
        <f t="array" ref="M182">IF('P&amp;Cs'!$C182="",IF('P&amp;Cs'!$E182="","",INDEX(PI!$B$2:$S$159,MATCH('P&amp;Cs'!$E182,PI!$A$2:$A$159,0),8)),"")</f>
        <v>Recom.</v>
      </c>
      <c r="N182" s="38"/>
      <c r="O182" s="38"/>
      <c r="P182" s="38"/>
      <c r="Q182" s="42" t="s">
        <v>2469</v>
      </c>
      <c r="R182" s="38" t="s">
        <v>2544</v>
      </c>
      <c r="S182" s="38"/>
      <c r="T182" s="38"/>
      <c r="U182" s="39"/>
      <c r="V182" s="37"/>
      <c r="W182" s="37"/>
      <c r="X182" s="37"/>
      <c r="Y182" s="37"/>
      <c r="Z182" s="37"/>
    </row>
    <row r="183" ht="9.75" customHeight="1">
      <c r="A183" s="34"/>
      <c r="B183" s="35"/>
      <c r="C183" s="35"/>
      <c r="D183" s="34">
        <f>IF('P&amp;Cs'!$B183="",IF('P&amp;Cs'!$C183="",0,1),1)</f>
        <v>0</v>
      </c>
      <c r="E183" s="35" t="s">
        <v>596</v>
      </c>
      <c r="F183" s="35" t="str">
        <f>IFNA('P&amp;Cs'!$G183,"NA")</f>
        <v>#REF!</v>
      </c>
      <c r="G183" s="35" t="str">
        <f t="array" ref="G183">IF('P&amp;Cs'!$E183="","",INDEX(#REF!,MATCH('P&amp;Cs'!$H183,#REF!,0),2))</f>
        <v>#REF!</v>
      </c>
      <c r="H183" s="35" t="str">
        <f>'P&amp;Cs'!$E183&amp;"NO"</f>
        <v>2yjQxyZbyorYnlPl4Lo6ZkNO</v>
      </c>
      <c r="I183" s="35" t="b">
        <f t="array" ref="I183">IF('P&amp;Cs'!$E183="","",INDEX(PI!$V$2:$V$159,MATCH('P&amp;Cs'!$E183,PI!$A$2:$A$159,0),1))</f>
        <v>0</v>
      </c>
      <c r="J183" s="35" t="str">
        <f t="array" ref="J183">IF('P&amp;Cs'!$B183="",IF('P&amp;Cs'!$C183="",IF('P&amp;Cs'!$E183="","",INDEX(PI!$B$2:$S$159,MATCH('P&amp;Cs'!$E183,PI!$A$2:$A$159,0),2)),INDEX(PI!$B$2:$S$159,MATCH('P&amp;Cs'!$C183,PI!$R$2:$R$159,0),18)),INDEX(PI!$B$2:$S$159,MATCH('P&amp;Cs'!$B183,PI!$N$2:$N$159,0),14))</f>
        <v>FO 10.02</v>
      </c>
      <c r="K183" s="35" t="str">
        <f t="array" ref="K183">IF('P&amp;Cs'!$B183="",IF('P&amp;Cs'!$C183="",IF('P&amp;Cs'!$E183="","",INDEX(PI!$B$2:$S$159,MATCH('P&amp;Cs'!$E183,PI!$A$2:$A$159,0),4)),INDEX(PI!$B$2:$T$159,MATCH('P&amp;Cs'!$C183,PI!$R$2:$R$159,0),19)),INDEX(PI!$B$2:$S$159,MATCH('P&amp;Cs'!$B183,PI!$N$2:$N$159,0),15))</f>
        <v>Unproductive sites are used as ecological focus area to protect and enhance biodiversity.</v>
      </c>
      <c r="L183" s="35" t="str">
        <f t="array" ref="L183">IF('P&amp;Cs'!$B183="",IF('P&amp;Cs'!$C183="",INDEX(PI!$B$2:$S$159,MATCH('P&amp;Cs'!$E183,PI!$A$2:$A$159,0),6),""),"")</f>
        <v>Available evidence shall indicate that there are tangible actions to convert unproductive sites and identified areas that give priority to ecology into conservation areas, where viable.
The term “unproductive sites” refers to areas where production is impossible or areas not related to production, such as low-lying wet areas, woodlands, headland strips, or areas of impoverished soil.
Areas between greenhouses are not necessarily considered unproductive sites, since these areas may be required to be kept with minimum vegetation for pest management or for maintenance.
“N/A” on farms where there are no unproductive sites.</v>
      </c>
      <c r="M183" s="35" t="str">
        <f t="array" ref="M183">IF('P&amp;Cs'!$C183="",IF('P&amp;Cs'!$E183="","",INDEX(PI!$B$2:$S$159,MATCH('P&amp;Cs'!$E183,PI!$A$2:$A$159,0),8)),"")</f>
        <v>Minor Must</v>
      </c>
      <c r="N183" s="35"/>
      <c r="O183" s="35"/>
      <c r="P183" s="35"/>
      <c r="Q183" s="35" t="s">
        <v>2545</v>
      </c>
      <c r="R183" s="35" t="s">
        <v>2546</v>
      </c>
      <c r="S183" s="35" t="s">
        <v>2547</v>
      </c>
      <c r="T183" s="35"/>
      <c r="U183" s="36"/>
      <c r="V183" s="34"/>
      <c r="W183" s="34"/>
      <c r="X183" s="34"/>
      <c r="Y183" s="34"/>
      <c r="Z183" s="34"/>
    </row>
    <row r="184" ht="9.75" customHeight="1">
      <c r="A184" s="37"/>
      <c r="B184" s="38"/>
      <c r="C184" s="38"/>
      <c r="D184" s="37">
        <f>IF('P&amp;Cs'!$B184="",IF('P&amp;Cs'!$C184="",0,1),1)</f>
        <v>0</v>
      </c>
      <c r="E184" s="38" t="s">
        <v>602</v>
      </c>
      <c r="F184" s="38" t="str">
        <f>IFNA('P&amp;Cs'!$G184,"NA")</f>
        <v>#REF!</v>
      </c>
      <c r="G184" s="38" t="str">
        <f t="array" ref="G184">IF('P&amp;Cs'!$E184="","",INDEX(#REF!,MATCH('P&amp;Cs'!$H184,#REF!,0),2))</f>
        <v>#REF!</v>
      </c>
      <c r="H184" s="38" t="str">
        <f>'P&amp;Cs'!$E184&amp;"NO"</f>
        <v>4g9WUt3YDw3iakobiLOURWNO</v>
      </c>
      <c r="I184" s="38" t="b">
        <f t="array" ref="I184">IF('P&amp;Cs'!$E184="","",INDEX(PI!$V$2:$V$159,MATCH('P&amp;Cs'!$E184,PI!$A$2:$A$159,0),1))</f>
        <v>0</v>
      </c>
      <c r="J184" s="38" t="str">
        <f t="array" ref="J184">IF('P&amp;Cs'!$B184="",IF('P&amp;Cs'!$C184="",IF('P&amp;Cs'!$E184="","",INDEX(PI!$B$2:$S$159,MATCH('P&amp;Cs'!$E184,PI!$A$2:$A$159,0),2)),INDEX(PI!$B$2:$S$159,MATCH('P&amp;Cs'!$C184,PI!$R$2:$R$159,0),18)),INDEX(PI!$B$2:$S$159,MATCH('P&amp;Cs'!$B184,PI!$N$2:$N$159,0),14))</f>
        <v>FO 10.03</v>
      </c>
      <c r="K184" s="38" t="str">
        <f t="array" ref="K184">IF('P&amp;Cs'!$B184="",IF('P&amp;Cs'!$C184="",IF('P&amp;Cs'!$E184="","",INDEX(PI!$B$2:$S$159,MATCH('P&amp;Cs'!$E184,PI!$A$2:$A$159,0),4)),INDEX(PI!$B$2:$T$159,MATCH('P&amp;Cs'!$C184,PI!$R$2:$R$159,0),19)),INDEX(PI!$B$2:$S$159,MATCH('P&amp;Cs'!$B184,PI!$N$2:$N$159,0),15))</f>
        <v>Biodiversity is protected.</v>
      </c>
      <c r="L184" s="38" t="str">
        <f t="array" ref="L184">IF('P&amp;Cs'!$B184="",IF('P&amp;Cs'!$C184="",INDEX(PI!$B$2:$S$159,MATCH('P&amp;Cs'!$E184,PI!$A$2:$A$159,0),6),""),"")</f>
        <v>Available evidence shall indicate that actions to protect and enhance biodiversity are implemented, for example via one or more of the following practices:
- Integrated pest management (IPM)
- Implementing measures to mitigate potential negative impact of artificial illumination on biodiversity, especially during the night (e.g., screens or painted glass that helps mitigate potential impacts on migratory birds or other nocturnal biodiversity)
- Implementing measures which help to mitigate the visual impact of glass/plastic greenhouses as non-natural elements of the landscape (e.g., living fences/hedges)
- Allowing for seasonal fallow
- Creating shelters for beneficial predators
- Leaving areas for habitat near fields or greenhouses
- Creating buffer zones along aquatic ecosystems and between production areas or implementing other water management practices
- Enabling soil health and soil biodiversity via crop rotation, reduced or no-tillage farming, erosion control, and/or other soil management practices
- Optimizing and, if possible, reducing the use of agrochemicals and fertilizers
- Implementing measures to protect species
With regard to protection of biodiversity, the guideline provides reference.
In Option 2 producer groups, evidence at quality management system (QMS) level is acceptable.</v>
      </c>
      <c r="M184" s="38" t="str">
        <f t="array" ref="M184">IF('P&amp;Cs'!$C184="",IF('P&amp;Cs'!$E184="","",INDEX(PI!$B$2:$S$159,MATCH('P&amp;Cs'!$E184,PI!$A$2:$A$159,0),8)),"")</f>
        <v>Minor Must</v>
      </c>
      <c r="N184" s="38"/>
      <c r="O184" s="38"/>
      <c r="P184" s="38"/>
      <c r="Q184" s="38" t="s">
        <v>2545</v>
      </c>
      <c r="R184" s="38" t="s">
        <v>2548</v>
      </c>
      <c r="S184" s="38"/>
      <c r="T184" s="38"/>
      <c r="U184" s="39"/>
      <c r="V184" s="37"/>
      <c r="W184" s="37"/>
      <c r="X184" s="37"/>
      <c r="Y184" s="37"/>
      <c r="Z184" s="37"/>
    </row>
    <row r="185" ht="9.75" customHeight="1">
      <c r="A185" s="34"/>
      <c r="B185" s="35"/>
      <c r="C185" s="35"/>
      <c r="D185" s="34">
        <f>IF('P&amp;Cs'!$B185="",IF('P&amp;Cs'!$C185="",0,1),1)</f>
        <v>0</v>
      </c>
      <c r="E185" s="35" t="s">
        <v>621</v>
      </c>
      <c r="F185" s="35" t="str">
        <f>IFNA('P&amp;Cs'!$G185,"NA")</f>
        <v>#REF!</v>
      </c>
      <c r="G185" s="35" t="str">
        <f t="array" ref="G185">IF('P&amp;Cs'!$E185="","",INDEX(#REF!,MATCH('P&amp;Cs'!$H185,#REF!,0),2))</f>
        <v>#REF!</v>
      </c>
      <c r="H185" s="35" t="str">
        <f>'P&amp;Cs'!$E185&amp;"NO"</f>
        <v>2X4aS6wVTDvmHUwlOoJ0k2NO</v>
      </c>
      <c r="I185" s="35" t="b">
        <f t="array" ref="I185">IF('P&amp;Cs'!$E185="","",INDEX(PI!$V$2:$V$159,MATCH('P&amp;Cs'!$E185,PI!$A$2:$A$159,0),1))</f>
        <v>0</v>
      </c>
      <c r="J185" s="35" t="str">
        <f t="array" ref="J185">IF('P&amp;Cs'!$B185="",IF('P&amp;Cs'!$C185="",IF('P&amp;Cs'!$E185="","",INDEX(PI!$B$2:$S$159,MATCH('P&amp;Cs'!$E185,PI!$A$2:$A$159,0),2)),INDEX(PI!$B$2:$S$159,MATCH('P&amp;Cs'!$C185,PI!$R$2:$R$159,0),18)),INDEX(PI!$B$2:$S$159,MATCH('P&amp;Cs'!$B185,PI!$N$2:$N$159,0),14))</f>
        <v>FO 10.04</v>
      </c>
      <c r="K185" s="35" t="str">
        <f t="array" ref="K185">IF('P&amp;Cs'!$B185="",IF('P&amp;Cs'!$C185="",IF('P&amp;Cs'!$E185="","",INDEX(PI!$B$2:$S$159,MATCH('P&amp;Cs'!$E185,PI!$A$2:$A$159,0),4)),INDEX(PI!$B$2:$T$159,MATCH('P&amp;Cs'!$C185,PI!$R$2:$R$159,0),19)),INDEX(PI!$B$2:$S$159,MATCH('P&amp;Cs'!$B185,PI!$N$2:$N$159,0),15))</f>
        <v>Biodiversity is enhanced.</v>
      </c>
      <c r="L185" s="35" t="str">
        <f t="array" ref="L185">IF('P&amp;Cs'!$B185="",IF('P&amp;Cs'!$C185="",INDEX(PI!$B$2:$S$159,MATCH('P&amp;Cs'!$E185,PI!$A$2:$A$159,0),6),""),"")</f>
        <v>Available evidence, such as maps, aerial photos, on-farm visual evidence, documents issued by local or national authorities or authorized service providers, should indicate that biodiversity is enhanced, e.g., via one or more of the following practices:
1) Restoring, improving, or enlarging fragments of any size of:
a) Forests, wetlands, mangroves, grasslands, peatlands, etc.
b) Areas with legal protection or areas effectively protected by other means (e.g., protected areas with relevant categories of the International Union for Conservation of Nature (IUCN))
c) Areas recognized as “High Conservation Value” (HCV) areas
2) Other actions by the producer and partners
With regard to protection of biodiversity, the guideline provides reference.
In Option 2 producer groups, evidence at quality management system (QMS) level is acceptable.</v>
      </c>
      <c r="M185" s="35" t="str">
        <f t="array" ref="M185">IF('P&amp;Cs'!$C185="",IF('P&amp;Cs'!$E185="","",INDEX(PI!$B$2:$S$159,MATCH('P&amp;Cs'!$E185,PI!$A$2:$A$159,0),8)),"")</f>
        <v>Recom.</v>
      </c>
      <c r="N185" s="35"/>
      <c r="O185" s="35"/>
      <c r="P185" s="35"/>
      <c r="Q185" s="35" t="s">
        <v>2545</v>
      </c>
      <c r="R185" s="35" t="s">
        <v>2549</v>
      </c>
      <c r="S185" s="35"/>
      <c r="T185" s="35"/>
      <c r="U185" s="36"/>
      <c r="V185" s="34"/>
      <c r="W185" s="34"/>
      <c r="X185" s="34"/>
      <c r="Y185" s="34"/>
      <c r="Z185" s="34"/>
    </row>
    <row r="186" ht="9.75" customHeight="1">
      <c r="A186" s="37"/>
      <c r="B186" s="38"/>
      <c r="C186" s="38"/>
      <c r="D186" s="37">
        <f>IF('P&amp;Cs'!$B186="",IF('P&amp;Cs'!$C186="",0,1),1)</f>
        <v>0</v>
      </c>
      <c r="E186" s="38" t="s">
        <v>51</v>
      </c>
      <c r="F186" s="38" t="str">
        <f>IFNA('P&amp;Cs'!$G186,"NA")</f>
        <v>#REF!</v>
      </c>
      <c r="G186" s="38" t="str">
        <f t="array" ref="G186">IF('P&amp;Cs'!$E186="","",INDEX(#REF!,MATCH('P&amp;Cs'!$H186,#REF!,0),2))</f>
        <v>#REF!</v>
      </c>
      <c r="H186" s="38" t="str">
        <f>'P&amp;Cs'!$E186&amp;"NO"</f>
        <v>4bwMg6Z6zSH5FhEBjItEWfNO</v>
      </c>
      <c r="I186" s="38" t="b">
        <f t="array" ref="I186">IF('P&amp;Cs'!$E186="","",INDEX(PI!$V$2:$V$159,MATCH('P&amp;Cs'!$E186,PI!$A$2:$A$159,0),1))</f>
        <v>0</v>
      </c>
      <c r="J186" s="38" t="str">
        <f t="array" ref="J186">IF('P&amp;Cs'!$B186="",IF('P&amp;Cs'!$C186="",IF('P&amp;Cs'!$E186="","",INDEX(PI!$B$2:$S$159,MATCH('P&amp;Cs'!$E186,PI!$A$2:$A$159,0),2)),INDEX(PI!$B$2:$S$159,MATCH('P&amp;Cs'!$C186,PI!$R$2:$R$159,0),18)),INDEX(PI!$B$2:$S$159,MATCH('P&amp;Cs'!$B186,PI!$N$2:$N$159,0),14))</f>
        <v>FO 10.05</v>
      </c>
      <c r="K186" s="38" t="str">
        <f t="array" ref="K186">IF('P&amp;Cs'!$B186="",IF('P&amp;Cs'!$C186="",IF('P&amp;Cs'!$E186="","",INDEX(PI!$B$2:$S$159,MATCH('P&amp;Cs'!$E186,PI!$A$2:$A$159,0),4)),INDEX(PI!$B$2:$T$159,MATCH('P&amp;Cs'!$C186,PI!$R$2:$R$159,0),19)),INDEX(PI!$B$2:$S$159,MATCH('P&amp;Cs'!$B186,PI!$N$2:$N$159,0),15))</f>
        <v>On the farm (within the farm boundaries), no areas with legally recognized conservation value (or effectively protected by other means) have been converted into agricultural areas or into other uses since 1 January 2014.</v>
      </c>
      <c r="L186" s="38" t="str">
        <f t="array" ref="L186">IF('P&amp;Cs'!$B186="",IF('P&amp;Cs'!$C186="",INDEX(PI!$B$2:$S$159,MATCH('P&amp;Cs'!$E186,PI!$A$2:$A$159,0),6),""),"")</f>
        <v>Available evidence, such as maps, aerial photos, or documents issued by local or national authorities or authorized service providers, shall indicate that since 1 January 2014, no conversion into agricultural area or into other uses has occurred in parts of the farm (within the farm boundaries) that fulfils the following characteristic:
- Areas where legal protection prevents such conversions (protected areas recognized by national or local legislation, areas with relevant categories of the International Union for Conservation of Nature (IUCN), areas that are protected via other effective means, etc.)</v>
      </c>
      <c r="M186" s="38" t="str">
        <f t="array" ref="M186">IF('P&amp;Cs'!$C186="",IF('P&amp;Cs'!$E186="","",INDEX(PI!$B$2:$S$159,MATCH('P&amp;Cs'!$E186,PI!$A$2:$A$159,0),8)),"")</f>
        <v>Major Must</v>
      </c>
      <c r="N186" s="38"/>
      <c r="O186" s="38"/>
      <c r="P186" s="38"/>
      <c r="Q186" s="42" t="s">
        <v>2467</v>
      </c>
      <c r="R186" s="38" t="s">
        <v>2550</v>
      </c>
      <c r="S186" s="46" t="s">
        <v>2551</v>
      </c>
      <c r="T186" s="38"/>
      <c r="U186" s="39"/>
      <c r="V186" s="37"/>
      <c r="W186" s="37"/>
      <c r="X186" s="37"/>
      <c r="Y186" s="37"/>
      <c r="Z186" s="37"/>
    </row>
    <row r="187" ht="9.75" customHeight="1">
      <c r="A187" s="37"/>
      <c r="B187" s="38"/>
      <c r="C187" s="38"/>
      <c r="D187" s="37">
        <f>IF('P&amp;Cs'!$B187="",IF('P&amp;Cs'!$C187="",0,1),1)</f>
        <v>0</v>
      </c>
      <c r="E187" s="38" t="s">
        <v>584</v>
      </c>
      <c r="F187" s="38" t="str">
        <f>IFNA('P&amp;Cs'!$G187,"NA")</f>
        <v>#REF!</v>
      </c>
      <c r="G187" s="38" t="str">
        <f t="array" ref="G187">IF('P&amp;Cs'!$E187="","",INDEX(#REF!,MATCH('P&amp;Cs'!$H187,#REF!,0),2))</f>
        <v>#REF!</v>
      </c>
      <c r="H187" s="38" t="str">
        <f>'P&amp;Cs'!$E187&amp;"NO"</f>
        <v>3egXBnPjG5Gj9vM0NuVcFbNO</v>
      </c>
      <c r="I187" s="38" t="b">
        <f t="array" ref="I187">IF('P&amp;Cs'!$E187="","",INDEX(PI!$V$2:$V$159,MATCH('P&amp;Cs'!$E187,PI!$A$2:$A$159,0),1))</f>
        <v>0</v>
      </c>
      <c r="J187" s="38" t="str">
        <f t="array" ref="J187">IF('P&amp;Cs'!$B187="",IF('P&amp;Cs'!$C187="",IF('P&amp;Cs'!$E187="","",INDEX(PI!$B$2:$S$159,MATCH('P&amp;Cs'!$E187,PI!$A$2:$A$159,0),2)),INDEX(PI!$B$2:$S$159,MATCH('P&amp;Cs'!$C187,PI!$R$2:$R$159,0),18)),INDEX(PI!$B$2:$S$159,MATCH('P&amp;Cs'!$B187,PI!$N$2:$N$159,0),14))</f>
        <v>FO 10.06</v>
      </c>
      <c r="K187" s="38" t="str">
        <f t="array" ref="K187">IF('P&amp;Cs'!$B187="",IF('P&amp;Cs'!$C187="",IF('P&amp;Cs'!$E187="","",INDEX(PI!$B$2:$S$159,MATCH('P&amp;Cs'!$E187,PI!$A$2:$A$159,0),4)),INDEX(PI!$B$2:$T$159,MATCH('P&amp;Cs'!$C187,PI!$R$2:$R$159,0),19)),INDEX(PI!$B$2:$S$159,MATCH('P&amp;Cs'!$B187,PI!$N$2:$N$159,0),15))</f>
        <v>On the farm (within the farm boundaries), areas with legally recognized conservation value (or effectively protected by other means) which had been converted into agricultural areas or into other uses between 1 January 2008 and 1 January 2014 are already restored, under restoration, or will enter binding restoration.</v>
      </c>
      <c r="L187" s="38" t="str">
        <f t="array" ref="L187">IF('P&amp;Cs'!$B187="",IF('P&amp;Cs'!$C187="",INDEX(PI!$B$2:$S$159,MATCH('P&amp;Cs'!$E187,PI!$A$2:$A$159,0),6),""),"")</f>
        <v>Available evidence, such as maps, aerial photos, or documents issued by local or national authorities or authorized service providers, shall indicate that restoration has been completed, or is in implementation or under planning for binding implementation, to recover the entire extent of the parts of the farm (within the farm boundaries) that fulfils the characteristic below, where those parts of the farm had been converted into agricultural area or into other uses between 1 January 2008 and 1 January 2014:
- Areas where legal protection prevents such conversions (protected areas recognized by national or local legislation, areas with relevant categories of the International Union for Conservation of Nature (IUCN), areas that are protected via other effective means, etc.)</v>
      </c>
      <c r="M187" s="38" t="str">
        <f t="array" ref="M187">IF('P&amp;Cs'!$C187="",IF('P&amp;Cs'!$E187="","",INDEX(PI!$B$2:$S$159,MATCH('P&amp;Cs'!$E187,PI!$A$2:$A$159,0),8)),"")</f>
        <v>Major Must</v>
      </c>
      <c r="N187" s="38"/>
      <c r="O187" s="38"/>
      <c r="P187" s="38"/>
      <c r="Q187" s="42" t="s">
        <v>2467</v>
      </c>
      <c r="R187" s="46" t="s">
        <v>2552</v>
      </c>
      <c r="S187" s="46" t="s">
        <v>2551</v>
      </c>
      <c r="T187" s="38"/>
      <c r="U187" s="39"/>
      <c r="V187" s="37"/>
      <c r="W187" s="37"/>
      <c r="X187" s="37"/>
      <c r="Y187" s="37"/>
      <c r="Z187" s="37"/>
    </row>
    <row r="188" ht="9.75" customHeight="1">
      <c r="A188" s="37"/>
      <c r="B188" s="38"/>
      <c r="C188" s="38"/>
      <c r="D188" s="37">
        <f>IF('P&amp;Cs'!$B188="",IF('P&amp;Cs'!$C188="",0,1),1)</f>
        <v>0</v>
      </c>
      <c r="E188" s="38" t="s">
        <v>578</v>
      </c>
      <c r="F188" s="38" t="str">
        <f>IFNA('P&amp;Cs'!$G188,"NA")</f>
        <v>#REF!</v>
      </c>
      <c r="G188" s="38" t="str">
        <f t="array" ref="G188">IF('P&amp;Cs'!$E188="","",INDEX(#REF!,MATCH('P&amp;Cs'!$H188,#REF!,0),2))</f>
        <v>#REF!</v>
      </c>
      <c r="H188" s="38" t="str">
        <f>'P&amp;Cs'!$E188&amp;"NO"</f>
        <v>2DznCTtvpRiz2P1ZGSQpKJNO</v>
      </c>
      <c r="I188" s="38" t="b">
        <f t="array" ref="I188">IF('P&amp;Cs'!$E188="","",INDEX(PI!$V$2:$V$159,MATCH('P&amp;Cs'!$E188,PI!$A$2:$A$159,0),1))</f>
        <v>0</v>
      </c>
      <c r="J188" s="38" t="str">
        <f t="array" ref="J188">IF('P&amp;Cs'!$B188="",IF('P&amp;Cs'!$C188="",IF('P&amp;Cs'!$E188="","",INDEX(PI!$B$2:$S$159,MATCH('P&amp;Cs'!$E188,PI!$A$2:$A$159,0),2)),INDEX(PI!$B$2:$S$159,MATCH('P&amp;Cs'!$C188,PI!$R$2:$R$159,0),18)),INDEX(PI!$B$2:$S$159,MATCH('P&amp;Cs'!$B188,PI!$N$2:$N$159,0),14))</f>
        <v>FO 10.07</v>
      </c>
      <c r="K188" s="38" t="str">
        <f t="array" ref="K188">IF('P&amp;Cs'!$B188="",IF('P&amp;Cs'!$C188="",IF('P&amp;Cs'!$E188="","",INDEX(PI!$B$2:$S$159,MATCH('P&amp;Cs'!$E188,PI!$A$2:$A$159,0),4)),INDEX(PI!$B$2:$T$159,MATCH('P&amp;Cs'!$C188,PI!$R$2:$R$159,0),19)),INDEX(PI!$B$2:$S$159,MATCH('P&amp;Cs'!$B188,PI!$N$2:$N$159,0),15))</f>
        <v>The producer is aware of the country of production’s and intended destination market’s regulations, if existing, on invasive alien species.</v>
      </c>
      <c r="L188" s="38" t="str">
        <f t="array" ref="L188">IF('P&amp;Cs'!$B188="",IF('P&amp;Cs'!$C188="",INDEX(PI!$B$2:$S$159,MATCH('P&amp;Cs'!$E188,PI!$A$2:$A$159,0),6),""),"")</f>
        <v>The producer or the producer’s customer should have available information on the regulations on invasive alien species for all countries in which products are intended to be produced or traded (domestic and/or international). A list of invasive alien species should exist for the country of production and for each intended country of destination.
Not applicable if there is no list specifying the invasive alien species for the country of production or destination.
Not applicable if the producer does not know to the country of destination of the product.</v>
      </c>
      <c r="M188" s="38" t="str">
        <f t="array" ref="M188">IF('P&amp;Cs'!$C188="",IF('P&amp;Cs'!$E188="","",INDEX(PI!$B$2:$S$159,MATCH('P&amp;Cs'!$E188,PI!$A$2:$A$159,0),8)),"")</f>
        <v>Recom.</v>
      </c>
      <c r="N188" s="38"/>
      <c r="O188" s="38"/>
      <c r="P188" s="38"/>
      <c r="Q188" s="42" t="s">
        <v>2366</v>
      </c>
      <c r="R188" s="38" t="s">
        <v>2553</v>
      </c>
      <c r="S188" s="38"/>
      <c r="T188" s="38"/>
      <c r="U188" s="39"/>
      <c r="V188" s="37"/>
      <c r="W188" s="37"/>
      <c r="X188" s="37"/>
      <c r="Y188" s="37"/>
      <c r="Z188" s="37"/>
    </row>
    <row r="189" ht="9.75" customHeight="1">
      <c r="A189" s="37"/>
      <c r="B189" s="38"/>
      <c r="C189" s="38"/>
      <c r="D189" s="37">
        <f>IF('P&amp;Cs'!$B189="",IF('P&amp;Cs'!$C189="",0,1),1)</f>
        <v>0</v>
      </c>
      <c r="E189" s="38" t="s">
        <v>572</v>
      </c>
      <c r="F189" s="38" t="str">
        <f>IFNA('P&amp;Cs'!$G189,"NA")</f>
        <v>#REF!</v>
      </c>
      <c r="G189" s="38" t="str">
        <f t="array" ref="G189">IF('P&amp;Cs'!$E189="","",INDEX(#REF!,MATCH('P&amp;Cs'!$H189,#REF!,0),2))</f>
        <v>#REF!</v>
      </c>
      <c r="H189" s="38" t="str">
        <f>'P&amp;Cs'!$E189&amp;"NO"</f>
        <v>51s66F4cAuh8nQZEHezyxlNO</v>
      </c>
      <c r="I189" s="38" t="b">
        <f t="array" ref="I189">IF('P&amp;Cs'!$E189="","",INDEX(PI!$V$2:$V$159,MATCH('P&amp;Cs'!$E189,PI!$A$2:$A$159,0),1))</f>
        <v>0</v>
      </c>
      <c r="J189" s="38" t="str">
        <f t="array" ref="J189">IF('P&amp;Cs'!$B189="",IF('P&amp;Cs'!$C189="",IF('P&amp;Cs'!$E189="","",INDEX(PI!$B$2:$S$159,MATCH('P&amp;Cs'!$E189,PI!$A$2:$A$159,0),2)),INDEX(PI!$B$2:$S$159,MATCH('P&amp;Cs'!$C189,PI!$R$2:$R$159,0),18)),INDEX(PI!$B$2:$S$159,MATCH('P&amp;Cs'!$B189,PI!$N$2:$N$159,0),14))</f>
        <v>FO 10.08</v>
      </c>
      <c r="K189" s="38" t="str">
        <f t="array" ref="K189">IF('P&amp;Cs'!$B189="",IF('P&amp;Cs'!$C189="",IF('P&amp;Cs'!$E189="","",INDEX(PI!$B$2:$S$159,MATCH('P&amp;Cs'!$E189,PI!$A$2:$A$159,0),4)),INDEX(PI!$B$2:$T$159,MATCH('P&amp;Cs'!$C189,PI!$R$2:$R$159,0),19)),INDEX(PI!$B$2:$S$159,MATCH('P&amp;Cs'!$B189,PI!$N$2:$N$159,0),15))</f>
        <v>The producer takes action to avoid introducing or releasing invasive alien plant species in the production system and neighboring ecosystem.</v>
      </c>
      <c r="L189" s="38" t="str">
        <f t="array" ref="L189">IF('P&amp;Cs'!$B189="",IF('P&amp;Cs'!$C189="",INDEX(PI!$B$2:$S$159,MATCH('P&amp;Cs'!$E189,PI!$A$2:$A$159,0),6),""),"")</f>
        <v>The producer should be aware of a list of invasive alien species considered as such by the country of production, if such a list exists.
The producer should demonstrate that actions have been taken to avoid production, marketing, introduction, or release of these species in the farm and/or the neighboring ecosystem.</v>
      </c>
      <c r="M189" s="38" t="str">
        <f t="array" ref="M189">IF('P&amp;Cs'!$C189="",IF('P&amp;Cs'!$E189="","",INDEX(PI!$B$2:$S$159,MATCH('P&amp;Cs'!$E189,PI!$A$2:$A$159,0),8)),"")</f>
        <v>Recom.</v>
      </c>
      <c r="N189" s="38"/>
      <c r="O189" s="38"/>
      <c r="P189" s="38"/>
      <c r="Q189" s="42" t="s">
        <v>2366</v>
      </c>
      <c r="R189" s="38" t="s">
        <v>2554</v>
      </c>
      <c r="S189" s="38"/>
      <c r="T189" s="38"/>
      <c r="U189" s="39"/>
      <c r="V189" s="37"/>
      <c r="W189" s="37"/>
      <c r="X189" s="37"/>
      <c r="Y189" s="37"/>
      <c r="Z189" s="37"/>
    </row>
    <row r="190" ht="9.75" customHeight="1">
      <c r="A190" s="34"/>
      <c r="B190" s="35" t="s">
        <v>507</v>
      </c>
      <c r="C190" s="35"/>
      <c r="D190" s="34">
        <f>IF('P&amp;Cs'!$B190="",IF('P&amp;Cs'!$C190="",0,1),1)</f>
        <v>1</v>
      </c>
      <c r="E190" s="35"/>
      <c r="F190" s="35" t="str">
        <f>IFNA('P&amp;Cs'!$G190,"NA")</f>
        <v/>
      </c>
      <c r="G190" s="35" t="str">
        <f t="array" ref="G190">IF('P&amp;Cs'!$E190="","",INDEX(#REF!,MATCH('P&amp;Cs'!$H190,#REF!,0),2))</f>
        <v/>
      </c>
      <c r="H190" s="35" t="str">
        <f>'P&amp;Cs'!$E190&amp;"NO"</f>
        <v>NO</v>
      </c>
      <c r="I190" s="35" t="str">
        <f t="array" ref="I190">IF('P&amp;Cs'!$E190="","",INDEX(PI!$V$2:$V$159,MATCH('P&amp;Cs'!$E190,PI!$A$2:$A$159,0),1))</f>
        <v/>
      </c>
      <c r="J190" s="35" t="str">
        <f t="array" ref="J190">IF('P&amp;Cs'!$B190="",IF('P&amp;Cs'!$C190="",IF('P&amp;Cs'!$E190="","",INDEX(PI!$B$2:$S$159,MATCH('P&amp;Cs'!$E190,PI!$A$2:$A$159,0),2)),INDEX(PI!$B$2:$S$159,MATCH('P&amp;Cs'!$C190,PI!$R$2:$R$159,0),18)),INDEX(PI!$B$2:$S$159,MATCH('P&amp;Cs'!$B190,PI!$N$2:$N$159,0),14))</f>
        <v>FO 11 ENERGY EFFICIENCY </v>
      </c>
      <c r="K190" s="35" t="str">
        <f t="array" ref="K190">IF('P&amp;Cs'!$B190="",IF('P&amp;Cs'!$C190="",IF('P&amp;Cs'!$E190="","",INDEX(PI!$B$2:$S$159,MATCH('P&amp;Cs'!$E190,PI!$A$2:$A$159,0),4)),INDEX(PI!$B$2:$T$159,MATCH('P&amp;Cs'!$C190,PI!$R$2:$R$159,0),19)),INDEX(PI!$B$2:$S$159,MATCH('P&amp;Cs'!$B190,PI!$N$2:$N$159,0),15))</f>
        <v>-</v>
      </c>
      <c r="L190" s="35" t="str">
        <f t="array" ref="L190">IF('P&amp;Cs'!$B190="",IF('P&amp;Cs'!$C190="",INDEX(PI!$B$2:$S$159,MATCH('P&amp;Cs'!$E190,PI!$A$2:$A$159,0),6),""),"")</f>
        <v/>
      </c>
      <c r="M190" s="35" t="str">
        <f t="array" ref="M190">IF('P&amp;Cs'!$C190="",IF('P&amp;Cs'!$E190="","",INDEX(PI!$B$2:$S$159,MATCH('P&amp;Cs'!$E190,PI!$A$2:$A$159,0),8)),"")</f>
        <v/>
      </c>
      <c r="N190" s="35"/>
      <c r="O190" s="35"/>
      <c r="P190" s="35"/>
      <c r="Q190" s="35"/>
      <c r="R190" s="35"/>
      <c r="S190" s="35"/>
      <c r="T190" s="35"/>
      <c r="U190" s="36"/>
      <c r="V190" s="34"/>
      <c r="W190" s="34"/>
      <c r="X190" s="34"/>
      <c r="Y190" s="34"/>
      <c r="Z190" s="34"/>
    </row>
    <row r="191" ht="9.75" hidden="1" customHeight="1">
      <c r="A191" s="34"/>
      <c r="B191" s="35"/>
      <c r="C191" s="35" t="s">
        <v>58</v>
      </c>
      <c r="D191" s="34">
        <f>IF('P&amp;Cs'!$B191="",IF('P&amp;Cs'!$C191="",0,1),1)</f>
        <v>1</v>
      </c>
      <c r="E191" s="35"/>
      <c r="F191" s="35" t="str">
        <f>IFNA('P&amp;Cs'!$G191,"NA")</f>
        <v/>
      </c>
      <c r="G191" s="35" t="str">
        <f t="array" ref="G191">IF('P&amp;Cs'!$E191="","",INDEX(#REF!,MATCH('P&amp;Cs'!$H191,#REF!,0),2))</f>
        <v/>
      </c>
      <c r="H191" s="35" t="str">
        <f>'P&amp;Cs'!$E191&amp;"NO"</f>
        <v>NO</v>
      </c>
      <c r="I191" s="35" t="str">
        <f t="array" ref="I191">IF('P&amp;Cs'!$E191="","",INDEX(PI!$V$2:$V$159,MATCH('P&amp;Cs'!$E191,PI!$A$2:$A$159,0),1))</f>
        <v/>
      </c>
      <c r="J191" s="35" t="str">
        <f t="array" ref="J191">IF('P&amp;Cs'!$B191="",IF('P&amp;Cs'!$C191="",IF('P&amp;Cs'!$E191="","",INDEX(PI!$B$2:$S$159,MATCH('P&amp;Cs'!$E191,PI!$A$2:$A$159,0),2)),INDEX(PI!$B$2:$S$159,MATCH('P&amp;Cs'!$C191,PI!$R$2:$R$159,0),18)),INDEX(PI!$B$2:$S$159,MATCH('P&amp;Cs'!$B191,PI!$N$2:$N$159,0),14))</f>
        <v>-</v>
      </c>
      <c r="K191" s="35" t="str">
        <f t="array" ref="K191">IF('P&amp;Cs'!$B191="",IF('P&amp;Cs'!$C191="",IF('P&amp;Cs'!$E191="","",INDEX(PI!$B$2:$S$159,MATCH('P&amp;Cs'!$E191,PI!$A$2:$A$159,0),4)),INDEX(PI!$B$2:$T$159,MATCH('P&amp;Cs'!$C191,PI!$R$2:$R$159,0),19)),INDEX(PI!$B$2:$S$159,MATCH('P&amp;Cs'!$B191,PI!$N$2:$N$159,0),15))</f>
        <v>-</v>
      </c>
      <c r="L191" s="35" t="str">
        <f t="array" ref="L191">IF('P&amp;Cs'!$B191="",IF('P&amp;Cs'!$C191="",INDEX(PI!$B$2:$S$159,MATCH('P&amp;Cs'!$E191,PI!$A$2:$A$159,0),6),""),"")</f>
        <v/>
      </c>
      <c r="M191" s="35" t="str">
        <f t="array" ref="M191">IF('P&amp;Cs'!$C191="",IF('P&amp;Cs'!$E191="","",INDEX(PI!$B$2:$S$159,MATCH('P&amp;Cs'!$E191,PI!$A$2:$A$159,0),8)),"")</f>
        <v/>
      </c>
      <c r="N191" s="35"/>
      <c r="O191" s="35"/>
      <c r="P191" s="35"/>
      <c r="Q191" s="35"/>
      <c r="R191" s="35"/>
      <c r="S191" s="35"/>
      <c r="T191" s="35"/>
      <c r="U191" s="36"/>
      <c r="V191" s="34"/>
      <c r="W191" s="34"/>
      <c r="X191" s="34"/>
      <c r="Y191" s="34"/>
      <c r="Z191" s="34"/>
    </row>
    <row r="192" ht="9.75" customHeight="1">
      <c r="A192" s="34"/>
      <c r="B192" s="35"/>
      <c r="C192" s="35"/>
      <c r="D192" s="34">
        <f>IF('P&amp;Cs'!$B192="",IF('P&amp;Cs'!$C192="",0,1),1)</f>
        <v>0</v>
      </c>
      <c r="E192" s="35" t="s">
        <v>566</v>
      </c>
      <c r="F192" s="35" t="str">
        <f>IFNA('P&amp;Cs'!$G192,"NA")</f>
        <v>#REF!</v>
      </c>
      <c r="G192" s="35" t="str">
        <f t="array" ref="G192">IF('P&amp;Cs'!$E192="","",INDEX(#REF!,MATCH('P&amp;Cs'!$H192,#REF!,0),2))</f>
        <v>#REF!</v>
      </c>
      <c r="H192" s="35" t="str">
        <f>'P&amp;Cs'!$E192&amp;"NO"</f>
        <v>27FMOAVaX4IEkKoIk7PSnINO</v>
      </c>
      <c r="I192" s="35" t="b">
        <f t="array" ref="I192">IF('P&amp;Cs'!$E192="","",INDEX(PI!$V$2:$V$159,MATCH('P&amp;Cs'!$E192,PI!$A$2:$A$159,0),1))</f>
        <v>0</v>
      </c>
      <c r="J192" s="35" t="str">
        <f t="array" ref="J192">IF('P&amp;Cs'!$B192="",IF('P&amp;Cs'!$C192="",IF('P&amp;Cs'!$E192="","",INDEX(PI!$B$2:$S$159,MATCH('P&amp;Cs'!$E192,PI!$A$2:$A$159,0),2)),INDEX(PI!$B$2:$S$159,MATCH('P&amp;Cs'!$C192,PI!$R$2:$R$159,0),18)),INDEX(PI!$B$2:$S$159,MATCH('P&amp;Cs'!$B192,PI!$N$2:$N$159,0),14))</f>
        <v>FO 11.01</v>
      </c>
      <c r="K192" s="35" t="str">
        <f t="array" ref="K192">IF('P&amp;Cs'!$B192="",IF('P&amp;Cs'!$C192="",IF('P&amp;Cs'!$E192="","",INDEX(PI!$B$2:$S$159,MATCH('P&amp;Cs'!$E192,PI!$A$2:$A$159,0),4)),INDEX(PI!$B$2:$T$159,MATCH('P&amp;Cs'!$C192,PI!$R$2:$R$159,0),19)),INDEX(PI!$B$2:$S$159,MATCH('P&amp;Cs'!$B192,PI!$N$2:$N$159,0),15))</f>
        <v>On-farm energy use is monitored.</v>
      </c>
      <c r="L192" s="35" t="str">
        <f t="array" ref="L192">IF('P&amp;Cs'!$B192="",IF('P&amp;Cs'!$C192="",INDEX(PI!$B$2:$S$159,MATCH('P&amp;Cs'!$E192,PI!$A$2:$A$159,0),6),""),"")</f>
        <v>There shall be records of on-farm energy use (e.g., invoices detailing energy consumption). The producer (or, where applicable, the quality management system (QMS) manager) shall be aware of:
- Where and how energy is consumed (process, machinery, other)
- Amounts of energy used per source (electricity, fuels, other)
- Proportion of renewable vs. nonrenewable energy used, where such information is available
In the absence of energy meters (e.g., for small producers), estimations are acceptable.
In Option 2 producer groups, evidence at QMS level is acceptable.</v>
      </c>
      <c r="M192" s="35" t="str">
        <f t="array" ref="M192">IF('P&amp;Cs'!$C192="",IF('P&amp;Cs'!$E192="","",INDEX(PI!$B$2:$S$159,MATCH('P&amp;Cs'!$E192,PI!$A$2:$A$159,0),8)),"")</f>
        <v>Major Must</v>
      </c>
      <c r="N192" s="35"/>
      <c r="O192" s="35"/>
      <c r="P192" s="35"/>
      <c r="Q192" s="35" t="s">
        <v>2349</v>
      </c>
      <c r="R192" s="35" t="s">
        <v>2555</v>
      </c>
      <c r="S192" s="35"/>
      <c r="T192" s="35"/>
      <c r="U192" s="36"/>
      <c r="V192" s="34"/>
      <c r="W192" s="34"/>
      <c r="X192" s="34"/>
      <c r="Y192" s="34"/>
      <c r="Z192" s="34"/>
    </row>
    <row r="193" ht="9.75" customHeight="1">
      <c r="A193" s="34"/>
      <c r="B193" s="35"/>
      <c r="C193" s="35"/>
      <c r="D193" s="34">
        <f>IF('P&amp;Cs'!$B193="",IF('P&amp;Cs'!$C193="",0,1),1)</f>
        <v>0</v>
      </c>
      <c r="E193" s="35" t="s">
        <v>508</v>
      </c>
      <c r="F193" s="35" t="str">
        <f>IFNA('P&amp;Cs'!$G193,"NA")</f>
        <v>#REF!</v>
      </c>
      <c r="G193" s="35" t="str">
        <f t="array" ref="G193">IF('P&amp;Cs'!$E193="","",INDEX(#REF!,MATCH('P&amp;Cs'!$H193,#REF!,0),2))</f>
        <v>#REF!</v>
      </c>
      <c r="H193" s="35" t="str">
        <f>'P&amp;Cs'!$E193&amp;"NO"</f>
        <v>3JRs9sAPxoXUahQZyIHx5jNO</v>
      </c>
      <c r="I193" s="35" t="b">
        <f t="array" ref="I193">IF('P&amp;Cs'!$E193="","",INDEX(PI!$V$2:$V$159,MATCH('P&amp;Cs'!$E193,PI!$A$2:$A$159,0),1))</f>
        <v>0</v>
      </c>
      <c r="J193" s="35" t="str">
        <f t="array" ref="J193">IF('P&amp;Cs'!$B193="",IF('P&amp;Cs'!$C193="",IF('P&amp;Cs'!$E193="","",INDEX(PI!$B$2:$S$159,MATCH('P&amp;Cs'!$E193,PI!$A$2:$A$159,0),2)),INDEX(PI!$B$2:$S$159,MATCH('P&amp;Cs'!$C193,PI!$R$2:$R$159,0),18)),INDEX(PI!$B$2:$S$159,MATCH('P&amp;Cs'!$B193,PI!$N$2:$N$159,0),14))</f>
        <v>FO 11.02</v>
      </c>
      <c r="K193" s="35" t="str">
        <f t="array" ref="K193">IF('P&amp;Cs'!$B193="",IF('P&amp;Cs'!$C193="",IF('P&amp;Cs'!$E193="","",INDEX(PI!$B$2:$S$159,MATCH('P&amp;Cs'!$E193,PI!$A$2:$A$159,0),4)),INDEX(PI!$B$2:$T$159,MATCH('P&amp;Cs'!$C193,PI!$R$2:$R$159,0),19)),INDEX(PI!$B$2:$S$159,MATCH('P&amp;Cs'!$B193,PI!$N$2:$N$159,0),15))</f>
        <v>Based on the results of the monitoring, there is a plan to improve energy efficiency on the farm.</v>
      </c>
      <c r="L193" s="35" t="str">
        <f t="array" ref="L193">IF('P&amp;Cs'!$B193="",IF('P&amp;Cs'!$C193="",INDEX(PI!$B$2:$S$159,MATCH('P&amp;Cs'!$E193,PI!$A$2:$A$159,0),6),""),"")</f>
        <v>There shall be evidence that energy records are analyzed at least annually to:
- Identify opportunities to improve energy efficiency
- Establish self-defined targets
Acceptable metrics can include, for example: the total amount of energy used on the farm per month.
Farming equipment shall be selected and maintained for optimum energy consumption.</v>
      </c>
      <c r="M193" s="35" t="str">
        <f t="array" ref="M193">IF('P&amp;Cs'!$C193="",IF('P&amp;Cs'!$E193="","",INDEX(PI!$B$2:$S$159,MATCH('P&amp;Cs'!$E193,PI!$A$2:$A$159,0),8)),"")</f>
        <v>Minor Must</v>
      </c>
      <c r="N193" s="35"/>
      <c r="O193" s="35"/>
      <c r="P193" s="35"/>
      <c r="Q193" s="40" t="s">
        <v>2349</v>
      </c>
      <c r="R193" s="35" t="s">
        <v>2556</v>
      </c>
      <c r="S193" s="35"/>
      <c r="T193" s="35"/>
      <c r="U193" s="36"/>
      <c r="V193" s="34"/>
      <c r="W193" s="34"/>
      <c r="X193" s="34"/>
      <c r="Y193" s="34"/>
      <c r="Z193" s="34"/>
    </row>
    <row r="194" ht="9.75" customHeight="1">
      <c r="A194" s="34"/>
      <c r="B194" s="35"/>
      <c r="C194" s="35"/>
      <c r="D194" s="34">
        <f>IF('P&amp;Cs'!$B194="",IF('P&amp;Cs'!$C194="",0,1),1)</f>
        <v>0</v>
      </c>
      <c r="E194" s="35" t="s">
        <v>501</v>
      </c>
      <c r="F194" s="35" t="str">
        <f>IFNA('P&amp;Cs'!$G194,"NA")</f>
        <v>#REF!</v>
      </c>
      <c r="G194" s="35" t="str">
        <f t="array" ref="G194">IF('P&amp;Cs'!$E194="","",INDEX(#REF!,MATCH('P&amp;Cs'!$H194,#REF!,0),2))</f>
        <v>#REF!</v>
      </c>
      <c r="H194" s="35" t="str">
        <f>'P&amp;Cs'!$E194&amp;"NO"</f>
        <v>3k15VkplHGX2PgLKNCmrCzNO</v>
      </c>
      <c r="I194" s="35" t="b">
        <f t="array" ref="I194">IF('P&amp;Cs'!$E194="","",INDEX(PI!$V$2:$V$159,MATCH('P&amp;Cs'!$E194,PI!$A$2:$A$159,0),1))</f>
        <v>0</v>
      </c>
      <c r="J194" s="35" t="str">
        <f t="array" ref="J194">IF('P&amp;Cs'!$B194="",IF('P&amp;Cs'!$C194="",IF('P&amp;Cs'!$E194="","",INDEX(PI!$B$2:$S$159,MATCH('P&amp;Cs'!$E194,PI!$A$2:$A$159,0),2)),INDEX(PI!$B$2:$S$159,MATCH('P&amp;Cs'!$C194,PI!$R$2:$R$159,0),18)),INDEX(PI!$B$2:$S$159,MATCH('P&amp;Cs'!$B194,PI!$N$2:$N$159,0),14))</f>
        <v>FO 11.03</v>
      </c>
      <c r="K194" s="35" t="str">
        <f t="array" ref="K194">IF('P&amp;Cs'!$B194="",IF('P&amp;Cs'!$C194="",IF('P&amp;Cs'!$E194="","",INDEX(PI!$B$2:$S$159,MATCH('P&amp;Cs'!$E194,PI!$A$2:$A$159,0),4)),INDEX(PI!$B$2:$T$159,MATCH('P&amp;Cs'!$C194,PI!$R$2:$R$159,0),19)),INDEX(PI!$B$2:$S$159,MATCH('P&amp;Cs'!$B194,PI!$N$2:$N$159,0),15))</f>
        <v>The plan to improve energy efficiency considers minimizing the use of nonrenewable energy.</v>
      </c>
      <c r="L194" s="35" t="str">
        <f t="array" ref="L194">IF('P&amp;Cs'!$B194="",IF('P&amp;Cs'!$C194="",INDEX(PI!$B$2:$S$159,MATCH('P&amp;Cs'!$E194,PI!$A$2:$A$159,0),6),""),"")</f>
        <v>The producer shall consider reducing the use of nonrenewable energy to the lowest possible and using renewable energy instead.
One example of a metric which can be used to follow on the use of nonrenewable energy is: proportion of renewable/nonrenewable sources as percentage (%) of the total</v>
      </c>
      <c r="M194" s="35" t="str">
        <f t="array" ref="M194">IF('P&amp;Cs'!$C194="",IF('P&amp;Cs'!$E194="","",INDEX(PI!$B$2:$S$159,MATCH('P&amp;Cs'!$E194,PI!$A$2:$A$159,0),8)),"")</f>
        <v>Minor Must</v>
      </c>
      <c r="N194" s="35"/>
      <c r="O194" s="35"/>
      <c r="P194" s="35"/>
      <c r="Q194" s="40" t="s">
        <v>2342</v>
      </c>
      <c r="R194" s="35" t="s">
        <v>2555</v>
      </c>
      <c r="S194" s="35"/>
      <c r="T194" s="35"/>
      <c r="U194" s="36"/>
      <c r="V194" s="34"/>
      <c r="W194" s="34"/>
      <c r="X194" s="34"/>
      <c r="Y194" s="34"/>
      <c r="Z194" s="34"/>
    </row>
    <row r="195" ht="9.75" customHeight="1">
      <c r="A195" s="37"/>
      <c r="B195" s="38"/>
      <c r="C195" s="38"/>
      <c r="D195" s="37">
        <f>IF('P&amp;Cs'!$B195="",IF('P&amp;Cs'!$C195="",0,1),1)</f>
        <v>0</v>
      </c>
      <c r="E195" s="38" t="s">
        <v>560</v>
      </c>
      <c r="F195" s="38" t="str">
        <f>IFNA('P&amp;Cs'!$G195,"NA")</f>
        <v>#REF!</v>
      </c>
      <c r="G195" s="38" t="str">
        <f t="array" ref="G195">IF('P&amp;Cs'!$E195="","",INDEX(#REF!,MATCH('P&amp;Cs'!$H195,#REF!,0),2))</f>
        <v>#REF!</v>
      </c>
      <c r="H195" s="38" t="str">
        <f>'P&amp;Cs'!$E195&amp;"NO"</f>
        <v>7hKDqZkTX1Q5kvgZ0W5O7MNO</v>
      </c>
      <c r="I195" s="38" t="b">
        <f t="array" ref="I195">IF('P&amp;Cs'!$E195="","",INDEX(PI!$V$2:$V$159,MATCH('P&amp;Cs'!$E195,PI!$A$2:$A$159,0),1))</f>
        <v>0</v>
      </c>
      <c r="J195" s="38" t="str">
        <f t="array" ref="J195">IF('P&amp;Cs'!$B195="",IF('P&amp;Cs'!$C195="",IF('P&amp;Cs'!$E195="","",INDEX(PI!$B$2:$S$159,MATCH('P&amp;Cs'!$E195,PI!$A$2:$A$159,0),2)),INDEX(PI!$B$2:$S$159,MATCH('P&amp;Cs'!$C195,PI!$R$2:$R$159,0),18)),INDEX(PI!$B$2:$S$159,MATCH('P&amp;Cs'!$B195,PI!$N$2:$N$159,0),14))</f>
        <v>FO 11.04</v>
      </c>
      <c r="K195" s="38" t="str">
        <f t="array" ref="K195">IF('P&amp;Cs'!$B195="",IF('P&amp;Cs'!$C195="",IF('P&amp;Cs'!$E195="","",INDEX(PI!$B$2:$S$159,MATCH('P&amp;Cs'!$E195,PI!$A$2:$A$159,0),4)),INDEX(PI!$B$2:$T$159,MATCH('P&amp;Cs'!$C195,PI!$R$2:$R$159,0),19)),INDEX(PI!$B$2:$S$159,MATCH('P&amp;Cs'!$B195,PI!$N$2:$N$159,0),15))</f>
        <v>The farm contributes to reducing GHG* emissions and removing them from the atmosphere.
*Greenhouse gas (GHG) emissions refer to carbon dioxide (CO₂), methane (CH₄), nitrous oxide (N₂O), and fluorinated gases. Due to their varying potential to contribute to global warming, they are sometimes calculated as CO₂ equivalents (CO₂e).</v>
      </c>
      <c r="L195" s="38" t="str">
        <f t="array" ref="L195">IF('P&amp;Cs'!$B195="",IF('P&amp;Cs'!$C195="",INDEX(PI!$B$2:$S$159,MATCH('P&amp;Cs'!$E195,PI!$A$2:$A$159,0),6),""),"")</f>
        <v>Available evidence should indicate that the producer:
- Has awareness and knowledge of how on-farm practices can contribute to reducing GHG emissions and removing them from the atmosphere, for example in connection to energy, soil health, fertilizers, and organic waste
- Is preparing to implement or already implementing agricultural practices that enable the formation of organic carbon in soils and in biomass, for example:
- Crop residue management (burying residues, seeding on residues)
- Use of cover crops in crop rotation, diversification of crop rotation, minimum or no tillage
- Reduction of nutrient release in fertilizer management
- Restoration of ecosystems
In Option 2 producer groups, evidence at quality management system (QMS) level is acceptable.</v>
      </c>
      <c r="M195" s="38" t="str">
        <f t="array" ref="M195">IF('P&amp;Cs'!$C195="",IF('P&amp;Cs'!$E195="","",INDEX(PI!$B$2:$S$159,MATCH('P&amp;Cs'!$E195,PI!$A$2:$A$159,0),8)),"")</f>
        <v>Recom.</v>
      </c>
      <c r="N195" s="38"/>
      <c r="O195" s="38"/>
      <c r="P195" s="38"/>
      <c r="Q195" s="42" t="s">
        <v>2349</v>
      </c>
      <c r="R195" s="38" t="s">
        <v>2557</v>
      </c>
      <c r="S195" s="38"/>
      <c r="T195" s="38"/>
      <c r="U195" s="39"/>
      <c r="V195" s="37"/>
      <c r="W195" s="37"/>
      <c r="X195" s="37"/>
      <c r="Y195" s="37"/>
      <c r="Z195" s="37"/>
    </row>
    <row r="196" ht="9.75" customHeight="1">
      <c r="A196" s="34"/>
      <c r="B196" s="35" t="s">
        <v>215</v>
      </c>
      <c r="C196" s="35"/>
      <c r="D196" s="34">
        <f>IF('P&amp;Cs'!$B196="",IF('P&amp;Cs'!$C196="",0,1),1)</f>
        <v>1</v>
      </c>
      <c r="E196" s="35"/>
      <c r="F196" s="35" t="str">
        <f>IFNA('P&amp;Cs'!$G196,"NA")</f>
        <v/>
      </c>
      <c r="G196" s="35" t="str">
        <f t="array" ref="G196">IF('P&amp;Cs'!$E196="","",INDEX(#REF!,MATCH('P&amp;Cs'!$H196,#REF!,0),2))</f>
        <v/>
      </c>
      <c r="H196" s="35" t="str">
        <f>'P&amp;Cs'!$E196&amp;"NO"</f>
        <v>NO</v>
      </c>
      <c r="I196" s="35" t="str">
        <f t="array" ref="I196">IF('P&amp;Cs'!$E196="","",INDEX(PI!$V$2:$V$159,MATCH('P&amp;Cs'!$E196,PI!$A$2:$A$159,0),1))</f>
        <v/>
      </c>
      <c r="J196" s="35" t="str">
        <f t="array" ref="J196">IF('P&amp;Cs'!$B196="",IF('P&amp;Cs'!$C196="",IF('P&amp;Cs'!$E196="","",INDEX(PI!$B$2:$S$159,MATCH('P&amp;Cs'!$E196,PI!$A$2:$A$159,0),2)),INDEX(PI!$B$2:$S$159,MATCH('P&amp;Cs'!$C196,PI!$R$2:$R$159,0),18)),INDEX(PI!$B$2:$S$159,MATCH('P&amp;Cs'!$B196,PI!$N$2:$N$159,0),14))</f>
        <v>FO 12 WORKERS’ HEALTH AND SAFETY</v>
      </c>
      <c r="K196" s="35" t="str">
        <f t="array" ref="K196">IF('P&amp;Cs'!$B196="",IF('P&amp;Cs'!$C196="",IF('P&amp;Cs'!$E196="","",INDEX(PI!$B$2:$S$159,MATCH('P&amp;Cs'!$E196,PI!$A$2:$A$159,0),4)),INDEX(PI!$B$2:$T$159,MATCH('P&amp;Cs'!$C196,PI!$R$2:$R$159,0),19)),INDEX(PI!$B$2:$S$159,MATCH('P&amp;Cs'!$B196,PI!$N$2:$N$159,0),15))</f>
        <v>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v>
      </c>
      <c r="L196" s="35" t="str">
        <f t="array" ref="L196">IF('P&amp;Cs'!$B196="",IF('P&amp;Cs'!$C196="",INDEX(PI!$B$2:$S$159,MATCH('P&amp;Cs'!$E196,PI!$A$2:$A$159,0),6),""),"")</f>
        <v/>
      </c>
      <c r="M196" s="35" t="str">
        <f t="array" ref="M196">IF('P&amp;Cs'!$C196="",IF('P&amp;Cs'!$E196="","",INDEX(PI!$B$2:$S$159,MATCH('P&amp;Cs'!$E196,PI!$A$2:$A$159,0),8)),"")</f>
        <v/>
      </c>
      <c r="N196" s="35"/>
      <c r="O196" s="35"/>
      <c r="P196" s="35"/>
      <c r="Q196" s="35"/>
      <c r="R196" s="35"/>
      <c r="S196" s="35"/>
      <c r="T196" s="35"/>
      <c r="U196" s="36"/>
      <c r="V196" s="34"/>
      <c r="W196" s="34"/>
      <c r="X196" s="34"/>
      <c r="Y196" s="34"/>
      <c r="Z196" s="34"/>
    </row>
    <row r="197" ht="9.75" customHeight="1">
      <c r="A197" s="34"/>
      <c r="B197" s="35"/>
      <c r="C197" s="35" t="s">
        <v>216</v>
      </c>
      <c r="D197" s="34">
        <f>IF('P&amp;Cs'!$B197="",IF('P&amp;Cs'!$C197="",0,1),1)</f>
        <v>1</v>
      </c>
      <c r="E197" s="35"/>
      <c r="F197" s="35" t="str">
        <f>IFNA('P&amp;Cs'!$G197,"NA")</f>
        <v/>
      </c>
      <c r="G197" s="35" t="str">
        <f t="array" ref="G197">IF('P&amp;Cs'!$E197="","",INDEX(#REF!,MATCH('P&amp;Cs'!$H197,#REF!,0),2))</f>
        <v/>
      </c>
      <c r="H197" s="35" t="str">
        <f>'P&amp;Cs'!$E197&amp;"NO"</f>
        <v>NO</v>
      </c>
      <c r="I197" s="35" t="str">
        <f t="array" ref="I197">IF('P&amp;Cs'!$E197="","",INDEX(PI!$V$2:$V$159,MATCH('P&amp;Cs'!$E197,PI!$A$2:$A$159,0),1))</f>
        <v/>
      </c>
      <c r="J197" s="35" t="str">
        <f t="array" ref="J197">IF('P&amp;Cs'!$B197="",IF('P&amp;Cs'!$C197="",IF('P&amp;Cs'!$E197="","",INDEX(PI!$B$2:$S$159,MATCH('P&amp;Cs'!$E197,PI!$A$2:$A$159,0),2)),INDEX(PI!$B$2:$S$159,MATCH('P&amp;Cs'!$C197,PI!$R$2:$R$159,0),18)),INDEX(PI!$B$2:$S$159,MATCH('P&amp;Cs'!$B197,PI!$N$2:$N$159,0),14))</f>
        <v>FO 12.01 Workers’ health and safety</v>
      </c>
      <c r="K197" s="35" t="str">
        <f t="array" ref="K197">IF('P&amp;Cs'!$B197="",IF('P&amp;Cs'!$C197="",IF('P&amp;Cs'!$E197="","",INDEX(PI!$B$2:$S$159,MATCH('P&amp;Cs'!$E197,PI!$A$2:$A$159,0),4)),INDEX(PI!$B$2:$T$159,MATCH('P&amp;Cs'!$C197,PI!$R$2:$R$159,0),19)),INDEX(PI!$B$2:$S$159,MATCH('P&amp;Cs'!$B197,PI!$N$2:$N$159,0),15))</f>
        <v>-</v>
      </c>
      <c r="L197" s="35" t="str">
        <f t="array" ref="L197">IF('P&amp;Cs'!$B197="",IF('P&amp;Cs'!$C197="",INDEX(PI!$B$2:$S$159,MATCH('P&amp;Cs'!$E197,PI!$A$2:$A$159,0),6),""),"")</f>
        <v/>
      </c>
      <c r="M197" s="35" t="str">
        <f t="array" ref="M197">IF('P&amp;Cs'!$C197="",IF('P&amp;Cs'!$E197="","",INDEX(PI!$B$2:$S$159,MATCH('P&amp;Cs'!$E197,PI!$A$2:$A$159,0),8)),"")</f>
        <v/>
      </c>
      <c r="N197" s="35"/>
      <c r="O197" s="35"/>
      <c r="P197" s="35"/>
      <c r="Q197" s="35"/>
      <c r="R197" s="35"/>
      <c r="S197" s="35"/>
      <c r="T197" s="35"/>
      <c r="U197" s="36"/>
      <c r="V197" s="34"/>
      <c r="W197" s="34"/>
      <c r="X197" s="34"/>
      <c r="Y197" s="34"/>
      <c r="Z197" s="34"/>
    </row>
    <row r="198" ht="9.75" customHeight="1">
      <c r="A198" s="34"/>
      <c r="B198" s="35"/>
      <c r="C198" s="35"/>
      <c r="D198" s="34">
        <f>IF('P&amp;Cs'!$B198="",IF('P&amp;Cs'!$C198="",0,1),1)</f>
        <v>0</v>
      </c>
      <c r="E198" s="35" t="s">
        <v>459</v>
      </c>
      <c r="F198" s="35" t="str">
        <f>IFNA('P&amp;Cs'!$G198,"NA")</f>
        <v>#REF!</v>
      </c>
      <c r="G198" s="35" t="str">
        <f t="array" ref="G198">IF('P&amp;Cs'!$E198="","",INDEX(#REF!,MATCH('P&amp;Cs'!$H198,#REF!,0),2))</f>
        <v>#REF!</v>
      </c>
      <c r="H198" s="35" t="str">
        <f>'P&amp;Cs'!$E198&amp;"NO"</f>
        <v>78zLnHv198GlquhgE5XnsyNO</v>
      </c>
      <c r="I198" s="35" t="b">
        <f t="array" ref="I198">IF('P&amp;Cs'!$E198="","",INDEX(PI!$V$2:$V$159,MATCH('P&amp;Cs'!$E198,PI!$A$2:$A$159,0),1))</f>
        <v>0</v>
      </c>
      <c r="J198" s="35" t="str">
        <f t="array" ref="J198">IF('P&amp;Cs'!$B198="",IF('P&amp;Cs'!$C198="",IF('P&amp;Cs'!$E198="","",INDEX(PI!$B$2:$S$159,MATCH('P&amp;Cs'!$E198,PI!$A$2:$A$159,0),2)),INDEX(PI!$B$2:$S$159,MATCH('P&amp;Cs'!$C198,PI!$R$2:$R$159,0),18)),INDEX(PI!$B$2:$S$159,MATCH('P&amp;Cs'!$B198,PI!$N$2:$N$159,0),14))</f>
        <v>FO 12.01.01</v>
      </c>
      <c r="K198" s="35" t="str">
        <f t="array" ref="K198">IF('P&amp;Cs'!$B198="",IF('P&amp;Cs'!$C198="",IF('P&amp;Cs'!$E198="","",INDEX(PI!$B$2:$S$159,MATCH('P&amp;Cs'!$E198,PI!$A$2:$A$159,0),4)),INDEX(PI!$B$2:$T$159,MATCH('P&amp;Cs'!$C198,PI!$R$2:$R$159,0),19)),INDEX(PI!$B$2:$S$159,MATCH('P&amp;Cs'!$B198,PI!$N$2:$N$159,0),15))</f>
        <v>There is a documented risk assessment for workers’ health and safety.</v>
      </c>
      <c r="L198" s="35" t="str">
        <f t="array" ref="L198">IF('P&amp;Cs'!$B198="",IF('P&amp;Cs'!$C198="",INDEX(PI!$B$2:$S$159,MATCH('P&amp;Cs'!$E198,PI!$A$2:$A$159,0),6),""),"")</f>
        <v>The documented risk assessment shall reflect conditions on the farm, including worker facilities and any on-farm worker housing. The risk assessment shall be reviewed and updated annually and when changes occur that impact workers’ health and safety (changes in local authority sanitary rules on infectious diseases, new machinery, new buildings, new plant protection products (PPPs), modified cultivation practices, new health risks, etc.). Incidents and accidents shall be recorded.
Examples of hazards may include moving machine parts, electricity, vehicle traffic, flammable substances, fertilizer, chemical exposure, excessive noise, dust, vibrations, extreme temperatures, ladders, fuel storage, slurry tanks, working at heights, etc.</v>
      </c>
      <c r="M198" s="35" t="str">
        <f t="array" ref="M198">IF('P&amp;Cs'!$C198="",IF('P&amp;Cs'!$E198="","",INDEX(PI!$B$2:$S$159,MATCH('P&amp;Cs'!$E198,PI!$A$2:$A$159,0),8)),"")</f>
        <v>Major Must</v>
      </c>
      <c r="N198" s="35"/>
      <c r="O198" s="35"/>
      <c r="P198" s="35"/>
      <c r="Q198" s="35" t="s">
        <v>2391</v>
      </c>
      <c r="R198" s="35" t="s">
        <v>2558</v>
      </c>
      <c r="S198" s="35" t="s">
        <v>2559</v>
      </c>
      <c r="T198" s="35"/>
      <c r="U198" s="36"/>
      <c r="V198" s="34"/>
      <c r="W198" s="34"/>
      <c r="X198" s="34"/>
      <c r="Y198" s="34"/>
      <c r="Z198" s="34"/>
    </row>
    <row r="199" ht="9.75" customHeight="1">
      <c r="A199" s="34"/>
      <c r="B199" s="35"/>
      <c r="C199" s="35"/>
      <c r="D199" s="34">
        <f>IF('P&amp;Cs'!$B199="",IF('P&amp;Cs'!$C199="",0,1),1)</f>
        <v>0</v>
      </c>
      <c r="E199" s="35" t="s">
        <v>489</v>
      </c>
      <c r="F199" s="35" t="str">
        <f>IFNA('P&amp;Cs'!$G199,"NA")</f>
        <v>#REF!</v>
      </c>
      <c r="G199" s="35" t="str">
        <f t="array" ref="G199">IF('P&amp;Cs'!$E199="","",INDEX(#REF!,MATCH('P&amp;Cs'!$H199,#REF!,0),2))</f>
        <v>#REF!</v>
      </c>
      <c r="H199" s="35" t="str">
        <f>'P&amp;Cs'!$E199&amp;"NO"</f>
        <v>7rqNxZDAwppf7YGipvTAOyNO</v>
      </c>
      <c r="I199" s="35" t="b">
        <f t="array" ref="I199">IF('P&amp;Cs'!$E199="","",INDEX(PI!$V$2:$V$159,MATCH('P&amp;Cs'!$E199,PI!$A$2:$A$159,0),1))</f>
        <v>0</v>
      </c>
      <c r="J199" s="35" t="str">
        <f t="array" ref="J199">IF('P&amp;Cs'!$B199="",IF('P&amp;Cs'!$C199="",IF('P&amp;Cs'!$E199="","",INDEX(PI!$B$2:$S$159,MATCH('P&amp;Cs'!$E199,PI!$A$2:$A$159,0),2)),INDEX(PI!$B$2:$S$159,MATCH('P&amp;Cs'!$C199,PI!$R$2:$R$159,0),18)),INDEX(PI!$B$2:$S$159,MATCH('P&amp;Cs'!$B199,PI!$N$2:$N$159,0),14))</f>
        <v>FO 12.01.02</v>
      </c>
      <c r="K199" s="35" t="str">
        <f t="array" ref="K199">IF('P&amp;Cs'!$B199="",IF('P&amp;Cs'!$C199="",IF('P&amp;Cs'!$E199="","",INDEX(PI!$B$2:$S$159,MATCH('P&amp;Cs'!$E199,PI!$A$2:$A$159,0),4)),INDEX(PI!$B$2:$T$159,MATCH('P&amp;Cs'!$C199,PI!$R$2:$R$159,0),19)),INDEX(PI!$B$2:$S$159,MATCH('P&amp;Cs'!$B199,PI!$N$2:$N$159,0),15))</f>
        <v>The farm has health and safety procedures.</v>
      </c>
      <c r="L199" s="35" t="str">
        <f t="array" ref="L199">IF('P&amp;Cs'!$B199="",IF('P&amp;Cs'!$C199="",INDEX(PI!$B$2:$S$159,MATCH('P&amp;Cs'!$E199,PI!$A$2:$A$159,0),6),""),"")</f>
        <v>The health and safety procedures shall address the points identified in the risk assessment and be appropriate to the farming operations. The procedures shall include hygiene instructions. The health and safety procedures, including hygiene instructions, shall be reviewed annually and updated when the risk assessment changes.
The farm infrastructure, facilities, on-farm worker housing, and equipment shall be constructed and maintained to minimize health and safety hazards for workers. Compliance with prevailing regulations shall be required.
Accident and emergency procedures shall address work areas, worker facilities, and on-farm worker housing and include contingency plans, i.e., the ability of workers to remove themselves from unsafe situations. Where required by the risk assessment, emergency equipment shall be accessible and maintained. The procedures shall be visibly displayed for workers (including subcontractors) and visitors by way of clear signs (pictures) and/or in the predominant language(s) of the workforce.
The hygiene instructions shall include, at a minimum:
- Requirement to wash hands
- Limitation on smoking, eating, and drinking to designated areas
Consideration shall be given to workers at greater risk, including workers under 18 years of age, and pregnant or lactating women.
Whenever accidents occur, the cause shall be reviewed and appropriate preventive actions included in revised health and safety procedures.</v>
      </c>
      <c r="M199" s="35" t="str">
        <f t="array" ref="M199">IF('P&amp;Cs'!$C199="",IF('P&amp;Cs'!$E199="","",INDEX(PI!$B$2:$S$159,MATCH('P&amp;Cs'!$E199,PI!$A$2:$A$159,0),8)),"")</f>
        <v>Minor Must</v>
      </c>
      <c r="N199" s="35"/>
      <c r="O199" s="35"/>
      <c r="P199" s="35"/>
      <c r="Q199" s="35" t="s">
        <v>2560</v>
      </c>
      <c r="R199" s="35" t="s">
        <v>2561</v>
      </c>
      <c r="S199" s="35" t="s">
        <v>2562</v>
      </c>
      <c r="T199" s="35"/>
      <c r="U199" s="36"/>
      <c r="V199" s="34"/>
      <c r="W199" s="34"/>
      <c r="X199" s="34"/>
      <c r="Y199" s="34"/>
      <c r="Z199" s="34"/>
    </row>
    <row r="200" ht="9.75" customHeight="1">
      <c r="A200" s="34"/>
      <c r="B200" s="35"/>
      <c r="C200" s="35"/>
      <c r="D200" s="34">
        <f>IF('P&amp;Cs'!$B200="",IF('P&amp;Cs'!$C200="",0,1),1)</f>
        <v>0</v>
      </c>
      <c r="E200" s="35" t="s">
        <v>453</v>
      </c>
      <c r="F200" s="35" t="str">
        <f>IFNA('P&amp;Cs'!$G200,"NA")</f>
        <v>#REF!</v>
      </c>
      <c r="G200" s="35" t="str">
        <f t="array" ref="G200">IF('P&amp;Cs'!$E200="","",INDEX(#REF!,MATCH('P&amp;Cs'!$H200,#REF!,0),2))</f>
        <v>#REF!</v>
      </c>
      <c r="H200" s="35" t="str">
        <f>'P&amp;Cs'!$E200&amp;"NO"</f>
        <v>2VUUTTg4oJ8LFPhvu4fC44NO</v>
      </c>
      <c r="I200" s="35" t="b">
        <f t="array" ref="I200">IF('P&amp;Cs'!$E200="","",INDEX(PI!$V$2:$V$159,MATCH('P&amp;Cs'!$E200,PI!$A$2:$A$159,0),1))</f>
        <v>0</v>
      </c>
      <c r="J200" s="35" t="str">
        <f t="array" ref="J200">IF('P&amp;Cs'!$B200="",IF('P&amp;Cs'!$C200="",IF('P&amp;Cs'!$E200="","",INDEX(PI!$B$2:$S$159,MATCH('P&amp;Cs'!$E200,PI!$A$2:$A$159,0),2)),INDEX(PI!$B$2:$S$159,MATCH('P&amp;Cs'!$C200,PI!$R$2:$R$159,0),18)),INDEX(PI!$B$2:$S$159,MATCH('P&amp;Cs'!$B200,PI!$N$2:$N$159,0),14))</f>
        <v>FO 12.01.03</v>
      </c>
      <c r="K200" s="35" t="str">
        <f t="array" ref="K200">IF('P&amp;Cs'!$B200="",IF('P&amp;Cs'!$C200="",IF('P&amp;Cs'!$E200="","",INDEX(PI!$B$2:$S$159,MATCH('P&amp;Cs'!$E200,PI!$A$2:$A$159,0),4)),INDEX(PI!$B$2:$T$159,MATCH('P&amp;Cs'!$C200,PI!$R$2:$R$159,0),19)),INDEX(PI!$B$2:$S$159,MATCH('P&amp;Cs'!$B200,PI!$N$2:$N$159,0),15))</f>
        <v>All staff have received health and safety training according to the risk assessment.</v>
      </c>
      <c r="L200" s="35" t="str">
        <f t="array" ref="L200">IF('P&amp;Cs'!$B200="",IF('P&amp;Cs'!$C200="",INDEX(PI!$B$2:$S$159,MATCH('P&amp;Cs'!$E200,PI!$A$2:$A$159,0),6),""),"")</f>
        <v>Basic training on workers’ health and safety shall:
- Be provided annually to staff including owners and managers
- Be provided to new staff and to established staff whenever they are reassigned to tasks requiring additional knowledge
- Cover all necessary instructions
- Be given in a format, either written or verbal, that ensures understanding (may only be in verbal and pictorial form without written explanatory content, where appropriate)
- Include training on safety procedures for equipment, products, or new activities
- Include training on topics related to accident response, natural disasters, and workers’ health, including illnesses, exposure to chemicals, emergency response procedures, fire safety, and rights and responsibilities associated with workers’ health protection
- Include specialized training for workers in accordance with assigned tasks (control atmosphere storages, limited ventilation areas, fertilizer and chemical handling, machine operation, etc.)</v>
      </c>
      <c r="M200" s="35" t="str">
        <f t="array" ref="M200">IF('P&amp;Cs'!$C200="",IF('P&amp;Cs'!$E200="","",INDEX(PI!$B$2:$S$159,MATCH('P&amp;Cs'!$E200,PI!$A$2:$A$159,0),8)),"")</f>
        <v>Minor Must</v>
      </c>
      <c r="N200" s="35"/>
      <c r="O200" s="35"/>
      <c r="P200" s="35"/>
      <c r="Q200" s="35" t="s">
        <v>2418</v>
      </c>
      <c r="R200" s="35" t="s">
        <v>2563</v>
      </c>
      <c r="S200" s="35"/>
      <c r="T200" s="35" t="s">
        <v>2564</v>
      </c>
      <c r="U200" s="36"/>
      <c r="V200" s="34"/>
      <c r="W200" s="34"/>
      <c r="X200" s="34"/>
      <c r="Y200" s="34"/>
      <c r="Z200" s="34"/>
    </row>
    <row r="201" ht="9.75" customHeight="1">
      <c r="A201" s="34"/>
      <c r="B201" s="35"/>
      <c r="C201" s="35"/>
      <c r="D201" s="34">
        <f>IF('P&amp;Cs'!$B201="",IF('P&amp;Cs'!$C201="",0,1),1)</f>
        <v>0</v>
      </c>
      <c r="E201" s="35" t="s">
        <v>209</v>
      </c>
      <c r="F201" s="35" t="str">
        <f>IFNA('P&amp;Cs'!$G201,"NA")</f>
        <v>#REF!</v>
      </c>
      <c r="G201" s="35" t="str">
        <f t="array" ref="G201">IF('P&amp;Cs'!$E201="","",INDEX(#REF!,MATCH('P&amp;Cs'!$H201,#REF!,0),2))</f>
        <v>#REF!</v>
      </c>
      <c r="H201" s="35" t="str">
        <f>'P&amp;Cs'!$E201&amp;"NO"</f>
        <v>3l0dwSvlQzWoa2ucOBwHyFNO</v>
      </c>
      <c r="I201" s="35" t="b">
        <f t="array" ref="I201">IF('P&amp;Cs'!$E201="","",INDEX(PI!$V$2:$V$159,MATCH('P&amp;Cs'!$E201,PI!$A$2:$A$159,0),1))</f>
        <v>0</v>
      </c>
      <c r="J201" s="35" t="str">
        <f t="array" ref="J201">IF('P&amp;Cs'!$B201="",IF('P&amp;Cs'!$C201="",IF('P&amp;Cs'!$E201="","",INDEX(PI!$B$2:$S$159,MATCH('P&amp;Cs'!$E201,PI!$A$2:$A$159,0),2)),INDEX(PI!$B$2:$S$159,MATCH('P&amp;Cs'!$C201,PI!$R$2:$R$159,0),18)),INDEX(PI!$B$2:$S$159,MATCH('P&amp;Cs'!$B201,PI!$N$2:$N$159,0),14))</f>
        <v>FO 12.01.04</v>
      </c>
      <c r="K201" s="35" t="str">
        <f t="array" ref="K201">IF('P&amp;Cs'!$B201="",IF('P&amp;Cs'!$C201="",IF('P&amp;Cs'!$E201="","",INDEX(PI!$B$2:$S$159,MATCH('P&amp;Cs'!$E201,PI!$A$2:$A$159,0),4)),INDEX(PI!$B$2:$T$159,MATCH('P&amp;Cs'!$C201,PI!$R$2:$R$159,0),19)),INDEX(PI!$B$2:$S$159,MATCH('P&amp;Cs'!$B201,PI!$N$2:$N$159,0),15))</f>
        <v>Workers handling hazardous substances and operating dangerous or complex equipment have evidence of competence.</v>
      </c>
      <c r="L201" s="35" t="str">
        <f t="array" ref="L201">IF('P&amp;Cs'!$B201="",IF('P&amp;Cs'!$C201="",INDEX(PI!$B$2:$S$159,MATCH('P&amp;Cs'!$E201,PI!$A$2:$A$159,0),6),""),"")</f>
        <v>Records shall identify all workers:
- Handling and/or administering chemicals, disinfectants, plant protection products (PPPs), biocides, and/or other hazardous substances
- Operating dangerous or complex equipment as defined in the risk assessment
- Working at heights
For each such worker, there shall be evidence of competence (e.g., certificate of training and/or records of training with evidence of attendance).
Workers under 18 years of age and pregnant or lactating workers shall not handle PPPs.
Compliance with this principle and the respective criteria shall include compliance with applicable legislation.</v>
      </c>
      <c r="M201" s="35" t="str">
        <f t="array" ref="M201">IF('P&amp;Cs'!$C201="",IF('P&amp;Cs'!$E201="","",INDEX(PI!$B$2:$S$159,MATCH('P&amp;Cs'!$E201,PI!$A$2:$A$159,0),8)),"")</f>
        <v>Major Must</v>
      </c>
      <c r="N201" s="35"/>
      <c r="O201" s="35"/>
      <c r="P201" s="35"/>
      <c r="Q201" s="40" t="s">
        <v>2347</v>
      </c>
      <c r="R201" s="35" t="s">
        <v>2565</v>
      </c>
      <c r="S201" s="35" t="s">
        <v>2566</v>
      </c>
      <c r="T201" s="35" t="s">
        <v>2567</v>
      </c>
      <c r="U201" s="36"/>
      <c r="V201" s="34"/>
      <c r="W201" s="34"/>
      <c r="X201" s="34"/>
      <c r="Y201" s="34"/>
      <c r="Z201" s="34"/>
    </row>
    <row r="202" ht="9.75" customHeight="1">
      <c r="A202" s="34"/>
      <c r="B202" s="35"/>
      <c r="C202" s="35"/>
      <c r="D202" s="34">
        <f>IF('P&amp;Cs'!$B202="",IF('P&amp;Cs'!$C202="",0,1),1)</f>
        <v>0</v>
      </c>
      <c r="E202" s="35" t="s">
        <v>477</v>
      </c>
      <c r="F202" s="35" t="str">
        <f>IFNA('P&amp;Cs'!$G202,"NA")</f>
        <v>#REF!</v>
      </c>
      <c r="G202" s="35" t="str">
        <f t="array" ref="G202">IF('P&amp;Cs'!$E202="","",INDEX(#REF!,MATCH('P&amp;Cs'!$H202,#REF!,0),2))</f>
        <v>#REF!</v>
      </c>
      <c r="H202" s="35" t="str">
        <f>'P&amp;Cs'!$E202&amp;"NO"</f>
        <v>1Bx9mR3IRQHnLgvz9dTa3RNO</v>
      </c>
      <c r="I202" s="35" t="b">
        <f t="array" ref="I202">IF('P&amp;Cs'!$E202="","",INDEX(PI!$V$2:$V$159,MATCH('P&amp;Cs'!$E202,PI!$A$2:$A$159,0),1))</f>
        <v>0</v>
      </c>
      <c r="J202" s="35" t="str">
        <f t="array" ref="J202">IF('P&amp;Cs'!$B202="",IF('P&amp;Cs'!$C202="",IF('P&amp;Cs'!$E202="","",INDEX(PI!$B$2:$S$159,MATCH('P&amp;Cs'!$E202,PI!$A$2:$A$159,0),2)),INDEX(PI!$B$2:$S$159,MATCH('P&amp;Cs'!$C202,PI!$R$2:$R$159,0),18)),INDEX(PI!$B$2:$S$159,MATCH('P&amp;Cs'!$B202,PI!$N$2:$N$159,0),14))</f>
        <v>FO 12.01.05</v>
      </c>
      <c r="K202" s="35" t="str">
        <f t="array" ref="K202">IF('P&amp;Cs'!$B202="",IF('P&amp;Cs'!$C202="",IF('P&amp;Cs'!$E202="","",INDEX(PI!$B$2:$S$159,MATCH('P&amp;Cs'!$E202,PI!$A$2:$A$159,0),4)),INDEX(PI!$B$2:$T$159,MATCH('P&amp;Cs'!$C202,PI!$R$2:$R$159,0),19)),INDEX(PI!$B$2:$S$159,MATCH('P&amp;Cs'!$B202,PI!$N$2:$N$159,0),15))</f>
        <v>Accident and emergency procedures are displayed and communicated.</v>
      </c>
      <c r="L202" s="35" t="str">
        <f t="array" ref="L202">IF('P&amp;Cs'!$B202="",IF('P&amp;Cs'!$C202="",INDEX(PI!$B$2:$S$159,MATCH('P&amp;Cs'!$E202,PI!$A$2:$A$159,0),6),""),"")</f>
        <v>Instructions based on the accident and emergency procedures shall be clearly displayed in accessible and visible location(s) for workers, visitors, and subcontractors. These instructions shall be available in the predominant language(s) of the workforce and/or in pictograms. The procedures shall cover/identify the following:
- The farm address, map, or other location information (e.g., GPS coordinates)
- Contact person(s)
- An up-to-date list of relevant telephone numbers (i.e., police, ambulance, hospital, fire brigade, access to emergency healthcare on site or by means of transport, and suppliers of electricity, water, and gas)
- Emergency evacuation procedures, where applicable</v>
      </c>
      <c r="M202" s="35" t="str">
        <f t="array" ref="M202">IF('P&amp;Cs'!$C202="",IF('P&amp;Cs'!$E202="","",INDEX(PI!$B$2:$S$159,MATCH('P&amp;Cs'!$E202,PI!$A$2:$A$159,0),8)),"")</f>
        <v>Major Must</v>
      </c>
      <c r="N202" s="35"/>
      <c r="O202" s="35"/>
      <c r="P202" s="35"/>
      <c r="Q202" s="35" t="s">
        <v>2418</v>
      </c>
      <c r="R202" s="35" t="s">
        <v>2419</v>
      </c>
      <c r="S202" s="35" t="s">
        <v>2568</v>
      </c>
      <c r="T202" s="35"/>
      <c r="U202" s="36"/>
      <c r="V202" s="34"/>
      <c r="W202" s="34"/>
      <c r="X202" s="34"/>
      <c r="Y202" s="34"/>
      <c r="Z202" s="34"/>
    </row>
    <row r="203" ht="9.75" customHeight="1">
      <c r="A203" s="47"/>
      <c r="B203" s="45"/>
      <c r="C203" s="45"/>
      <c r="D203" s="47">
        <f>IF('P&amp;Cs'!$B203="",IF('P&amp;Cs'!$C203="",0,1),1)</f>
        <v>0</v>
      </c>
      <c r="E203" s="45" t="s">
        <v>714</v>
      </c>
      <c r="F203" s="45" t="str">
        <f>IFNA('P&amp;Cs'!$G203,"NA")</f>
        <v>#REF!</v>
      </c>
      <c r="G203" s="45" t="str">
        <f t="array" ref="G203">IF('P&amp;Cs'!$E203="","",INDEX(#REF!,MATCH('P&amp;Cs'!$H203,#REF!,0),2))</f>
        <v>#REF!</v>
      </c>
      <c r="H203" s="45" t="str">
        <f>'P&amp;Cs'!$E203&amp;"NO"</f>
        <v>2nFBpxsXtUwF9GEs1mVnA3NO</v>
      </c>
      <c r="I203" s="45" t="b">
        <f t="array" ref="I203">IF('P&amp;Cs'!$E203="","",INDEX(PI!$V$2:$V$159,MATCH('P&amp;Cs'!$E203,PI!$A$2:$A$159,0),1))</f>
        <v>0</v>
      </c>
      <c r="J203" s="45" t="str">
        <f t="array" ref="J203">IF('P&amp;Cs'!$B203="",IF('P&amp;Cs'!$C203="",IF('P&amp;Cs'!$E203="","",INDEX(PI!$B$2:$S$159,MATCH('P&amp;Cs'!$E203,PI!$A$2:$A$159,0),2)),INDEX(PI!$B$2:$S$159,MATCH('P&amp;Cs'!$C203,PI!$R$2:$R$159,0),18)),INDEX(PI!$B$2:$S$159,MATCH('P&amp;Cs'!$B203,PI!$N$2:$N$159,0),14))</f>
        <v>FO 12.01.06</v>
      </c>
      <c r="K203" s="45" t="str">
        <f t="array" ref="K203">IF('P&amp;Cs'!$B203="",IF('P&amp;Cs'!$C203="",IF('P&amp;Cs'!$E203="","",INDEX(PI!$B$2:$S$159,MATCH('P&amp;Cs'!$E203,PI!$A$2:$A$159,0),4)),INDEX(PI!$B$2:$T$159,MATCH('P&amp;Cs'!$C203,PI!$R$2:$R$159,0),19)),INDEX(PI!$B$2:$S$159,MATCH('P&amp;Cs'!$B203,PI!$N$2:$N$159,0),15))</f>
        <v>Warning signs identify all potential hazards, emergency exits, and escape routes.</v>
      </c>
      <c r="L203" s="45" t="str">
        <f t="array" ref="L203">IF('P&amp;Cs'!$B203="",IF('P&amp;Cs'!$C203="",INDEX(PI!$B$2:$S$159,MATCH('P&amp;Cs'!$E203,PI!$A$2:$A$159,0),6),""),"")</f>
        <v>Permanent and legible signs shall indicate potential hazards. Emergency exits and escape route signs shall indicate these must be kept open, accessible, and clear of obstacles.
This includes, where applicable, waste pits, flammable structures (fuel tanks, propane/natural gas tanks, etc.), plant protection product (PPP) storage, bodies of water, and any other identified physical hazards.
Warning signs shall be present and in the predominant language(s) of the workforce and/or in pictograms.
Examples of other information that can be included:
- The location of the nearest means of communication (telephone, radio)
- How and where to contact local medical services, hospitals, and other emergency services
- The location of fire extinguisher(s) and availability of water nearby
- The location of large chemical, fuel, and fertilizer storages
- The locations of emergency exits and operation of fire escapes
- Emergency cutoffs for electricity, gas, and water lines
- How to report accidents and dangerous incidents (location, description of incident, number of injured people, type of injuries)
- The hygiene instructions
- How to deal with accidents involving chemicals following safety data sheets (SDSs)</v>
      </c>
      <c r="M203" s="45" t="str">
        <f t="array" ref="M203">IF('P&amp;Cs'!$C203="",IF('P&amp;Cs'!$E203="","",INDEX(PI!$B$2:$S$159,MATCH('P&amp;Cs'!$E203,PI!$A$2:$A$159,0),8)),"")</f>
        <v>Major Must</v>
      </c>
      <c r="N203" s="45"/>
      <c r="O203" s="45"/>
      <c r="P203" s="45"/>
      <c r="Q203" s="48"/>
      <c r="R203" s="45" t="s">
        <v>2419</v>
      </c>
      <c r="S203" s="45" t="s">
        <v>2569</v>
      </c>
      <c r="T203" s="45"/>
      <c r="U203" s="49"/>
      <c r="V203" s="47"/>
      <c r="W203" s="47"/>
      <c r="X203" s="47"/>
      <c r="Y203" s="47"/>
      <c r="Z203" s="47"/>
    </row>
    <row r="204" ht="9.75" customHeight="1">
      <c r="A204" s="34"/>
      <c r="B204" s="35"/>
      <c r="C204" s="35" t="s">
        <v>713</v>
      </c>
      <c r="D204" s="34">
        <f>IF('P&amp;Cs'!$B204="",IF('P&amp;Cs'!$C204="",0,1),1)</f>
        <v>1</v>
      </c>
      <c r="E204" s="35"/>
      <c r="F204" s="35" t="str">
        <f>IFNA('P&amp;Cs'!$G204,"NA")</f>
        <v/>
      </c>
      <c r="G204" s="35" t="str">
        <f t="array" ref="G204">IF('P&amp;Cs'!$E204="","",INDEX(#REF!,MATCH('P&amp;Cs'!$H204,#REF!,0),2))</f>
        <v/>
      </c>
      <c r="H204" s="35" t="str">
        <f>'P&amp;Cs'!$E204&amp;"NO"</f>
        <v>NO</v>
      </c>
      <c r="I204" s="35" t="str">
        <f t="array" ref="I204">IF('P&amp;Cs'!$E204="","",INDEX(PI!$V$2:$V$159,MATCH('P&amp;Cs'!$E204,PI!$A$2:$A$159,0),1))</f>
        <v/>
      </c>
      <c r="J204" s="35" t="str">
        <f t="array" ref="J204">IF('P&amp;Cs'!$B204="",IF('P&amp;Cs'!$C204="",IF('P&amp;Cs'!$E204="","",INDEX(PI!$B$2:$S$159,MATCH('P&amp;Cs'!$E204,PI!$A$2:$A$159,0),2)),INDEX(PI!$B$2:$S$159,MATCH('P&amp;Cs'!$C204,PI!$R$2:$R$159,0),18)),INDEX(PI!$B$2:$S$159,MATCH('P&amp;Cs'!$B204,PI!$N$2:$N$159,0),14))</f>
        <v>FO 12.02 Hazards and first aid</v>
      </c>
      <c r="K204" s="35" t="str">
        <f t="array" ref="K204">IF('P&amp;Cs'!$B204="",IF('P&amp;Cs'!$C204="",IF('P&amp;Cs'!$E204="","",INDEX(PI!$B$2:$S$159,MATCH('P&amp;Cs'!$E204,PI!$A$2:$A$159,0),4)),INDEX(PI!$B$2:$T$159,MATCH('P&amp;Cs'!$C204,PI!$R$2:$R$159,0),19)),INDEX(PI!$B$2:$S$159,MATCH('P&amp;Cs'!$B204,PI!$N$2:$N$159,0),15))</f>
        <v>-</v>
      </c>
      <c r="L204" s="35" t="str">
        <f t="array" ref="L204">IF('P&amp;Cs'!$B204="",IF('P&amp;Cs'!$C204="",INDEX(PI!$B$2:$S$159,MATCH('P&amp;Cs'!$E204,PI!$A$2:$A$159,0),6),""),"")</f>
        <v/>
      </c>
      <c r="M204" s="35" t="str">
        <f t="array" ref="M204">IF('P&amp;Cs'!$C204="",IF('P&amp;Cs'!$E204="","",INDEX(PI!$B$2:$S$159,MATCH('P&amp;Cs'!$E204,PI!$A$2:$A$159,0),8)),"")</f>
        <v/>
      </c>
      <c r="N204" s="35"/>
      <c r="O204" s="35"/>
      <c r="P204" s="35"/>
      <c r="Q204" s="35"/>
      <c r="R204" s="35"/>
      <c r="S204" s="35"/>
      <c r="T204" s="35"/>
      <c r="U204" s="36"/>
      <c r="V204" s="34"/>
      <c r="W204" s="34"/>
      <c r="X204" s="34"/>
      <c r="Y204" s="34"/>
      <c r="Z204" s="34"/>
    </row>
    <row r="205" ht="9.75" customHeight="1">
      <c r="A205" s="34"/>
      <c r="B205" s="35"/>
      <c r="C205" s="35"/>
      <c r="D205" s="34">
        <f>IF('P&amp;Cs'!$B205="",IF('P&amp;Cs'!$C205="",0,1),1)</f>
        <v>0</v>
      </c>
      <c r="E205" s="35" t="s">
        <v>720</v>
      </c>
      <c r="F205" s="35" t="str">
        <f>IFNA('P&amp;Cs'!$G205,"NA")</f>
        <v>#REF!</v>
      </c>
      <c r="G205" s="35" t="str">
        <f t="array" ref="G205">IF('P&amp;Cs'!$E205="","",INDEX(#REF!,MATCH('P&amp;Cs'!$H205,#REF!,0),2))</f>
        <v>#REF!</v>
      </c>
      <c r="H205" s="35" t="str">
        <f>'P&amp;Cs'!$E205&amp;"NO"</f>
        <v>23qolPWDH7AShA8FPpz4zuNO</v>
      </c>
      <c r="I205" s="35" t="b">
        <f t="array" ref="I205">IF('P&amp;Cs'!$E205="","",INDEX(PI!$V$2:$V$159,MATCH('P&amp;Cs'!$E205,PI!$A$2:$A$159,0),1))</f>
        <v>0</v>
      </c>
      <c r="J205" s="35" t="str">
        <f t="array" ref="J205">IF('P&amp;Cs'!$B205="",IF('P&amp;Cs'!$C205="",IF('P&amp;Cs'!$E205="","",INDEX(PI!$B$2:$S$159,MATCH('P&amp;Cs'!$E205,PI!$A$2:$A$159,0),2)),INDEX(PI!$B$2:$S$159,MATCH('P&amp;Cs'!$C205,PI!$R$2:$R$159,0),18)),INDEX(PI!$B$2:$S$159,MATCH('P&amp;Cs'!$B205,PI!$N$2:$N$159,0),14))</f>
        <v>FO 12.02.01</v>
      </c>
      <c r="K205" s="35" t="str">
        <f t="array" ref="K205">IF('P&amp;Cs'!$B205="",IF('P&amp;Cs'!$C205="",IF('P&amp;Cs'!$E205="","",INDEX(PI!$B$2:$S$159,MATCH('P&amp;Cs'!$E205,PI!$A$2:$A$159,0),4)),INDEX(PI!$B$2:$T$159,MATCH('P&amp;Cs'!$C205,PI!$R$2:$R$159,0),19)),INDEX(PI!$B$2:$S$159,MATCH('P&amp;Cs'!$B205,PI!$N$2:$N$159,0),15))</f>
        <v>Safety advice for substances hazardous to workers’ health and safety is immediately available and accessible.</v>
      </c>
      <c r="L205" s="35" t="str">
        <f t="array" ref="L205">IF('P&amp;Cs'!$B205="",IF('P&amp;Cs'!$C205="",INDEX(PI!$B$2:$S$159,MATCH('P&amp;Cs'!$E205,PI!$A$2:$A$159,0),6),""),"")</f>
        <v>Information related to safe handling of each hazardous substance shall be accessible (websites, telephone numbers, safety data sheets (SDSs), etc.).</v>
      </c>
      <c r="M205" s="35" t="str">
        <f t="array" ref="M205">IF('P&amp;Cs'!$C205="",IF('P&amp;Cs'!$E205="","",INDEX(PI!$B$2:$S$159,MATCH('P&amp;Cs'!$E205,PI!$A$2:$A$159,0),8)),"")</f>
        <v>Minor Must</v>
      </c>
      <c r="N205" s="35"/>
      <c r="O205" s="35"/>
      <c r="P205" s="35"/>
      <c r="Q205" s="40" t="s">
        <v>2349</v>
      </c>
      <c r="R205" s="35" t="s">
        <v>2570</v>
      </c>
      <c r="S205" s="35"/>
      <c r="T205" s="35"/>
      <c r="U205" s="36"/>
      <c r="V205" s="34"/>
      <c r="W205" s="34"/>
      <c r="X205" s="34"/>
      <c r="Y205" s="34"/>
      <c r="Z205" s="34"/>
    </row>
    <row r="206" ht="9.75" customHeight="1">
      <c r="A206" s="34"/>
      <c r="B206" s="35"/>
      <c r="C206" s="35"/>
      <c r="D206" s="34">
        <f>IF('P&amp;Cs'!$B206="",IF('P&amp;Cs'!$C206="",0,1),1)</f>
        <v>0</v>
      </c>
      <c r="E206" s="35" t="s">
        <v>726</v>
      </c>
      <c r="F206" s="35" t="str">
        <f>IFNA('P&amp;Cs'!$G206,"NA")</f>
        <v>#REF!</v>
      </c>
      <c r="G206" s="35" t="str">
        <f t="array" ref="G206">IF('P&amp;Cs'!$E206="","",INDEX(#REF!,MATCH('P&amp;Cs'!$H206,#REF!,0),2))</f>
        <v>#REF!</v>
      </c>
      <c r="H206" s="35" t="str">
        <f>'P&amp;Cs'!$E206&amp;"NO"</f>
        <v>5NmkQqW8gCpgS78wQv2l3ZNO</v>
      </c>
      <c r="I206" s="35" t="b">
        <f t="array" ref="I206">IF('P&amp;Cs'!$E206="","",INDEX(PI!$V$2:$V$159,MATCH('P&amp;Cs'!$E206,PI!$A$2:$A$159,0),1))</f>
        <v>0</v>
      </c>
      <c r="J206" s="35" t="str">
        <f t="array" ref="J206">IF('P&amp;Cs'!$B206="",IF('P&amp;Cs'!$C206="",IF('P&amp;Cs'!$E206="","",INDEX(PI!$B$2:$S$159,MATCH('P&amp;Cs'!$E206,PI!$A$2:$A$159,0),2)),INDEX(PI!$B$2:$S$159,MATCH('P&amp;Cs'!$C206,PI!$R$2:$R$159,0),18)),INDEX(PI!$B$2:$S$159,MATCH('P&amp;Cs'!$B206,PI!$N$2:$N$159,0),14))</f>
        <v>FO 12.02.02</v>
      </c>
      <c r="K206" s="35" t="str">
        <f t="array" ref="K206">IF('P&amp;Cs'!$B206="",IF('P&amp;Cs'!$C206="",IF('P&amp;Cs'!$E206="","",INDEX(PI!$B$2:$S$159,MATCH('P&amp;Cs'!$E206,PI!$A$2:$A$159,0),4)),INDEX(PI!$B$2:$T$159,MATCH('P&amp;Cs'!$C206,PI!$R$2:$R$159,0),19)),INDEX(PI!$B$2:$S$159,MATCH('P&amp;Cs'!$B206,PI!$N$2:$N$159,0),15))</f>
        <v>First aid kits are accessible at all permanent sites and fields near the work.</v>
      </c>
      <c r="L206" s="35" t="str">
        <f t="array" ref="L206">IF('P&amp;Cs'!$B206="",IF('P&amp;Cs'!$C206="",INDEX(PI!$B$2:$S$159,MATCH('P&amp;Cs'!$E206,PI!$A$2:$A$159,0),6),""),"")</f>
        <v>Complete and maintained first aid kits (i.e., complete and maintained according to prevailing regulations and appropriate to the activities being carried out) shall be available and accessible at all permanent sites and present in selected vehicles (tractor, car, etc.) where required by the risk assessment.</v>
      </c>
      <c r="M206" s="35" t="str">
        <f t="array" ref="M206">IF('P&amp;Cs'!$C206="",IF('P&amp;Cs'!$E206="","",INDEX(PI!$B$2:$S$159,MATCH('P&amp;Cs'!$E206,PI!$A$2:$A$159,0),8)),"")</f>
        <v>Minor Must</v>
      </c>
      <c r="N206" s="35"/>
      <c r="O206" s="35"/>
      <c r="P206" s="35"/>
      <c r="Q206" s="35" t="s">
        <v>2398</v>
      </c>
      <c r="R206" s="35" t="s">
        <v>2571</v>
      </c>
      <c r="S206" s="35" t="s">
        <v>2572</v>
      </c>
      <c r="T206" s="35"/>
      <c r="U206" s="36"/>
      <c r="V206" s="34"/>
      <c r="W206" s="34"/>
      <c r="X206" s="34"/>
      <c r="Y206" s="34"/>
      <c r="Z206" s="34"/>
    </row>
    <row r="207" ht="9.75" customHeight="1">
      <c r="A207" s="34"/>
      <c r="B207" s="35"/>
      <c r="C207" s="35"/>
      <c r="D207" s="34">
        <f>IF('P&amp;Cs'!$B207="",IF('P&amp;Cs'!$C207="",0,1),1)</f>
        <v>0</v>
      </c>
      <c r="E207" s="35" t="s">
        <v>707</v>
      </c>
      <c r="F207" s="35" t="str">
        <f>IFNA('P&amp;Cs'!$G207,"NA")</f>
        <v>#REF!</v>
      </c>
      <c r="G207" s="35" t="str">
        <f t="array" ref="G207">IF('P&amp;Cs'!$E207="","",INDEX(#REF!,MATCH('P&amp;Cs'!$H207,#REF!,0),2))</f>
        <v>#REF!</v>
      </c>
      <c r="H207" s="35" t="str">
        <f>'P&amp;Cs'!$E207&amp;"NO"</f>
        <v>3begiMvTuWTZThyFdaYvafNO</v>
      </c>
      <c r="I207" s="35" t="b">
        <f t="array" ref="I207">IF('P&amp;Cs'!$E207="","",INDEX(PI!$V$2:$V$159,MATCH('P&amp;Cs'!$E207,PI!$A$2:$A$159,0),1))</f>
        <v>0</v>
      </c>
      <c r="J207" s="35" t="str">
        <f t="array" ref="J207">IF('P&amp;Cs'!$B207="",IF('P&amp;Cs'!$C207="",IF('P&amp;Cs'!$E207="","",INDEX(PI!$B$2:$S$159,MATCH('P&amp;Cs'!$E207,PI!$A$2:$A$159,0),2)),INDEX(PI!$B$2:$S$159,MATCH('P&amp;Cs'!$C207,PI!$R$2:$R$159,0),18)),INDEX(PI!$B$2:$S$159,MATCH('P&amp;Cs'!$B207,PI!$N$2:$N$159,0),14))</f>
        <v>FO 12.02.03</v>
      </c>
      <c r="K207" s="35" t="str">
        <f t="array" ref="K207">IF('P&amp;Cs'!$B207="",IF('P&amp;Cs'!$C207="",IF('P&amp;Cs'!$E207="","",INDEX(PI!$B$2:$S$159,MATCH('P&amp;Cs'!$E207,PI!$A$2:$A$159,0),4)),INDEX(PI!$B$2:$T$159,MATCH('P&amp;Cs'!$C207,PI!$R$2:$R$159,0),19)),INDEX(PI!$B$2:$S$159,MATCH('P&amp;Cs'!$B207,PI!$N$2:$N$159,0),15))</f>
        <v>There is always at least one person trained in first aid present on the farm whenever on-farm activities are being carried out.</v>
      </c>
      <c r="L207" s="35" t="str">
        <f t="array" ref="L207">IF('P&amp;Cs'!$B207="",IF('P&amp;Cs'!$C207="",INDEX(PI!$B$2:$S$159,MATCH('P&amp;Cs'!$E207,PI!$A$2:$A$159,0),6),""),"")</f>
        <v>There shall always be at least one person trained in first aid (within the last five years) present at the location whenever production and handling activities are being carried out, including those mentioned in the relevant principles and criteria of the standard. As a guideline: one trained person per 50 workers.</v>
      </c>
      <c r="M207" s="35" t="str">
        <f t="array" ref="M207">IF('P&amp;Cs'!$C207="",IF('P&amp;Cs'!$E207="","",INDEX(PI!$B$2:$S$159,MATCH('P&amp;Cs'!$E207,PI!$A$2:$A$159,0),8)),"")</f>
        <v>Minor Must</v>
      </c>
      <c r="N207" s="35"/>
      <c r="O207" s="35"/>
      <c r="P207" s="35"/>
      <c r="Q207" s="35" t="s">
        <v>2349</v>
      </c>
      <c r="R207" s="35" t="s">
        <v>2573</v>
      </c>
      <c r="S207" s="35"/>
      <c r="T207" s="35" t="s">
        <v>2574</v>
      </c>
      <c r="U207" s="36"/>
      <c r="V207" s="34"/>
      <c r="W207" s="34"/>
      <c r="X207" s="34"/>
      <c r="Y207" s="34"/>
      <c r="Z207" s="34"/>
    </row>
    <row r="208" ht="9.75" customHeight="1">
      <c r="A208" s="34"/>
      <c r="B208" s="35"/>
      <c r="C208" s="35" t="s">
        <v>694</v>
      </c>
      <c r="D208" s="34">
        <f>IF('P&amp;Cs'!$B208="",IF('P&amp;Cs'!$C208="",0,1),1)</f>
        <v>1</v>
      </c>
      <c r="E208" s="35"/>
      <c r="F208" s="35" t="str">
        <f>IFNA('P&amp;Cs'!$G208,"NA")</f>
        <v/>
      </c>
      <c r="G208" s="35" t="str">
        <f t="array" ref="G208">IF('P&amp;Cs'!$E208="","",INDEX(#REF!,MATCH('P&amp;Cs'!$H208,#REF!,0),2))</f>
        <v/>
      </c>
      <c r="H208" s="35" t="str">
        <f>'P&amp;Cs'!$E208&amp;"NO"</f>
        <v>NO</v>
      </c>
      <c r="I208" s="35" t="str">
        <f t="array" ref="I208">IF('P&amp;Cs'!$E208="","",INDEX(PI!$V$2:$V$159,MATCH('P&amp;Cs'!$E208,PI!$A$2:$A$159,0),1))</f>
        <v/>
      </c>
      <c r="J208" s="35" t="str">
        <f t="array" ref="J208">IF('P&amp;Cs'!$B208="",IF('P&amp;Cs'!$C208="",IF('P&amp;Cs'!$E208="","",INDEX(PI!$B$2:$S$159,MATCH('P&amp;Cs'!$E208,PI!$A$2:$A$159,0),2)),INDEX(PI!$B$2:$S$159,MATCH('P&amp;Cs'!$C208,PI!$R$2:$R$159,0),18)),INDEX(PI!$B$2:$S$159,MATCH('P&amp;Cs'!$B208,PI!$N$2:$N$159,0),14))</f>
        <v>FO 12.03 Personal protective equipment</v>
      </c>
      <c r="K208" s="35" t="str">
        <f t="array" ref="K208">IF('P&amp;Cs'!$B208="",IF('P&amp;Cs'!$C208="",IF('P&amp;Cs'!$E208="","",INDEX(PI!$B$2:$S$159,MATCH('P&amp;Cs'!$E208,PI!$A$2:$A$159,0),4)),INDEX(PI!$B$2:$T$159,MATCH('P&amp;Cs'!$C208,PI!$R$2:$R$159,0),19)),INDEX(PI!$B$2:$S$159,MATCH('P&amp;Cs'!$B208,PI!$N$2:$N$159,0),15))</f>
        <v>-</v>
      </c>
      <c r="L208" s="35" t="str">
        <f t="array" ref="L208">IF('P&amp;Cs'!$B208="",IF('P&amp;Cs'!$C208="",INDEX(PI!$B$2:$S$159,MATCH('P&amp;Cs'!$E208,PI!$A$2:$A$159,0),6),""),"")</f>
        <v/>
      </c>
      <c r="M208" s="35" t="str">
        <f t="array" ref="M208">IF('P&amp;Cs'!$C208="",IF('P&amp;Cs'!$E208="","",INDEX(PI!$B$2:$S$159,MATCH('P&amp;Cs'!$E208,PI!$A$2:$A$159,0),8)),"")</f>
        <v/>
      </c>
      <c r="N208" s="35"/>
      <c r="O208" s="35"/>
      <c r="P208" s="35"/>
      <c r="Q208" s="35"/>
      <c r="R208" s="35"/>
      <c r="S208" s="35"/>
      <c r="T208" s="35"/>
      <c r="U208" s="36"/>
      <c r="V208" s="34"/>
      <c r="W208" s="34"/>
      <c r="X208" s="34"/>
      <c r="Y208" s="34"/>
      <c r="Z208" s="34"/>
    </row>
    <row r="209" ht="9.75" customHeight="1">
      <c r="A209" s="34"/>
      <c r="B209" s="35"/>
      <c r="C209" s="35"/>
      <c r="D209" s="34">
        <f>IF('P&amp;Cs'!$B209="",IF('P&amp;Cs'!$C209="",0,1),1)</f>
        <v>0</v>
      </c>
      <c r="E209" s="35" t="s">
        <v>701</v>
      </c>
      <c r="F209" s="35" t="str">
        <f>IFNA('P&amp;Cs'!$G209,"NA")</f>
        <v>#REF!</v>
      </c>
      <c r="G209" s="35" t="str">
        <f t="array" ref="G209">IF('P&amp;Cs'!$E209="","",INDEX(#REF!,MATCH('P&amp;Cs'!$H209,#REF!,0),2))</f>
        <v>#REF!</v>
      </c>
      <c r="H209" s="35" t="str">
        <f>'P&amp;Cs'!$E209&amp;"NO"</f>
        <v>5TiElFP5F2vlfwim2F8cCCNO</v>
      </c>
      <c r="I209" s="35" t="b">
        <f t="array" ref="I209">IF('P&amp;Cs'!$E209="","",INDEX(PI!$V$2:$V$159,MATCH('P&amp;Cs'!$E209,PI!$A$2:$A$159,0),1))</f>
        <v>0</v>
      </c>
      <c r="J209" s="35" t="str">
        <f t="array" ref="J209">IF('P&amp;Cs'!$B209="",IF('P&amp;Cs'!$C209="",IF('P&amp;Cs'!$E209="","",INDEX(PI!$B$2:$S$159,MATCH('P&amp;Cs'!$E209,PI!$A$2:$A$159,0),2)),INDEX(PI!$B$2:$S$159,MATCH('P&amp;Cs'!$C209,PI!$R$2:$R$159,0),18)),INDEX(PI!$B$2:$S$159,MATCH('P&amp;Cs'!$B209,PI!$N$2:$N$159,0),14))</f>
        <v>FO 12.03.01</v>
      </c>
      <c r="K209" s="35" t="str">
        <f t="array" ref="K209">IF('P&amp;Cs'!$B209="",IF('P&amp;Cs'!$C209="",IF('P&amp;Cs'!$E209="","",INDEX(PI!$B$2:$S$159,MATCH('P&amp;Cs'!$E209,PI!$A$2:$A$159,0),4)),INDEX(PI!$B$2:$T$159,MATCH('P&amp;Cs'!$C209,PI!$R$2:$R$159,0),19)),INDEX(PI!$B$2:$S$159,MATCH('P&amp;Cs'!$B209,PI!$N$2:$N$159,0),15))</f>
        <v>Workers, visitors, and subcontractors are equipped with suitable personal protective equipment (PPE) and utilize them.</v>
      </c>
      <c r="L209" s="35" t="str">
        <f t="array" ref="L209">IF('P&amp;Cs'!$B209="",IF('P&amp;Cs'!$C209="",INDEX(PI!$B$2:$S$159,MATCH('P&amp;Cs'!$E209,PI!$A$2:$A$159,0),6),""),"")</f>
        <v>PPE shall be in accordance with legal requirements, label instructions, and/or as authorized by a competent authority. The PPE shall be available, properly used, and in good repair. Complying with label requirements and/or requirements in the risk assessment for on-farm operations may include use of the following: appropriate footwear, waterproof clothing, protective overalls, rubber gloves, face masks, respiratory equipment (including replacement filters), ear and eye protection, etc.
PPE shall be provided whenever necessary to workers, subcontractors (acceptable when provided by subcontracting company), and visitors.</v>
      </c>
      <c r="M209" s="35" t="str">
        <f t="array" ref="M209">IF('P&amp;Cs'!$C209="",IF('P&amp;Cs'!$E209="","",INDEX(PI!$B$2:$S$159,MATCH('P&amp;Cs'!$E209,PI!$A$2:$A$159,0),8)),"")</f>
        <v>Major Must</v>
      </c>
      <c r="N209" s="35"/>
      <c r="O209" s="35"/>
      <c r="P209" s="35"/>
      <c r="Q209" s="40" t="s">
        <v>2398</v>
      </c>
      <c r="R209" s="35" t="s">
        <v>2575</v>
      </c>
      <c r="S209" s="35" t="s">
        <v>2576</v>
      </c>
      <c r="T209" s="35"/>
      <c r="U209" s="36"/>
      <c r="V209" s="34"/>
      <c r="W209" s="34"/>
      <c r="X209" s="34"/>
      <c r="Y209" s="34"/>
      <c r="Z209" s="34"/>
    </row>
    <row r="210" ht="9.75" customHeight="1">
      <c r="A210" s="34"/>
      <c r="B210" s="35"/>
      <c r="C210" s="35"/>
      <c r="D210" s="34">
        <f>IF('P&amp;Cs'!$B210="",IF('P&amp;Cs'!$C210="",0,1),1)</f>
        <v>0</v>
      </c>
      <c r="E210" s="35" t="s">
        <v>695</v>
      </c>
      <c r="F210" s="35" t="str">
        <f>IFNA('P&amp;Cs'!$G210,"NA")</f>
        <v>#REF!</v>
      </c>
      <c r="G210" s="35" t="str">
        <f t="array" ref="G210">IF('P&amp;Cs'!$E210="","",INDEX(#REF!,MATCH('P&amp;Cs'!$H210,#REF!,0),2))</f>
        <v>#REF!</v>
      </c>
      <c r="H210" s="35" t="str">
        <f>'P&amp;Cs'!$E210&amp;"NO"</f>
        <v>4UcfLyQFO80y5WRLtEEUlTNO</v>
      </c>
      <c r="I210" s="35" t="b">
        <f t="array" ref="I210">IF('P&amp;Cs'!$E210="","",INDEX(PI!$V$2:$V$159,MATCH('P&amp;Cs'!$E210,PI!$A$2:$A$159,0),1))</f>
        <v>0</v>
      </c>
      <c r="J210" s="35" t="str">
        <f t="array" ref="J210">IF('P&amp;Cs'!$B210="",IF('P&amp;Cs'!$C210="",IF('P&amp;Cs'!$E210="","",INDEX(PI!$B$2:$S$159,MATCH('P&amp;Cs'!$E210,PI!$A$2:$A$159,0),2)),INDEX(PI!$B$2:$S$159,MATCH('P&amp;Cs'!$C210,PI!$R$2:$R$159,0),18)),INDEX(PI!$B$2:$S$159,MATCH('P&amp;Cs'!$B210,PI!$N$2:$N$159,0),14))</f>
        <v>FO 12.03.02</v>
      </c>
      <c r="K210" s="35" t="str">
        <f t="array" ref="K210">IF('P&amp;Cs'!$B210="",IF('P&amp;Cs'!$C210="",IF('P&amp;Cs'!$E210="","",INDEX(PI!$B$2:$S$159,MATCH('P&amp;Cs'!$E210,PI!$A$2:$A$159,0),4)),INDEX(PI!$B$2:$T$159,MATCH('P&amp;Cs'!$C210,PI!$R$2:$R$159,0),19)),INDEX(PI!$B$2:$S$159,MATCH('P&amp;Cs'!$B210,PI!$N$2:$N$159,0),15))</f>
        <v>Personal protective equipment (PPE) is maintained in clean conditions and stored appropriately so as not to pose any contamination risk to personal items.</v>
      </c>
      <c r="L210" s="35" t="str">
        <f t="array" ref="L210">IF('P&amp;Cs'!$B210="",IF('P&amp;Cs'!$C210="",INDEX(PI!$B$2:$S$159,MATCH('P&amp;Cs'!$E210,PI!$A$2:$A$159,0),6),""),"")</f>
        <v>PPE shall be kept clean according to the type of use and degree of potential contamination and stored in a ventilated place. Protective clothing shall be laundered separately from personal clothing. Reusable gloves shall be washed before removal. Dirty and damaged PPE shall be disposed of appropriately. PPE shall be stored in a manner that prevents cross contamination with chemicals.</v>
      </c>
      <c r="M210" s="35" t="str">
        <f t="array" ref="M210">IF('P&amp;Cs'!$C210="",IF('P&amp;Cs'!$E210="","",INDEX(PI!$B$2:$S$159,MATCH('P&amp;Cs'!$E210,PI!$A$2:$A$159,0),8)),"")</f>
        <v>Major Must</v>
      </c>
      <c r="N210" s="35"/>
      <c r="O210" s="35"/>
      <c r="P210" s="35"/>
      <c r="Q210" s="50" t="s">
        <v>2398</v>
      </c>
      <c r="R210" s="35" t="s">
        <v>2577</v>
      </c>
      <c r="S210" s="35"/>
      <c r="T210" s="35"/>
      <c r="U210" s="36"/>
      <c r="V210" s="34"/>
      <c r="W210" s="34"/>
      <c r="X210" s="34"/>
      <c r="Y210" s="34"/>
      <c r="Z210" s="34"/>
    </row>
    <row r="211" ht="9.75" customHeight="1">
      <c r="A211" s="34"/>
      <c r="B211" s="35"/>
      <c r="C211" s="35"/>
      <c r="D211" s="34">
        <f>IF('P&amp;Cs'!$B211="",IF('P&amp;Cs'!$C211="",0,1),1)</f>
        <v>0</v>
      </c>
      <c r="E211" s="35" t="s">
        <v>688</v>
      </c>
      <c r="F211" s="35" t="str">
        <f>IFNA('P&amp;Cs'!$G211,"NA")</f>
        <v>#REF!</v>
      </c>
      <c r="G211" s="35" t="str">
        <f t="array" ref="G211">IF('P&amp;Cs'!$E211="","",INDEX(#REF!,MATCH('P&amp;Cs'!$H211,#REF!,0),2))</f>
        <v>#REF!</v>
      </c>
      <c r="H211" s="35" t="str">
        <f>'P&amp;Cs'!$E211&amp;"NO"</f>
        <v>62tN6wZa5pX8aFAKP7fC5rNO</v>
      </c>
      <c r="I211" s="35" t="b">
        <f t="array" ref="I211">IF('P&amp;Cs'!$E211="","",INDEX(PI!$V$2:$V$159,MATCH('P&amp;Cs'!$E211,PI!$A$2:$A$159,0),1))</f>
        <v>0</v>
      </c>
      <c r="J211" s="35" t="str">
        <f t="array" ref="J211">IF('P&amp;Cs'!$B211="",IF('P&amp;Cs'!$C211="",IF('P&amp;Cs'!$E211="","",INDEX(PI!$B$2:$S$159,MATCH('P&amp;Cs'!$E211,PI!$A$2:$A$159,0),2)),INDEX(PI!$B$2:$S$159,MATCH('P&amp;Cs'!$C211,PI!$R$2:$R$159,0),18)),INDEX(PI!$B$2:$S$159,MATCH('P&amp;Cs'!$B211,PI!$N$2:$N$159,0),14))</f>
        <v>FO 12.03.03</v>
      </c>
      <c r="K211" s="35" t="str">
        <f t="array" ref="K211">IF('P&amp;Cs'!$B211="",IF('P&amp;Cs'!$C211="",IF('P&amp;Cs'!$E211="","",INDEX(PI!$B$2:$S$159,MATCH('P&amp;Cs'!$E211,PI!$A$2:$A$159,0),4)),INDEX(PI!$B$2:$T$159,MATCH('P&amp;Cs'!$C211,PI!$R$2:$R$159,0),19)),INDEX(PI!$B$2:$S$159,MATCH('P&amp;Cs'!$B211,PI!$N$2:$N$159,0),15))</f>
        <v>Suitable changing facilities are available where necessary.</v>
      </c>
      <c r="L211" s="35" t="str">
        <f t="array" ref="L211">IF('P&amp;Cs'!$B211="",IF('P&amp;Cs'!$C211="",INDEX(PI!$B$2:$S$159,MATCH('P&amp;Cs'!$E211,PI!$A$2:$A$159,0),6),""),"")</f>
        <v>The changing facilities (in line with local conditions) shall be used to change clothing and protective outer garments as required. Changing facilities may not be needed if personal protective equipment (PPE) is applied over existing clothing.</v>
      </c>
      <c r="M211" s="35" t="str">
        <f t="array" ref="M211">IF('P&amp;Cs'!$C211="",IF('P&amp;Cs'!$E211="","",INDEX(PI!$B$2:$S$159,MATCH('P&amp;Cs'!$E211,PI!$A$2:$A$159,0),8)),"")</f>
        <v>Minor Must</v>
      </c>
      <c r="N211" s="35"/>
      <c r="O211" s="35"/>
      <c r="P211" s="35"/>
      <c r="Q211" s="40" t="s">
        <v>2398</v>
      </c>
      <c r="R211" s="35" t="s">
        <v>2578</v>
      </c>
      <c r="S211" s="35"/>
      <c r="T211" s="35"/>
      <c r="U211" s="36"/>
      <c r="V211" s="34"/>
      <c r="W211" s="34"/>
      <c r="X211" s="34"/>
      <c r="Y211" s="34"/>
      <c r="Z211" s="34"/>
    </row>
    <row r="212" ht="9.75" customHeight="1">
      <c r="A212" s="34"/>
      <c r="B212" s="35" t="s">
        <v>614</v>
      </c>
      <c r="C212" s="35"/>
      <c r="D212" s="34">
        <f>IF('P&amp;Cs'!$B212="",IF('P&amp;Cs'!$C212="",0,1),1)</f>
        <v>1</v>
      </c>
      <c r="E212" s="35"/>
      <c r="F212" s="35" t="str">
        <f>IFNA('P&amp;Cs'!$G212,"NA")</f>
        <v/>
      </c>
      <c r="G212" s="35" t="str">
        <f t="array" ref="G212">IF('P&amp;Cs'!$E212="","",INDEX(#REF!,MATCH('P&amp;Cs'!$H212,#REF!,0),2))</f>
        <v/>
      </c>
      <c r="H212" s="35" t="str">
        <f>'P&amp;Cs'!$E212&amp;"NO"</f>
        <v>NO</v>
      </c>
      <c r="I212" s="35" t="str">
        <f t="array" ref="I212">IF('P&amp;Cs'!$E212="","",INDEX(PI!$V$2:$V$159,MATCH('P&amp;Cs'!$E212,PI!$A$2:$A$159,0),1))</f>
        <v/>
      </c>
      <c r="J212" s="35" t="str">
        <f t="array" ref="J212">IF('P&amp;Cs'!$B212="",IF('P&amp;Cs'!$C212="",IF('P&amp;Cs'!$E212="","",INDEX(PI!$B$2:$S$159,MATCH('P&amp;Cs'!$E212,PI!$A$2:$A$159,0),2)),INDEX(PI!$B$2:$S$159,MATCH('P&amp;Cs'!$C212,PI!$R$2:$R$159,0),18)),INDEX(PI!$B$2:$S$159,MATCH('P&amp;Cs'!$B212,PI!$N$2:$N$159,0),14))</f>
        <v>FO 13 WORKERS’ WELFARE</v>
      </c>
      <c r="K212" s="35" t="str">
        <f t="array" ref="K212">IF('P&amp;Cs'!$B212="",IF('P&amp;Cs'!$C212="",IF('P&amp;Cs'!$E212="","",INDEX(PI!$B$2:$S$159,MATCH('P&amp;Cs'!$E212,PI!$A$2:$A$159,0),4)),INDEX(PI!$B$2:$T$159,MATCH('P&amp;Cs'!$C212,PI!$R$2:$R$159,0),19)),INDEX(PI!$B$2:$S$159,MATCH('P&amp;Cs'!$B212,PI!$N$2:$N$159,0),15))</f>
        <v>-</v>
      </c>
      <c r="L212" s="35" t="str">
        <f t="array" ref="L212">IF('P&amp;Cs'!$B212="",IF('P&amp;Cs'!$C212="",INDEX(PI!$B$2:$S$159,MATCH('P&amp;Cs'!$E212,PI!$A$2:$A$159,0),6),""),"")</f>
        <v/>
      </c>
      <c r="M212" s="35" t="str">
        <f t="array" ref="M212">IF('P&amp;Cs'!$C212="",IF('P&amp;Cs'!$E212="","",INDEX(PI!$B$2:$S$159,MATCH('P&amp;Cs'!$E212,PI!$A$2:$A$159,0),8)),"")</f>
        <v/>
      </c>
      <c r="N212" s="35"/>
      <c r="O212" s="35"/>
      <c r="P212" s="35"/>
      <c r="Q212" s="35"/>
      <c r="R212" s="35"/>
      <c r="S212" s="35"/>
      <c r="T212" s="35"/>
      <c r="U212" s="36"/>
      <c r="V212" s="34"/>
      <c r="W212" s="34"/>
      <c r="X212" s="34"/>
      <c r="Y212" s="34"/>
      <c r="Z212" s="34"/>
    </row>
    <row r="213" ht="9.75" customHeight="1">
      <c r="A213" s="34"/>
      <c r="B213" s="35"/>
      <c r="C213" s="35" t="s">
        <v>58</v>
      </c>
      <c r="D213" s="34">
        <f>IF('P&amp;Cs'!$B213="",IF('P&amp;Cs'!$C213="",0,1),1)</f>
        <v>1</v>
      </c>
      <c r="E213" s="35"/>
      <c r="F213" s="35" t="str">
        <f>IFNA('P&amp;Cs'!$G213,"NA")</f>
        <v/>
      </c>
      <c r="G213" s="35" t="str">
        <f t="array" ref="G213">IF('P&amp;Cs'!$E213="","",INDEX(#REF!,MATCH('P&amp;Cs'!$H213,#REF!,0),2))</f>
        <v/>
      </c>
      <c r="H213" s="35" t="str">
        <f>'P&amp;Cs'!$E213&amp;"NO"</f>
        <v>NO</v>
      </c>
      <c r="I213" s="35" t="str">
        <f t="array" ref="I213">IF('P&amp;Cs'!$E213="","",INDEX(PI!$V$2:$V$159,MATCH('P&amp;Cs'!$E213,PI!$A$2:$A$159,0),1))</f>
        <v/>
      </c>
      <c r="J213" s="35" t="str">
        <f t="array" ref="J213">IF('P&amp;Cs'!$B213="",IF('P&amp;Cs'!$C213="",IF('P&amp;Cs'!$E213="","",INDEX(PI!$B$2:$S$159,MATCH('P&amp;Cs'!$E213,PI!$A$2:$A$159,0),2)),INDEX(PI!$B$2:$S$159,MATCH('P&amp;Cs'!$C213,PI!$R$2:$R$159,0),18)),INDEX(PI!$B$2:$S$159,MATCH('P&amp;Cs'!$B213,PI!$N$2:$N$159,0),14))</f>
        <v>-</v>
      </c>
      <c r="K213" s="35" t="str">
        <f t="array" ref="K213">IF('P&amp;Cs'!$B213="",IF('P&amp;Cs'!$C213="",IF('P&amp;Cs'!$E213="","",INDEX(PI!$B$2:$S$159,MATCH('P&amp;Cs'!$E213,PI!$A$2:$A$159,0),4)),INDEX(PI!$B$2:$T$159,MATCH('P&amp;Cs'!$C213,PI!$R$2:$R$159,0),19)),INDEX(PI!$B$2:$S$159,MATCH('P&amp;Cs'!$B213,PI!$N$2:$N$159,0),15))</f>
        <v>-</v>
      </c>
      <c r="L213" s="35" t="str">
        <f t="array" ref="L213">IF('P&amp;Cs'!$B213="",IF('P&amp;Cs'!$C213="",INDEX(PI!$B$2:$S$159,MATCH('P&amp;Cs'!$E213,PI!$A$2:$A$159,0),6),""),"")</f>
        <v/>
      </c>
      <c r="M213" s="35" t="str">
        <f t="array" ref="M213">IF('P&amp;Cs'!$C213="",IF('P&amp;Cs'!$E213="","",INDEX(PI!$B$2:$S$159,MATCH('P&amp;Cs'!$E213,PI!$A$2:$A$159,0),8)),"")</f>
        <v/>
      </c>
      <c r="N213" s="35"/>
      <c r="O213" s="35"/>
      <c r="P213" s="35"/>
      <c r="Q213" s="35"/>
      <c r="R213" s="35"/>
      <c r="S213" s="35"/>
      <c r="T213" s="35"/>
      <c r="U213" s="36"/>
      <c r="V213" s="34"/>
      <c r="W213" s="34"/>
      <c r="X213" s="34"/>
      <c r="Y213" s="34"/>
      <c r="Z213" s="34"/>
    </row>
    <row r="214" ht="9.75" customHeight="1">
      <c r="A214" s="34"/>
      <c r="B214" s="35"/>
      <c r="C214" s="35"/>
      <c r="D214" s="34">
        <f>IF('P&amp;Cs'!$B214="",IF('P&amp;Cs'!$C214="",0,1),1)</f>
        <v>0</v>
      </c>
      <c r="E214" s="35" t="s">
        <v>615</v>
      </c>
      <c r="F214" s="35" t="str">
        <f>IFNA('P&amp;Cs'!$G214,"NA")</f>
        <v>#REF!</v>
      </c>
      <c r="G214" s="35" t="str">
        <f t="array" ref="G214">IF('P&amp;Cs'!$E214="","",INDEX(#REF!,MATCH('P&amp;Cs'!$H214,#REF!,0),2))</f>
        <v>#REF!</v>
      </c>
      <c r="H214" s="35" t="str">
        <f>'P&amp;Cs'!$E214&amp;"NO"</f>
        <v>1qvNuwlZRTcvgxA0tzCxT9NO</v>
      </c>
      <c r="I214" s="35" t="b">
        <f t="array" ref="I214">IF('P&amp;Cs'!$E214="","",INDEX(PI!$V$2:$V$159,MATCH('P&amp;Cs'!$E214,PI!$A$2:$A$159,0),1))</f>
        <v>0</v>
      </c>
      <c r="J214" s="35" t="str">
        <f t="array" ref="J214">IF('P&amp;Cs'!$B214="",IF('P&amp;Cs'!$C214="",IF('P&amp;Cs'!$E214="","",INDEX(PI!$B$2:$S$159,MATCH('P&amp;Cs'!$E214,PI!$A$2:$A$159,0),2)),INDEX(PI!$B$2:$S$159,MATCH('P&amp;Cs'!$C214,PI!$R$2:$R$159,0),18)),INDEX(PI!$B$2:$S$159,MATCH('P&amp;Cs'!$B214,PI!$N$2:$N$159,0),14))</f>
        <v>FO 13.01</v>
      </c>
      <c r="K214" s="35" t="str">
        <f t="array" ref="K214">IF('P&amp;Cs'!$B214="",IF('P&amp;Cs'!$C214="",IF('P&amp;Cs'!$E214="","",INDEX(PI!$B$2:$S$159,MATCH('P&amp;Cs'!$E214,PI!$A$2:$A$159,0),4)),INDEX(PI!$B$2:$T$159,MATCH('P&amp;Cs'!$C214,PI!$R$2:$R$159,0),19)),INDEX(PI!$B$2:$S$159,MATCH('P&amp;Cs'!$B214,PI!$N$2:$N$159,0),15))</f>
        <v>A member of the management is clearly identifiable as responsible for the workers’ health, safety, and welfare.</v>
      </c>
      <c r="L214" s="35" t="str">
        <f t="array" ref="L214">IF('P&amp;Cs'!$B214="",IF('P&amp;Cs'!$C214="",INDEX(PI!$B$2:$S$159,MATCH('P&amp;Cs'!$E214,PI!$A$2:$A$159,0),6),""),"")</f>
        <v>Documentation shall be available that clearly identifies and names the member of management who is responsible for ensuring compliance with and implementation of existing, current, and relevant national and local regulations on workers’ health, safety, and welfare.</v>
      </c>
      <c r="M214" s="35" t="str">
        <f t="array" ref="M214">IF('P&amp;Cs'!$C214="",IF('P&amp;Cs'!$E214="","",INDEX(PI!$B$2:$S$159,MATCH('P&amp;Cs'!$E214,PI!$A$2:$A$159,0),8)),"")</f>
        <v>Major Must</v>
      </c>
      <c r="N214" s="35"/>
      <c r="O214" s="35"/>
      <c r="P214" s="35"/>
      <c r="Q214" s="40" t="s">
        <v>2366</v>
      </c>
      <c r="R214" s="35" t="s">
        <v>2579</v>
      </c>
      <c r="S214" s="35"/>
      <c r="T214" s="35"/>
      <c r="U214" s="36"/>
      <c r="V214" s="34"/>
      <c r="W214" s="34"/>
      <c r="X214" s="34"/>
      <c r="Y214" s="34"/>
      <c r="Z214" s="34"/>
    </row>
    <row r="215" ht="9.75" customHeight="1">
      <c r="A215" s="34"/>
      <c r="B215" s="35"/>
      <c r="C215" s="35"/>
      <c r="D215" s="34">
        <f>IF('P&amp;Cs'!$B215="",IF('P&amp;Cs'!$C215="",0,1),1)</f>
        <v>0</v>
      </c>
      <c r="E215" s="35" t="s">
        <v>627</v>
      </c>
      <c r="F215" s="35" t="str">
        <f>IFNA('P&amp;Cs'!$G215,"NA")</f>
        <v>#REF!</v>
      </c>
      <c r="G215" s="35" t="str">
        <f t="array" ref="G215">IF('P&amp;Cs'!$E215="","",INDEX(#REF!,MATCH('P&amp;Cs'!$H215,#REF!,0),2))</f>
        <v>#REF!</v>
      </c>
      <c r="H215" s="35" t="str">
        <f>'P&amp;Cs'!$E215&amp;"NO"</f>
        <v>3v8QZW9aUI3t8xNkFrrjFTNO</v>
      </c>
      <c r="I215" s="35" t="b">
        <f t="array" ref="I215">IF('P&amp;Cs'!$E215="","",INDEX(PI!$V$2:$V$159,MATCH('P&amp;Cs'!$E215,PI!$A$2:$A$159,0),1))</f>
        <v>0</v>
      </c>
      <c r="J215" s="35" t="str">
        <f t="array" ref="J215">IF('P&amp;Cs'!$B215="",IF('P&amp;Cs'!$C215="",IF('P&amp;Cs'!$E215="","",INDEX(PI!$B$2:$S$159,MATCH('P&amp;Cs'!$E215,PI!$A$2:$A$159,0),2)),INDEX(PI!$B$2:$S$159,MATCH('P&amp;Cs'!$C215,PI!$R$2:$R$159,0),18)),INDEX(PI!$B$2:$S$159,MATCH('P&amp;Cs'!$B215,PI!$N$2:$N$159,0),14))</f>
        <v>FO 13.02</v>
      </c>
      <c r="K215" s="35" t="str">
        <f t="array" ref="K215">IF('P&amp;Cs'!$B215="",IF('P&amp;Cs'!$C215="",IF('P&amp;Cs'!$E215="","",INDEX(PI!$B$2:$S$159,MATCH('P&amp;Cs'!$E215,PI!$A$2:$A$159,0),4)),INDEX(PI!$B$2:$T$159,MATCH('P&amp;Cs'!$C215,PI!$R$2:$R$159,0),19)),INDEX(PI!$B$2:$S$159,MATCH('P&amp;Cs'!$B215,PI!$N$2:$N$159,0),15))</f>
        <v>There is communication between management and workers on issues related to their health, safety, and welfare.</v>
      </c>
      <c r="L215" s="35" t="str">
        <f t="array" ref="L215">IF('P&amp;Cs'!$B215="",IF('P&amp;Cs'!$C215="",INDEX(PI!$B$2:$S$159,MATCH('P&amp;Cs'!$E215,PI!$A$2:$A$159,0),6),""),"")</f>
        <v>Records shall show that communication between management and workers about health, safety, and welfare issues can take place openly (i.e., without fear of intimidation or retaliation) and at least once a year. The certification body (CB) auditor is not required to make judgments about the content, accuracy, or outcome of such communications. There shall be evidence that workers’ concerns about health, safety, and welfare are being addressed.
- It shall be emphasized to workers that, with reasonable justification, they shall remove themselves from unsafe work. The use of this right in good faith shall eliminate any retaliation or consequence to the workers.
- If accidents, near misses, or other incidents occur, they shall be reported and the cause determined and discussed with the workers.
- Management shall define corrective actions to prevent recurrence of similar incidents and clearly explain the corrective actions to the workers.
- Workers shall explain to management situations where they feel exposed to risk.
- Management shall explain procedures for eliminating or reducing risk detected by workers.</v>
      </c>
      <c r="M215" s="35" t="str">
        <f t="array" ref="M215">IF('P&amp;Cs'!$C215="",IF('P&amp;Cs'!$E215="","",INDEX(PI!$B$2:$S$159,MATCH('P&amp;Cs'!$E215,PI!$A$2:$A$159,0),8)),"")</f>
        <v>Minor Must</v>
      </c>
      <c r="N215" s="35"/>
      <c r="O215" s="35"/>
      <c r="P215" s="35"/>
      <c r="Q215" s="40" t="s">
        <v>2469</v>
      </c>
      <c r="R215" s="35" t="s">
        <v>2580</v>
      </c>
      <c r="S215" s="35"/>
      <c r="T215" s="35"/>
      <c r="U215" s="36"/>
      <c r="V215" s="34"/>
      <c r="W215" s="34"/>
      <c r="X215" s="34"/>
      <c r="Y215" s="34"/>
      <c r="Z215" s="34"/>
    </row>
    <row r="216" ht="9.75" customHeight="1">
      <c r="A216" s="34"/>
      <c r="B216" s="35"/>
      <c r="C216" s="35"/>
      <c r="D216" s="34">
        <f>IF('P&amp;Cs'!$B216="",IF('P&amp;Cs'!$C216="",0,1),1)</f>
        <v>0</v>
      </c>
      <c r="E216" s="35" t="s">
        <v>663</v>
      </c>
      <c r="F216" s="35" t="str">
        <f>IFNA('P&amp;Cs'!$G216,"NA")</f>
        <v>#REF!</v>
      </c>
      <c r="G216" s="35" t="str">
        <f t="array" ref="G216">IF('P&amp;Cs'!$E216="","",INDEX(#REF!,MATCH('P&amp;Cs'!$H216,#REF!,0),2))</f>
        <v>#REF!</v>
      </c>
      <c r="H216" s="35" t="str">
        <f>'P&amp;Cs'!$E216&amp;"NO"</f>
        <v>6m2CM7xng3ccCVsRIIf2WfNO</v>
      </c>
      <c r="I216" s="35" t="b">
        <f t="array" ref="I216">IF('P&amp;Cs'!$E216="","",INDEX(PI!$V$2:$V$159,MATCH('P&amp;Cs'!$E216,PI!$A$2:$A$159,0),1))</f>
        <v>0</v>
      </c>
      <c r="J216" s="35" t="str">
        <f t="array" ref="J216">IF('P&amp;Cs'!$B216="",IF('P&amp;Cs'!$C216="",IF('P&amp;Cs'!$E216="","",INDEX(PI!$B$2:$S$159,MATCH('P&amp;Cs'!$E216,PI!$A$2:$A$159,0),2)),INDEX(PI!$B$2:$S$159,MATCH('P&amp;Cs'!$C216,PI!$R$2:$R$159,0),18)),INDEX(PI!$B$2:$S$159,MATCH('P&amp;Cs'!$B216,PI!$N$2:$N$159,0),14))</f>
        <v>FO 13.03</v>
      </c>
      <c r="K216" s="35" t="str">
        <f t="array" ref="K216">IF('P&amp;Cs'!$B216="",IF('P&amp;Cs'!$C216="",IF('P&amp;Cs'!$E216="","",INDEX(PI!$B$2:$S$159,MATCH('P&amp;Cs'!$E216,PI!$A$2:$A$159,0),4)),INDEX(PI!$B$2:$T$159,MATCH('P&amp;Cs'!$C216,PI!$R$2:$R$159,0),19)),INDEX(PI!$B$2:$S$159,MATCH('P&amp;Cs'!$B216,PI!$N$2:$N$159,0),15))</f>
        <v>Workers have access to clean drinking water, food storage, and areas to eat and rest.</v>
      </c>
      <c r="L216" s="35" t="str">
        <f t="array" ref="L216">IF('P&amp;Cs'!$B216="",IF('P&amp;Cs'!$C216="",INDEX(PI!$B$2:$S$159,MATCH('P&amp;Cs'!$E216,PI!$A$2:$A$159,0),6),""),"")</f>
        <v>A clean place to store food and a clean place to eat shall be provided to the workers if they eat on the farm. Drinking water shall always be provided at no cost to the workers. Worker access to drinking water shall not be restricted. There shall be designated areas for resting and breaks.</v>
      </c>
      <c r="M216" s="35" t="str">
        <f t="array" ref="M216">IF('P&amp;Cs'!$C216="",IF('P&amp;Cs'!$E216="","",INDEX(PI!$B$2:$S$159,MATCH('P&amp;Cs'!$E216,PI!$A$2:$A$159,0),8)),"")</f>
        <v>Major Must</v>
      </c>
      <c r="N216" s="35"/>
      <c r="O216" s="35"/>
      <c r="P216" s="35"/>
      <c r="Q216" s="35" t="s">
        <v>2418</v>
      </c>
      <c r="R216" s="35" t="s">
        <v>2581</v>
      </c>
      <c r="S216" s="35"/>
      <c r="T216" s="35"/>
      <c r="U216" s="36"/>
      <c r="V216" s="34"/>
      <c r="W216" s="34"/>
      <c r="X216" s="34"/>
      <c r="Y216" s="34"/>
      <c r="Z216" s="34"/>
    </row>
    <row r="217" ht="9.75" customHeight="1">
      <c r="A217" s="34"/>
      <c r="B217" s="35"/>
      <c r="C217" s="35"/>
      <c r="D217" s="34">
        <f>IF('P&amp;Cs'!$B217="",IF('P&amp;Cs'!$C217="",0,1),1)</f>
        <v>0</v>
      </c>
      <c r="E217" s="35" t="s">
        <v>608</v>
      </c>
      <c r="F217" s="35" t="str">
        <f>IFNA('P&amp;Cs'!$G217,"NA")</f>
        <v>#REF!</v>
      </c>
      <c r="G217" s="35" t="str">
        <f t="array" ref="G217">IF('P&amp;Cs'!$E217="","",INDEX(#REF!,MATCH('P&amp;Cs'!$H217,#REF!,0),2))</f>
        <v>#REF!</v>
      </c>
      <c r="H217" s="35" t="str">
        <f>'P&amp;Cs'!$E217&amp;"NO"</f>
        <v>5PxgCdqFWPbg4qcza8rlb8NO</v>
      </c>
      <c r="I217" s="35" t="b">
        <f t="array" ref="I217">IF('P&amp;Cs'!$E217="","",INDEX(PI!$V$2:$V$159,MATCH('P&amp;Cs'!$E217,PI!$A$2:$A$159,0),1))</f>
        <v>0</v>
      </c>
      <c r="J217" s="35" t="str">
        <f t="array" ref="J217">IF('P&amp;Cs'!$B217="",IF('P&amp;Cs'!$C217="",IF('P&amp;Cs'!$E217="","",INDEX(PI!$B$2:$S$159,MATCH('P&amp;Cs'!$E217,PI!$A$2:$A$159,0),2)),INDEX(PI!$B$2:$S$159,MATCH('P&amp;Cs'!$C217,PI!$R$2:$R$159,0),18)),INDEX(PI!$B$2:$S$159,MATCH('P&amp;Cs'!$B217,PI!$N$2:$N$159,0),14))</f>
        <v>FO 13.04</v>
      </c>
      <c r="K217" s="35" t="str">
        <f t="array" ref="K217">IF('P&amp;Cs'!$B217="",IF('P&amp;Cs'!$C217="",IF('P&amp;Cs'!$E217="","",INDEX(PI!$B$2:$S$159,MATCH('P&amp;Cs'!$E217,PI!$A$2:$A$159,0),4)),INDEX(PI!$B$2:$T$159,MATCH('P&amp;Cs'!$C217,PI!$R$2:$R$159,0),19)),INDEX(PI!$B$2:$S$159,MATCH('P&amp;Cs'!$B217,PI!$N$2:$N$159,0),15))</f>
        <v>On-site living quarters are compliant with applicable local regulations, habitable, and equipped with basic services and facilities.</v>
      </c>
      <c r="L217" s="35" t="str">
        <f t="array" ref="L217">IF('P&amp;Cs'!$B217="",IF('P&amp;Cs'!$C217="",INDEX(PI!$B$2:$S$159,MATCH('P&amp;Cs'!$E217,PI!$A$2:$A$159,0),6),""),"")</f>
        <v>The on-site living quarters for the workers shall be habitable and have a sound roof, windows and doors, hygiene and safe food preparation areas, and the basic services of drinking water, toilets, and drains. At a minimum, the quarters shall comply with the local health and safety regulations.
Living quarters shall be away from any chemical hazards (including fire hazards, inflammable substances or hazards, etc.), biological hazards (mold, sewage, etc.), and physical hazards (noise, radiation, poor ventilation, extreme temperatures, etc.) identified in the risk assessment.
If there are no drains, septic pits may be acceptable if compliant with prevailing regulations.</v>
      </c>
      <c r="M217" s="35" t="str">
        <f t="array" ref="M217">IF('P&amp;Cs'!$C217="",IF('P&amp;Cs'!$E217="","",INDEX(PI!$B$2:$S$159,MATCH('P&amp;Cs'!$E217,PI!$A$2:$A$159,0),8)),"")</f>
        <v>Major Must</v>
      </c>
      <c r="N217" s="35"/>
      <c r="O217" s="35"/>
      <c r="P217" s="35"/>
      <c r="Q217" s="35" t="s">
        <v>2342</v>
      </c>
      <c r="R217" s="35" t="s">
        <v>2582</v>
      </c>
      <c r="S217" s="35" t="s">
        <v>2583</v>
      </c>
      <c r="T217" s="35"/>
      <c r="U217" s="36"/>
      <c r="V217" s="34"/>
      <c r="W217" s="34"/>
      <c r="X217" s="34"/>
      <c r="Y217" s="34"/>
      <c r="Z217" s="34"/>
    </row>
    <row r="218" ht="9.75" customHeight="1">
      <c r="A218" s="34"/>
      <c r="B218" s="35"/>
      <c r="C218" s="35"/>
      <c r="D218" s="34">
        <f>IF('P&amp;Cs'!$B218="",IF('P&amp;Cs'!$C218="",0,1),1)</f>
        <v>0</v>
      </c>
      <c r="E218" s="35" t="s">
        <v>633</v>
      </c>
      <c r="F218" s="35" t="str">
        <f>IFNA('P&amp;Cs'!$G218,"NA")</f>
        <v>#REF!</v>
      </c>
      <c r="G218" s="35" t="str">
        <f t="array" ref="G218">IF('P&amp;Cs'!$E218="","",INDEX(#REF!,MATCH('P&amp;Cs'!$H218,#REF!,0),2))</f>
        <v>#REF!</v>
      </c>
      <c r="H218" s="35" t="str">
        <f>'P&amp;Cs'!$E218&amp;"NO"</f>
        <v>5VXPqUtRdc5EWtag7SynfNNO</v>
      </c>
      <c r="I218" s="35" t="b">
        <f t="array" ref="I218">IF('P&amp;Cs'!$E218="","",INDEX(PI!$V$2:$V$159,MATCH('P&amp;Cs'!$E218,PI!$A$2:$A$159,0),1))</f>
        <v>0</v>
      </c>
      <c r="J218" s="35" t="str">
        <f t="array" ref="J218">IF('P&amp;Cs'!$B218="",IF('P&amp;Cs'!$C218="",IF('P&amp;Cs'!$E218="","",INDEX(PI!$B$2:$S$159,MATCH('P&amp;Cs'!$E218,PI!$A$2:$A$159,0),2)),INDEX(PI!$B$2:$S$159,MATCH('P&amp;Cs'!$C218,PI!$R$2:$R$159,0),18)),INDEX(PI!$B$2:$S$159,MATCH('P&amp;Cs'!$B218,PI!$N$2:$N$159,0),14))</f>
        <v>FO 13.05</v>
      </c>
      <c r="K218" s="35" t="str">
        <f t="array" ref="K218">IF('P&amp;Cs'!$B218="",IF('P&amp;Cs'!$C218="",IF('P&amp;Cs'!$E218="","",INDEX(PI!$B$2:$S$159,MATCH('P&amp;Cs'!$E218,PI!$A$2:$A$159,0),4)),INDEX(PI!$B$2:$T$159,MATCH('P&amp;Cs'!$C218,PI!$R$2:$R$159,0),19)),INDEX(PI!$B$2:$S$159,MATCH('P&amp;Cs'!$B218,PI!$N$2:$N$159,0),15))</f>
        <v>Transportation provided to workers is safe.</v>
      </c>
      <c r="L218" s="35" t="str">
        <f t="array" ref="L218">IF('P&amp;Cs'!$B218="",IF('P&amp;Cs'!$C218="",INDEX(PI!$B$2:$S$159,MATCH('P&amp;Cs'!$E218,PI!$A$2:$A$159,0),6),""),"")</f>
        <v>Transportation shall be safe for workers and take into account applicable safety requirements and regulations.</v>
      </c>
      <c r="M218" s="35" t="str">
        <f t="array" ref="M218">IF('P&amp;Cs'!$C218="",IF('P&amp;Cs'!$E218="","",INDEX(PI!$B$2:$S$159,MATCH('P&amp;Cs'!$E218,PI!$A$2:$A$159,0),8)),"")</f>
        <v>Minor Must</v>
      </c>
      <c r="N218" s="35"/>
      <c r="O218" s="35"/>
      <c r="P218" s="35"/>
      <c r="Q218" s="35" t="s">
        <v>2451</v>
      </c>
      <c r="R218" s="35" t="s">
        <v>2584</v>
      </c>
      <c r="S218" s="35"/>
      <c r="T218" s="35"/>
      <c r="U218" s="36"/>
      <c r="V218" s="34"/>
      <c r="W218" s="34"/>
      <c r="X218" s="34"/>
      <c r="Y218" s="34"/>
      <c r="Z218" s="34"/>
    </row>
    <row r="219" ht="9.75" customHeight="1">
      <c r="A219" s="34"/>
      <c r="B219" s="35"/>
      <c r="C219" s="35"/>
      <c r="D219" s="34">
        <f>IF('P&amp;Cs'!$B219="",IF('P&amp;Cs'!$C219="",0,1),1)</f>
        <v>0</v>
      </c>
      <c r="E219" s="35" t="s">
        <v>782</v>
      </c>
      <c r="F219" s="35" t="str">
        <f>IFNA('P&amp;Cs'!$G219,"NA")</f>
        <v>#REF!</v>
      </c>
      <c r="G219" s="35" t="str">
        <f t="array" ref="G219">IF('P&amp;Cs'!$E219="","",INDEX(#REF!,MATCH('P&amp;Cs'!$H219,#REF!,0),2))</f>
        <v>#REF!</v>
      </c>
      <c r="H219" s="35" t="str">
        <f>'P&amp;Cs'!$E219&amp;"NO"</f>
        <v>1H3e5KHzGFy38mmKqXhq4WNO</v>
      </c>
      <c r="I219" s="35" t="b">
        <f t="array" ref="I219">IF('P&amp;Cs'!$E219="","",INDEX(PI!$V$2:$V$159,MATCH('P&amp;Cs'!$E219,PI!$A$2:$A$159,0),1))</f>
        <v>0</v>
      </c>
      <c r="J219" s="35" t="str">
        <f t="array" ref="J219">IF('P&amp;Cs'!$B219="",IF('P&amp;Cs'!$C219="",IF('P&amp;Cs'!$E219="","",INDEX(PI!$B$2:$S$159,MATCH('P&amp;Cs'!$E219,PI!$A$2:$A$159,0),2)),INDEX(PI!$B$2:$S$159,MATCH('P&amp;Cs'!$C219,PI!$R$2:$R$159,0),18)),INDEX(PI!$B$2:$S$159,MATCH('P&amp;Cs'!$B219,PI!$N$2:$N$159,0),14))</f>
        <v>FO 13.06</v>
      </c>
      <c r="K219" s="35" t="str">
        <f t="array" ref="K219">IF('P&amp;Cs'!$B219="",IF('P&amp;Cs'!$C219="",IF('P&amp;Cs'!$E219="","",INDEX(PI!$B$2:$S$159,MATCH('P&amp;Cs'!$E219,PI!$A$2:$A$159,0),4)),INDEX(PI!$B$2:$T$159,MATCH('P&amp;Cs'!$C219,PI!$R$2:$R$159,0),19)),INDEX(PI!$B$2:$S$159,MATCH('P&amp;Cs'!$B219,PI!$N$2:$N$159,0),15))</f>
        <v>The producer provides workers access to clean toilets and handwashing facilities in the vicinity of their work.</v>
      </c>
      <c r="L219" s="35" t="str">
        <f t="array" ref="L219">IF('P&amp;Cs'!$B219="",IF('P&amp;Cs'!$C219="",INDEX(PI!$B$2:$S$159,MATCH('P&amp;Cs'!$E219,PI!$A$2:$A$159,0),6),""),"")</f>
        <v>Field sanitation units shall be designed, constructed, and located so as to allow direct accessibility for servicing. Fixed or mobile toilets (including pit latrines) shall be constructed of materials that are easy to clean and be in a hygienic state. Toilets shall be located in reasonable proximity (i.e., no more than 500m or 7 minutes) to the place of work. If there are no or insufficient toilets in reasonable proximity to the place of work, the producer has failed this principle and the respective criteria. Toilets shall be appropriately maintained and stocked.</v>
      </c>
      <c r="M219" s="35" t="str">
        <f t="array" ref="M219">IF('P&amp;Cs'!$C219="",IF('P&amp;Cs'!$E219="","",INDEX(PI!$B$2:$S$159,MATCH('P&amp;Cs'!$E219,PI!$A$2:$A$159,0),8)),"")</f>
        <v>Minor Must</v>
      </c>
      <c r="N219" s="35"/>
      <c r="O219" s="35"/>
      <c r="P219" s="35"/>
      <c r="Q219" s="35" t="s">
        <v>2418</v>
      </c>
      <c r="R219" s="35" t="s">
        <v>2585</v>
      </c>
      <c r="S219" s="35" t="s">
        <v>2586</v>
      </c>
      <c r="T219" s="35"/>
      <c r="U219" s="36"/>
      <c r="V219" s="34"/>
      <c r="W219" s="34"/>
      <c r="X219" s="34"/>
      <c r="Y219" s="34"/>
      <c r="Z219" s="34"/>
    </row>
    <row r="220" ht="9.75" customHeight="1">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row>
    <row r="221" ht="9.75" customHeight="1">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row>
    <row r="222" ht="9.75" customHeight="1">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row>
    <row r="223" ht="9.75" customHeight="1">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row>
    <row r="224" ht="9.75" customHeight="1">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row>
    <row r="225" ht="9.75" customHeight="1">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row>
    <row r="226" ht="9.75" customHeight="1">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row>
    <row r="227" ht="9.75" customHeight="1">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row>
    <row r="228" ht="9.75" customHeight="1">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row>
    <row r="229" ht="9.75" customHeight="1">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row>
    <row r="230" ht="9.75" customHeight="1">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row>
    <row r="231" ht="9.75" customHeight="1">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row>
    <row r="232" ht="9.75" customHeight="1">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row>
    <row r="233" ht="9.75" customHeight="1">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row>
    <row r="234" ht="9.75" customHeight="1">
      <c r="A234" s="51"/>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row>
    <row r="235" ht="9.75" customHeight="1">
      <c r="A235" s="51"/>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row>
    <row r="236" ht="9.75" customHeight="1">
      <c r="A236" s="51"/>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row>
    <row r="237" ht="9.75" customHeight="1">
      <c r="A237" s="51"/>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row>
    <row r="238" ht="9.75" customHeight="1">
      <c r="A238" s="51"/>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row>
    <row r="239" ht="9.75" customHeight="1">
      <c r="A239" s="51"/>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row>
    <row r="240" ht="9.75" customHeight="1">
      <c r="A240" s="51"/>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row>
    <row r="241" ht="9.75" customHeight="1">
      <c r="A241" s="51"/>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row>
    <row r="242" ht="9.75" customHeight="1">
      <c r="A242" s="51"/>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row>
    <row r="243" ht="9.75" customHeight="1">
      <c r="A243" s="51"/>
      <c r="B243" s="51"/>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row>
    <row r="244" ht="9.75" customHeight="1">
      <c r="A244" s="51"/>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row>
    <row r="245" ht="9.75" customHeight="1">
      <c r="A245" s="51"/>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row>
    <row r="246" ht="9.75" customHeight="1">
      <c r="A246" s="51"/>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row>
    <row r="247" ht="9.75" customHeight="1">
      <c r="A247" s="51"/>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row>
    <row r="248" ht="9.75" customHeight="1">
      <c r="A248" s="51"/>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row>
    <row r="249" ht="9.75" customHeight="1">
      <c r="A249" s="51"/>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row>
    <row r="250" ht="9.75" customHeight="1">
      <c r="A250" s="51"/>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row>
    <row r="251" ht="9.75" customHeight="1">
      <c r="A251" s="51"/>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row>
    <row r="252" ht="9.75" customHeight="1">
      <c r="A252" s="51"/>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row>
    <row r="253" ht="9.75" customHeight="1">
      <c r="A253" s="51"/>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row>
    <row r="254" ht="9.75" customHeight="1">
      <c r="A254" s="51"/>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row>
    <row r="255" ht="9.75" customHeight="1">
      <c r="A255" s="51"/>
      <c r="B255" s="51"/>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row>
    <row r="256" ht="9.75" customHeight="1">
      <c r="A256" s="51"/>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row>
    <row r="257" ht="9.75" customHeight="1">
      <c r="A257" s="51"/>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row>
    <row r="258" ht="9.75" customHeight="1">
      <c r="A258" s="51"/>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row>
    <row r="259" ht="9.75" customHeight="1">
      <c r="A259" s="51"/>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row>
    <row r="260" ht="9.75" customHeight="1">
      <c r="A260" s="51"/>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row>
    <row r="261" ht="9.75" customHeight="1">
      <c r="A261" s="51"/>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row>
    <row r="262" ht="9.75" customHeight="1">
      <c r="A262" s="51"/>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row>
    <row r="263" ht="9.75" customHeight="1">
      <c r="A263" s="51"/>
      <c r="B263" s="51"/>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row>
    <row r="264" ht="9.75" customHeight="1">
      <c r="A264" s="51"/>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row>
    <row r="265" ht="9.75" customHeight="1">
      <c r="A265" s="51"/>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row>
    <row r="266" ht="9.75" customHeight="1">
      <c r="A266" s="51"/>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row>
    <row r="267" ht="9.75" customHeight="1">
      <c r="A267" s="51"/>
      <c r="B267" s="51"/>
      <c r="C267" s="51"/>
      <c r="D267" s="51"/>
      <c r="E267" s="51"/>
      <c r="F267" s="51"/>
      <c r="G267" s="51"/>
      <c r="H267" s="51"/>
      <c r="I267" s="51"/>
      <c r="J267" s="51"/>
      <c r="K267" s="51"/>
      <c r="L267" s="51"/>
      <c r="M267" s="51"/>
      <c r="N267" s="51"/>
      <c r="O267" s="51"/>
      <c r="P267" s="51"/>
      <c r="Q267" s="51"/>
      <c r="R267" s="51"/>
      <c r="S267" s="51"/>
      <c r="T267" s="51"/>
      <c r="U267" s="51"/>
      <c r="V267" s="51"/>
      <c r="W267" s="51"/>
      <c r="X267" s="51"/>
      <c r="Y267" s="51"/>
      <c r="Z267" s="51"/>
    </row>
    <row r="268" ht="9.75" customHeight="1">
      <c r="A268" s="51"/>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row>
    <row r="269" ht="9.75" customHeight="1">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row>
    <row r="270" ht="9.75" customHeight="1">
      <c r="A270" s="51"/>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row>
    <row r="271" ht="9.75" customHeight="1">
      <c r="A271" s="51"/>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row>
    <row r="272" ht="9.75" customHeight="1">
      <c r="A272" s="51"/>
      <c r="B272" s="51"/>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row>
    <row r="273" ht="9.75" customHeight="1">
      <c r="A273" s="51"/>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row>
    <row r="274" ht="9.75" customHeight="1">
      <c r="A274" s="51"/>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row>
    <row r="275" ht="9.75" customHeight="1">
      <c r="A275" s="51"/>
      <c r="B275" s="51"/>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row>
    <row r="276" ht="9.75" customHeight="1">
      <c r="A276" s="51"/>
      <c r="B276" s="51"/>
      <c r="C276" s="51"/>
      <c r="D276" s="51"/>
      <c r="E276" s="51"/>
      <c r="F276" s="51"/>
      <c r="G276" s="51"/>
      <c r="H276" s="51"/>
      <c r="I276" s="51"/>
      <c r="J276" s="51"/>
      <c r="K276" s="51"/>
      <c r="L276" s="51"/>
      <c r="M276" s="51"/>
      <c r="N276" s="51"/>
      <c r="O276" s="51"/>
      <c r="P276" s="51"/>
      <c r="Q276" s="51"/>
      <c r="R276" s="51"/>
      <c r="S276" s="51"/>
      <c r="T276" s="51"/>
      <c r="U276" s="51"/>
      <c r="V276" s="51"/>
      <c r="W276" s="51"/>
      <c r="X276" s="51"/>
      <c r="Y276" s="51"/>
      <c r="Z276" s="51"/>
    </row>
    <row r="277" ht="9.75" customHeight="1">
      <c r="A277" s="51"/>
      <c r="B277" s="51"/>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row>
    <row r="278" ht="9.75" customHeight="1">
      <c r="A278" s="51"/>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row>
    <row r="279" ht="9.75" customHeight="1">
      <c r="A279" s="51"/>
      <c r="B279" s="51"/>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row>
    <row r="280" ht="9.75" customHeight="1">
      <c r="A280" s="51"/>
      <c r="B280" s="51"/>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row>
    <row r="281" ht="9.75" customHeight="1">
      <c r="A281" s="51"/>
      <c r="B281" s="51"/>
      <c r="C281" s="51"/>
      <c r="D281" s="51"/>
      <c r="E281" s="51"/>
      <c r="F281" s="51"/>
      <c r="G281" s="51"/>
      <c r="H281" s="51"/>
      <c r="I281" s="51"/>
      <c r="J281" s="51"/>
      <c r="K281" s="51"/>
      <c r="L281" s="51"/>
      <c r="M281" s="51"/>
      <c r="N281" s="51"/>
      <c r="O281" s="51"/>
      <c r="P281" s="51"/>
      <c r="Q281" s="51"/>
      <c r="R281" s="51"/>
      <c r="S281" s="51"/>
      <c r="T281" s="51"/>
      <c r="U281" s="51"/>
      <c r="V281" s="51"/>
      <c r="W281" s="51"/>
      <c r="X281" s="51"/>
      <c r="Y281" s="51"/>
      <c r="Z281" s="51"/>
    </row>
    <row r="282" ht="9.75" customHeight="1">
      <c r="A282" s="51"/>
      <c r="B282" s="51"/>
      <c r="C282" s="51"/>
      <c r="D282" s="51"/>
      <c r="E282" s="51"/>
      <c r="F282" s="51"/>
      <c r="G282" s="51"/>
      <c r="H282" s="51"/>
      <c r="I282" s="51"/>
      <c r="J282" s="51"/>
      <c r="K282" s="51"/>
      <c r="L282" s="51"/>
      <c r="M282" s="51"/>
      <c r="N282" s="51"/>
      <c r="O282" s="51"/>
      <c r="P282" s="51"/>
      <c r="Q282" s="51"/>
      <c r="R282" s="51"/>
      <c r="S282" s="51"/>
      <c r="T282" s="51"/>
      <c r="U282" s="51"/>
      <c r="V282" s="51"/>
      <c r="W282" s="51"/>
      <c r="X282" s="51"/>
      <c r="Y282" s="51"/>
      <c r="Z282" s="51"/>
    </row>
    <row r="283" ht="9.75" customHeight="1">
      <c r="A283" s="51"/>
      <c r="B283" s="51"/>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row>
    <row r="284" ht="9.75" customHeight="1">
      <c r="A284" s="51"/>
      <c r="B284" s="51"/>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row>
    <row r="285" ht="9.75" customHeight="1">
      <c r="A285" s="51"/>
      <c r="B285" s="51"/>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row>
    <row r="286" ht="9.75" customHeight="1">
      <c r="A286" s="51"/>
      <c r="B286" s="51"/>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row>
    <row r="287" ht="9.75" customHeight="1">
      <c r="A287" s="51"/>
      <c r="B287" s="51"/>
      <c r="C287" s="51"/>
      <c r="D287" s="51"/>
      <c r="E287" s="51"/>
      <c r="F287" s="51"/>
      <c r="G287" s="51"/>
      <c r="H287" s="51"/>
      <c r="I287" s="51"/>
      <c r="J287" s="51"/>
      <c r="K287" s="51"/>
      <c r="L287" s="51"/>
      <c r="M287" s="51"/>
      <c r="N287" s="51"/>
      <c r="O287" s="51"/>
      <c r="P287" s="51"/>
      <c r="Q287" s="51"/>
      <c r="R287" s="51"/>
      <c r="S287" s="51"/>
      <c r="T287" s="51"/>
      <c r="U287" s="51"/>
      <c r="V287" s="51"/>
      <c r="W287" s="51"/>
      <c r="X287" s="51"/>
      <c r="Y287" s="51"/>
      <c r="Z287" s="51"/>
    </row>
    <row r="288" ht="9.75" customHeight="1">
      <c r="A288" s="51"/>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row>
    <row r="289" ht="9.75" customHeight="1">
      <c r="A289" s="51"/>
      <c r="B289" s="51"/>
      <c r="C289" s="51"/>
      <c r="D289" s="51"/>
      <c r="E289" s="51"/>
      <c r="F289" s="51"/>
      <c r="G289" s="51"/>
      <c r="H289" s="51"/>
      <c r="I289" s="51"/>
      <c r="J289" s="51"/>
      <c r="K289" s="51"/>
      <c r="L289" s="51"/>
      <c r="M289" s="51"/>
      <c r="N289" s="51"/>
      <c r="O289" s="51"/>
      <c r="P289" s="51"/>
      <c r="Q289" s="51"/>
      <c r="R289" s="51"/>
      <c r="S289" s="51"/>
      <c r="T289" s="51"/>
      <c r="U289" s="51"/>
      <c r="V289" s="51"/>
      <c r="W289" s="51"/>
      <c r="X289" s="51"/>
      <c r="Y289" s="51"/>
      <c r="Z289" s="51"/>
    </row>
    <row r="290" ht="9.75" customHeight="1">
      <c r="A290" s="51"/>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row>
    <row r="291" ht="9.75" customHeight="1">
      <c r="A291" s="51"/>
      <c r="B291" s="51"/>
      <c r="C291" s="51"/>
      <c r="D291" s="51"/>
      <c r="E291" s="51"/>
      <c r="F291" s="51"/>
      <c r="G291" s="51"/>
      <c r="H291" s="51"/>
      <c r="I291" s="51"/>
      <c r="J291" s="51"/>
      <c r="K291" s="51"/>
      <c r="L291" s="51"/>
      <c r="M291" s="51"/>
      <c r="N291" s="51"/>
      <c r="O291" s="51"/>
      <c r="P291" s="51"/>
      <c r="Q291" s="51"/>
      <c r="R291" s="51"/>
      <c r="S291" s="51"/>
      <c r="T291" s="51"/>
      <c r="U291" s="51"/>
      <c r="V291" s="51"/>
      <c r="W291" s="51"/>
      <c r="X291" s="51"/>
      <c r="Y291" s="51"/>
      <c r="Z291" s="51"/>
    </row>
    <row r="292" ht="9.75" customHeight="1">
      <c r="A292" s="51"/>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row>
    <row r="293" ht="9.75" customHeight="1">
      <c r="A293" s="51"/>
      <c r="B293" s="51"/>
      <c r="C293" s="51"/>
      <c r="D293" s="51"/>
      <c r="E293" s="51"/>
      <c r="F293" s="51"/>
      <c r="G293" s="51"/>
      <c r="H293" s="51"/>
      <c r="I293" s="51"/>
      <c r="J293" s="51"/>
      <c r="K293" s="51"/>
      <c r="L293" s="51"/>
      <c r="M293" s="51"/>
      <c r="N293" s="51"/>
      <c r="O293" s="51"/>
      <c r="P293" s="51"/>
      <c r="Q293" s="51"/>
      <c r="R293" s="51"/>
      <c r="S293" s="51"/>
      <c r="T293" s="51"/>
      <c r="U293" s="51"/>
      <c r="V293" s="51"/>
      <c r="W293" s="51"/>
      <c r="X293" s="51"/>
      <c r="Y293" s="51"/>
      <c r="Z293" s="51"/>
    </row>
    <row r="294" ht="9.75" customHeight="1">
      <c r="A294" s="51"/>
      <c r="B294" s="51"/>
      <c r="C294" s="51"/>
      <c r="D294" s="51"/>
      <c r="E294" s="51"/>
      <c r="F294" s="51"/>
      <c r="G294" s="51"/>
      <c r="H294" s="51"/>
      <c r="I294" s="51"/>
      <c r="J294" s="51"/>
      <c r="K294" s="51"/>
      <c r="L294" s="51"/>
      <c r="M294" s="51"/>
      <c r="N294" s="51"/>
      <c r="O294" s="51"/>
      <c r="P294" s="51"/>
      <c r="Q294" s="51"/>
      <c r="R294" s="51"/>
      <c r="S294" s="51"/>
      <c r="T294" s="51"/>
      <c r="U294" s="51"/>
      <c r="V294" s="51"/>
      <c r="W294" s="51"/>
      <c r="X294" s="51"/>
      <c r="Y294" s="51"/>
      <c r="Z294" s="51"/>
    </row>
    <row r="295" ht="9.75" customHeight="1">
      <c r="A295" s="51"/>
      <c r="B295" s="51"/>
      <c r="C295" s="51"/>
      <c r="D295" s="51"/>
      <c r="E295" s="51"/>
      <c r="F295" s="51"/>
      <c r="G295" s="51"/>
      <c r="H295" s="51"/>
      <c r="I295" s="51"/>
      <c r="J295" s="51"/>
      <c r="K295" s="51"/>
      <c r="L295" s="51"/>
      <c r="M295" s="51"/>
      <c r="N295" s="51"/>
      <c r="O295" s="51"/>
      <c r="P295" s="51"/>
      <c r="Q295" s="51"/>
      <c r="R295" s="51"/>
      <c r="S295" s="51"/>
      <c r="T295" s="51"/>
      <c r="U295" s="51"/>
      <c r="V295" s="51"/>
      <c r="W295" s="51"/>
      <c r="X295" s="51"/>
      <c r="Y295" s="51"/>
      <c r="Z295" s="51"/>
    </row>
    <row r="296" ht="9.75" customHeight="1">
      <c r="A296" s="51"/>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row>
    <row r="297" ht="9.75" customHeight="1">
      <c r="A297" s="51"/>
      <c r="B297" s="51"/>
      <c r="C297" s="51"/>
      <c r="D297" s="51"/>
      <c r="E297" s="51"/>
      <c r="F297" s="51"/>
      <c r="G297" s="51"/>
      <c r="H297" s="51"/>
      <c r="I297" s="51"/>
      <c r="J297" s="51"/>
      <c r="K297" s="51"/>
      <c r="L297" s="51"/>
      <c r="M297" s="51"/>
      <c r="N297" s="51"/>
      <c r="O297" s="51"/>
      <c r="P297" s="51"/>
      <c r="Q297" s="51"/>
      <c r="R297" s="51"/>
      <c r="S297" s="51"/>
      <c r="T297" s="51"/>
      <c r="U297" s="51"/>
      <c r="V297" s="51"/>
      <c r="W297" s="51"/>
      <c r="X297" s="51"/>
      <c r="Y297" s="51"/>
      <c r="Z297" s="51"/>
    </row>
    <row r="298" ht="9.75" customHeight="1">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row>
    <row r="299" ht="9.75" customHeight="1">
      <c r="A299" s="51"/>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row>
    <row r="300" ht="9.75" customHeight="1">
      <c r="A300" s="51"/>
      <c r="B300" s="51"/>
      <c r="C300" s="51"/>
      <c r="D300" s="51"/>
      <c r="E300" s="51"/>
      <c r="F300" s="51"/>
      <c r="G300" s="51"/>
      <c r="H300" s="51"/>
      <c r="I300" s="51"/>
      <c r="J300" s="51"/>
      <c r="K300" s="51"/>
      <c r="L300" s="51"/>
      <c r="M300" s="51"/>
      <c r="N300" s="51"/>
      <c r="O300" s="51"/>
      <c r="P300" s="51"/>
      <c r="Q300" s="51"/>
      <c r="R300" s="51"/>
      <c r="S300" s="51"/>
      <c r="T300" s="51"/>
      <c r="U300" s="51"/>
      <c r="V300" s="51"/>
      <c r="W300" s="51"/>
      <c r="X300" s="51"/>
      <c r="Y300" s="51"/>
      <c r="Z300" s="51"/>
    </row>
    <row r="301" ht="9.75" customHeight="1">
      <c r="A301" s="51"/>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row>
    <row r="302" ht="9.75" customHeight="1">
      <c r="A302" s="51"/>
      <c r="B302" s="51"/>
      <c r="C302" s="51"/>
      <c r="D302" s="51"/>
      <c r="E302" s="51"/>
      <c r="F302" s="51"/>
      <c r="G302" s="51"/>
      <c r="H302" s="51"/>
      <c r="I302" s="51"/>
      <c r="J302" s="51"/>
      <c r="K302" s="51"/>
      <c r="L302" s="51"/>
      <c r="M302" s="51"/>
      <c r="N302" s="51"/>
      <c r="O302" s="51"/>
      <c r="P302" s="51"/>
      <c r="Q302" s="51"/>
      <c r="R302" s="51"/>
      <c r="S302" s="51"/>
      <c r="T302" s="51"/>
      <c r="U302" s="51"/>
      <c r="V302" s="51"/>
      <c r="W302" s="51"/>
      <c r="X302" s="51"/>
      <c r="Y302" s="51"/>
      <c r="Z302" s="51"/>
    </row>
    <row r="303" ht="9.75" customHeight="1">
      <c r="A303" s="51"/>
      <c r="B303" s="51"/>
      <c r="C303" s="51"/>
      <c r="D303" s="51"/>
      <c r="E303" s="51"/>
      <c r="F303" s="51"/>
      <c r="G303" s="51"/>
      <c r="H303" s="51"/>
      <c r="I303" s="51"/>
      <c r="J303" s="51"/>
      <c r="K303" s="51"/>
      <c r="L303" s="51"/>
      <c r="M303" s="51"/>
      <c r="N303" s="51"/>
      <c r="O303" s="51"/>
      <c r="P303" s="51"/>
      <c r="Q303" s="51"/>
      <c r="R303" s="51"/>
      <c r="S303" s="51"/>
      <c r="T303" s="51"/>
      <c r="U303" s="51"/>
      <c r="V303" s="51"/>
      <c r="W303" s="51"/>
      <c r="X303" s="51"/>
      <c r="Y303" s="51"/>
      <c r="Z303" s="51"/>
    </row>
    <row r="304" ht="9.75" customHeight="1">
      <c r="A304" s="51"/>
      <c r="B304" s="51"/>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row>
    <row r="305" ht="9.75" customHeight="1">
      <c r="A305" s="51"/>
      <c r="B305" s="51"/>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row>
    <row r="306" ht="9.75" customHeight="1">
      <c r="A306" s="51"/>
      <c r="B306" s="51"/>
      <c r="C306" s="51"/>
      <c r="D306" s="51"/>
      <c r="E306" s="51"/>
      <c r="F306" s="51"/>
      <c r="G306" s="51"/>
      <c r="H306" s="51"/>
      <c r="I306" s="51"/>
      <c r="J306" s="51"/>
      <c r="K306" s="51"/>
      <c r="L306" s="51"/>
      <c r="M306" s="51"/>
      <c r="N306" s="51"/>
      <c r="O306" s="51"/>
      <c r="P306" s="51"/>
      <c r="Q306" s="51"/>
      <c r="R306" s="51"/>
      <c r="S306" s="51"/>
      <c r="T306" s="51"/>
      <c r="U306" s="51"/>
      <c r="V306" s="51"/>
      <c r="W306" s="51"/>
      <c r="X306" s="51"/>
      <c r="Y306" s="51"/>
      <c r="Z306" s="51"/>
    </row>
    <row r="307" ht="9.75" customHeight="1">
      <c r="A307" s="51"/>
      <c r="B307" s="51"/>
      <c r="C307" s="51"/>
      <c r="D307" s="51"/>
      <c r="E307" s="51"/>
      <c r="F307" s="51"/>
      <c r="G307" s="51"/>
      <c r="H307" s="51"/>
      <c r="I307" s="51"/>
      <c r="J307" s="51"/>
      <c r="K307" s="51"/>
      <c r="L307" s="51"/>
      <c r="M307" s="51"/>
      <c r="N307" s="51"/>
      <c r="O307" s="51"/>
      <c r="P307" s="51"/>
      <c r="Q307" s="51"/>
      <c r="R307" s="51"/>
      <c r="S307" s="51"/>
      <c r="T307" s="51"/>
      <c r="U307" s="51"/>
      <c r="V307" s="51"/>
      <c r="W307" s="51"/>
      <c r="X307" s="51"/>
      <c r="Y307" s="51"/>
      <c r="Z307" s="51"/>
    </row>
    <row r="308" ht="9.75" customHeight="1">
      <c r="A308" s="51"/>
      <c r="B308" s="51"/>
      <c r="C308" s="51"/>
      <c r="D308" s="51"/>
      <c r="E308" s="51"/>
      <c r="F308" s="51"/>
      <c r="G308" s="51"/>
      <c r="H308" s="51"/>
      <c r="I308" s="51"/>
      <c r="J308" s="51"/>
      <c r="K308" s="51"/>
      <c r="L308" s="51"/>
      <c r="M308" s="51"/>
      <c r="N308" s="51"/>
      <c r="O308" s="51"/>
      <c r="P308" s="51"/>
      <c r="Q308" s="51"/>
      <c r="R308" s="51"/>
      <c r="S308" s="51"/>
      <c r="T308" s="51"/>
      <c r="U308" s="51"/>
      <c r="V308" s="51"/>
      <c r="W308" s="51"/>
      <c r="X308" s="51"/>
      <c r="Y308" s="51"/>
      <c r="Z308" s="51"/>
    </row>
    <row r="309" ht="9.75" customHeight="1">
      <c r="A309" s="51"/>
      <c r="B309" s="51"/>
      <c r="C309" s="51"/>
      <c r="D309" s="51"/>
      <c r="E309" s="51"/>
      <c r="F309" s="51"/>
      <c r="G309" s="51"/>
      <c r="H309" s="51"/>
      <c r="I309" s="51"/>
      <c r="J309" s="51"/>
      <c r="K309" s="51"/>
      <c r="L309" s="51"/>
      <c r="M309" s="51"/>
      <c r="N309" s="51"/>
      <c r="O309" s="51"/>
      <c r="P309" s="51"/>
      <c r="Q309" s="51"/>
      <c r="R309" s="51"/>
      <c r="S309" s="51"/>
      <c r="T309" s="51"/>
      <c r="U309" s="51"/>
      <c r="V309" s="51"/>
      <c r="W309" s="51"/>
      <c r="X309" s="51"/>
      <c r="Y309" s="51"/>
      <c r="Z309" s="51"/>
    </row>
    <row r="310" ht="9.75" customHeight="1">
      <c r="A310" s="51"/>
      <c r="B310" s="51"/>
      <c r="C310" s="51"/>
      <c r="D310" s="51"/>
      <c r="E310" s="51"/>
      <c r="F310" s="51"/>
      <c r="G310" s="51"/>
      <c r="H310" s="51"/>
      <c r="I310" s="51"/>
      <c r="J310" s="51"/>
      <c r="K310" s="51"/>
      <c r="L310" s="51"/>
      <c r="M310" s="51"/>
      <c r="N310" s="51"/>
      <c r="O310" s="51"/>
      <c r="P310" s="51"/>
      <c r="Q310" s="51"/>
      <c r="R310" s="51"/>
      <c r="S310" s="51"/>
      <c r="T310" s="51"/>
      <c r="U310" s="51"/>
      <c r="V310" s="51"/>
      <c r="W310" s="51"/>
      <c r="X310" s="51"/>
      <c r="Y310" s="51"/>
      <c r="Z310" s="51"/>
    </row>
    <row r="311" ht="9.75" customHeight="1">
      <c r="A311" s="51"/>
      <c r="B311" s="51"/>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row>
    <row r="312" ht="9.75" customHeight="1">
      <c r="A312" s="51"/>
      <c r="B312" s="51"/>
      <c r="C312" s="51"/>
      <c r="D312" s="51"/>
      <c r="E312" s="51"/>
      <c r="F312" s="51"/>
      <c r="G312" s="51"/>
      <c r="H312" s="51"/>
      <c r="I312" s="51"/>
      <c r="J312" s="51"/>
      <c r="K312" s="51"/>
      <c r="L312" s="51"/>
      <c r="M312" s="51"/>
      <c r="N312" s="51"/>
      <c r="O312" s="51"/>
      <c r="P312" s="51"/>
      <c r="Q312" s="51"/>
      <c r="R312" s="51"/>
      <c r="S312" s="51"/>
      <c r="T312" s="51"/>
      <c r="U312" s="51"/>
      <c r="V312" s="51"/>
      <c r="W312" s="51"/>
      <c r="X312" s="51"/>
      <c r="Y312" s="51"/>
      <c r="Z312" s="51"/>
    </row>
    <row r="313" ht="9.75" customHeight="1">
      <c r="A313" s="51"/>
      <c r="B313" s="51"/>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row>
    <row r="314" ht="9.75" customHeight="1">
      <c r="A314" s="51"/>
      <c r="B314" s="51"/>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row>
    <row r="315" ht="9.75" customHeight="1">
      <c r="A315" s="51"/>
      <c r="B315" s="51"/>
      <c r="C315" s="51"/>
      <c r="D315" s="51"/>
      <c r="E315" s="51"/>
      <c r="F315" s="51"/>
      <c r="G315" s="51"/>
      <c r="H315" s="51"/>
      <c r="I315" s="51"/>
      <c r="J315" s="51"/>
      <c r="K315" s="51"/>
      <c r="L315" s="51"/>
      <c r="M315" s="51"/>
      <c r="N315" s="51"/>
      <c r="O315" s="51"/>
      <c r="P315" s="51"/>
      <c r="Q315" s="51"/>
      <c r="R315" s="51"/>
      <c r="S315" s="51"/>
      <c r="T315" s="51"/>
      <c r="U315" s="51"/>
      <c r="V315" s="51"/>
      <c r="W315" s="51"/>
      <c r="X315" s="51"/>
      <c r="Y315" s="51"/>
      <c r="Z315" s="51"/>
    </row>
    <row r="316" ht="9.75" customHeight="1">
      <c r="A316" s="51"/>
      <c r="B316" s="51"/>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row>
    <row r="317" ht="9.75" customHeight="1">
      <c r="A317" s="51"/>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row>
    <row r="318" ht="9.75" customHeight="1">
      <c r="A318" s="51"/>
      <c r="B318" s="51"/>
      <c r="C318" s="51"/>
      <c r="D318" s="51"/>
      <c r="E318" s="51"/>
      <c r="F318" s="51"/>
      <c r="G318" s="51"/>
      <c r="H318" s="51"/>
      <c r="I318" s="51"/>
      <c r="J318" s="51"/>
      <c r="K318" s="51"/>
      <c r="L318" s="51"/>
      <c r="M318" s="51"/>
      <c r="N318" s="51"/>
      <c r="O318" s="51"/>
      <c r="P318" s="51"/>
      <c r="Q318" s="51"/>
      <c r="R318" s="51"/>
      <c r="S318" s="51"/>
      <c r="T318" s="51"/>
      <c r="U318" s="51"/>
      <c r="V318" s="51"/>
      <c r="W318" s="51"/>
      <c r="X318" s="51"/>
      <c r="Y318" s="51"/>
      <c r="Z318" s="51"/>
    </row>
    <row r="319" ht="9.75" customHeight="1">
      <c r="A319" s="51"/>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row>
    <row r="320" ht="9.75" customHeight="1">
      <c r="A320" s="51"/>
      <c r="B320" s="51"/>
      <c r="C320" s="51"/>
      <c r="D320" s="51"/>
      <c r="E320" s="51"/>
      <c r="F320" s="51"/>
      <c r="G320" s="51"/>
      <c r="H320" s="51"/>
      <c r="I320" s="51"/>
      <c r="J320" s="51"/>
      <c r="K320" s="51"/>
      <c r="L320" s="51"/>
      <c r="M320" s="51"/>
      <c r="N320" s="51"/>
      <c r="O320" s="51"/>
      <c r="P320" s="51"/>
      <c r="Q320" s="51"/>
      <c r="R320" s="51"/>
      <c r="S320" s="51"/>
      <c r="T320" s="51"/>
      <c r="U320" s="51"/>
      <c r="V320" s="51"/>
      <c r="W320" s="51"/>
      <c r="X320" s="51"/>
      <c r="Y320" s="51"/>
      <c r="Z320" s="51"/>
    </row>
    <row r="321" ht="9.75" customHeight="1">
      <c r="A321" s="51"/>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row>
    <row r="322" ht="9.75" customHeight="1">
      <c r="A322" s="51"/>
      <c r="B322" s="51"/>
      <c r="C322" s="51"/>
      <c r="D322" s="51"/>
      <c r="E322" s="51"/>
      <c r="F322" s="51"/>
      <c r="G322" s="51"/>
      <c r="H322" s="51"/>
      <c r="I322" s="51"/>
      <c r="J322" s="51"/>
      <c r="K322" s="51"/>
      <c r="L322" s="51"/>
      <c r="M322" s="51"/>
      <c r="N322" s="51"/>
      <c r="O322" s="51"/>
      <c r="P322" s="51"/>
      <c r="Q322" s="51"/>
      <c r="R322" s="51"/>
      <c r="S322" s="51"/>
      <c r="T322" s="51"/>
      <c r="U322" s="51"/>
      <c r="V322" s="51"/>
      <c r="W322" s="51"/>
      <c r="X322" s="51"/>
      <c r="Y322" s="51"/>
      <c r="Z322" s="51"/>
    </row>
    <row r="323" ht="9.75" customHeight="1">
      <c r="A323" s="51"/>
      <c r="B323" s="51"/>
      <c r="C323" s="51"/>
      <c r="D323" s="51"/>
      <c r="E323" s="51"/>
      <c r="F323" s="51"/>
      <c r="G323" s="51"/>
      <c r="H323" s="51"/>
      <c r="I323" s="51"/>
      <c r="J323" s="51"/>
      <c r="K323" s="51"/>
      <c r="L323" s="51"/>
      <c r="M323" s="51"/>
      <c r="N323" s="51"/>
      <c r="O323" s="51"/>
      <c r="P323" s="51"/>
      <c r="Q323" s="51"/>
      <c r="R323" s="51"/>
      <c r="S323" s="51"/>
      <c r="T323" s="51"/>
      <c r="U323" s="51"/>
      <c r="V323" s="51"/>
      <c r="W323" s="51"/>
      <c r="X323" s="51"/>
      <c r="Y323" s="51"/>
      <c r="Z323" s="51"/>
    </row>
    <row r="324" ht="9.75" customHeight="1">
      <c r="A324" s="51"/>
      <c r="B324" s="51"/>
      <c r="C324" s="51"/>
      <c r="D324" s="51"/>
      <c r="E324" s="51"/>
      <c r="F324" s="51"/>
      <c r="G324" s="51"/>
      <c r="H324" s="51"/>
      <c r="I324" s="51"/>
      <c r="J324" s="51"/>
      <c r="K324" s="51"/>
      <c r="L324" s="51"/>
      <c r="M324" s="51"/>
      <c r="N324" s="51"/>
      <c r="O324" s="51"/>
      <c r="P324" s="51"/>
      <c r="Q324" s="51"/>
      <c r="R324" s="51"/>
      <c r="S324" s="51"/>
      <c r="T324" s="51"/>
      <c r="U324" s="51"/>
      <c r="V324" s="51"/>
      <c r="W324" s="51"/>
      <c r="X324" s="51"/>
      <c r="Y324" s="51"/>
      <c r="Z324" s="51"/>
    </row>
    <row r="325" ht="9.75" customHeight="1">
      <c r="A325" s="51"/>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row>
    <row r="326" ht="9.75" customHeight="1">
      <c r="A326" s="51"/>
      <c r="B326" s="51"/>
      <c r="C326" s="51"/>
      <c r="D326" s="51"/>
      <c r="E326" s="51"/>
      <c r="F326" s="51"/>
      <c r="G326" s="51"/>
      <c r="H326" s="51"/>
      <c r="I326" s="51"/>
      <c r="J326" s="51"/>
      <c r="K326" s="51"/>
      <c r="L326" s="51"/>
      <c r="M326" s="51"/>
      <c r="N326" s="51"/>
      <c r="O326" s="51"/>
      <c r="P326" s="51"/>
      <c r="Q326" s="51"/>
      <c r="R326" s="51"/>
      <c r="S326" s="51"/>
      <c r="T326" s="51"/>
      <c r="U326" s="51"/>
      <c r="V326" s="51"/>
      <c r="W326" s="51"/>
      <c r="X326" s="51"/>
      <c r="Y326" s="51"/>
      <c r="Z326" s="51"/>
    </row>
    <row r="327" ht="9.75" customHeight="1">
      <c r="A327" s="51"/>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row>
    <row r="328" ht="9.75" customHeight="1">
      <c r="A328" s="51"/>
      <c r="B328" s="51"/>
      <c r="C328" s="51"/>
      <c r="D328" s="51"/>
      <c r="E328" s="51"/>
      <c r="F328" s="51"/>
      <c r="G328" s="51"/>
      <c r="H328" s="51"/>
      <c r="I328" s="51"/>
      <c r="J328" s="51"/>
      <c r="K328" s="51"/>
      <c r="L328" s="51"/>
      <c r="M328" s="51"/>
      <c r="N328" s="51"/>
      <c r="O328" s="51"/>
      <c r="P328" s="51"/>
      <c r="Q328" s="51"/>
      <c r="R328" s="51"/>
      <c r="S328" s="51"/>
      <c r="T328" s="51"/>
      <c r="U328" s="51"/>
      <c r="V328" s="51"/>
      <c r="W328" s="51"/>
      <c r="X328" s="51"/>
      <c r="Y328" s="51"/>
      <c r="Z328" s="51"/>
    </row>
    <row r="329" ht="9.75" customHeight="1">
      <c r="A329" s="51"/>
      <c r="B329" s="51"/>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row>
    <row r="330" ht="9.75" customHeight="1">
      <c r="A330" s="51"/>
      <c r="B330" s="51"/>
      <c r="C330" s="51"/>
      <c r="D330" s="51"/>
      <c r="E330" s="51"/>
      <c r="F330" s="51"/>
      <c r="G330" s="51"/>
      <c r="H330" s="51"/>
      <c r="I330" s="51"/>
      <c r="J330" s="51"/>
      <c r="K330" s="51"/>
      <c r="L330" s="51"/>
      <c r="M330" s="51"/>
      <c r="N330" s="51"/>
      <c r="O330" s="51"/>
      <c r="P330" s="51"/>
      <c r="Q330" s="51"/>
      <c r="R330" s="51"/>
      <c r="S330" s="51"/>
      <c r="T330" s="51"/>
      <c r="U330" s="51"/>
      <c r="V330" s="51"/>
      <c r="W330" s="51"/>
      <c r="X330" s="51"/>
      <c r="Y330" s="51"/>
      <c r="Z330" s="51"/>
    </row>
    <row r="331" ht="9.75" customHeight="1">
      <c r="A331" s="51"/>
      <c r="B331" s="51"/>
      <c r="C331" s="51"/>
      <c r="D331" s="51"/>
      <c r="E331" s="51"/>
      <c r="F331" s="51"/>
      <c r="G331" s="51"/>
      <c r="H331" s="51"/>
      <c r="I331" s="51"/>
      <c r="J331" s="51"/>
      <c r="K331" s="51"/>
      <c r="L331" s="51"/>
      <c r="M331" s="51"/>
      <c r="N331" s="51"/>
      <c r="O331" s="51"/>
      <c r="P331" s="51"/>
      <c r="Q331" s="51"/>
      <c r="R331" s="51"/>
      <c r="S331" s="51"/>
      <c r="T331" s="51"/>
      <c r="U331" s="51"/>
      <c r="V331" s="51"/>
      <c r="W331" s="51"/>
      <c r="X331" s="51"/>
      <c r="Y331" s="51"/>
      <c r="Z331" s="51"/>
    </row>
    <row r="332" ht="9.75" customHeight="1">
      <c r="A332" s="51"/>
      <c r="B332" s="51"/>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row>
    <row r="333" ht="9.75" customHeight="1">
      <c r="A333" s="51"/>
      <c r="B333" s="51"/>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row>
    <row r="334" ht="9.75" customHeight="1">
      <c r="A334" s="51"/>
      <c r="B334" s="51"/>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row>
    <row r="335" ht="9.75" customHeight="1">
      <c r="A335" s="51"/>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row>
    <row r="336" ht="9.75" customHeight="1">
      <c r="A336" s="51"/>
      <c r="B336" s="51"/>
      <c r="C336" s="51"/>
      <c r="D336" s="51"/>
      <c r="E336" s="51"/>
      <c r="F336" s="51"/>
      <c r="G336" s="51"/>
      <c r="H336" s="51"/>
      <c r="I336" s="51"/>
      <c r="J336" s="51"/>
      <c r="K336" s="51"/>
      <c r="L336" s="51"/>
      <c r="M336" s="51"/>
      <c r="N336" s="51"/>
      <c r="O336" s="51"/>
      <c r="P336" s="51"/>
      <c r="Q336" s="51"/>
      <c r="R336" s="51"/>
      <c r="S336" s="51"/>
      <c r="T336" s="51"/>
      <c r="U336" s="51"/>
      <c r="V336" s="51"/>
      <c r="W336" s="51"/>
      <c r="X336" s="51"/>
      <c r="Y336" s="51"/>
      <c r="Z336" s="51"/>
    </row>
    <row r="337" ht="9.75" customHeight="1">
      <c r="A337" s="51"/>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row>
    <row r="338" ht="9.75" customHeight="1">
      <c r="A338" s="51"/>
      <c r="B338" s="51"/>
      <c r="C338" s="51"/>
      <c r="D338" s="51"/>
      <c r="E338" s="51"/>
      <c r="F338" s="51"/>
      <c r="G338" s="51"/>
      <c r="H338" s="51"/>
      <c r="I338" s="51"/>
      <c r="J338" s="51"/>
      <c r="K338" s="51"/>
      <c r="L338" s="51"/>
      <c r="M338" s="51"/>
      <c r="N338" s="51"/>
      <c r="O338" s="51"/>
      <c r="P338" s="51"/>
      <c r="Q338" s="51"/>
      <c r="R338" s="51"/>
      <c r="S338" s="51"/>
      <c r="T338" s="51"/>
      <c r="U338" s="51"/>
      <c r="V338" s="51"/>
      <c r="W338" s="51"/>
      <c r="X338" s="51"/>
      <c r="Y338" s="51"/>
      <c r="Z338" s="51"/>
    </row>
    <row r="339" ht="9.75" customHeight="1">
      <c r="A339" s="51"/>
      <c r="B339" s="51"/>
      <c r="C339" s="51"/>
      <c r="D339" s="51"/>
      <c r="E339" s="51"/>
      <c r="F339" s="51"/>
      <c r="G339" s="51"/>
      <c r="H339" s="51"/>
      <c r="I339" s="51"/>
      <c r="J339" s="51"/>
      <c r="K339" s="51"/>
      <c r="L339" s="51"/>
      <c r="M339" s="51"/>
      <c r="N339" s="51"/>
      <c r="O339" s="51"/>
      <c r="P339" s="51"/>
      <c r="Q339" s="51"/>
      <c r="R339" s="51"/>
      <c r="S339" s="51"/>
      <c r="T339" s="51"/>
      <c r="U339" s="51"/>
      <c r="V339" s="51"/>
      <c r="W339" s="51"/>
      <c r="X339" s="51"/>
      <c r="Y339" s="51"/>
      <c r="Z339" s="51"/>
    </row>
    <row r="340" ht="9.75" customHeight="1">
      <c r="A340" s="51"/>
      <c r="B340" s="51"/>
      <c r="C340" s="51"/>
      <c r="D340" s="51"/>
      <c r="E340" s="51"/>
      <c r="F340" s="51"/>
      <c r="G340" s="51"/>
      <c r="H340" s="51"/>
      <c r="I340" s="51"/>
      <c r="J340" s="51"/>
      <c r="K340" s="51"/>
      <c r="L340" s="51"/>
      <c r="M340" s="51"/>
      <c r="N340" s="51"/>
      <c r="O340" s="51"/>
      <c r="P340" s="51"/>
      <c r="Q340" s="51"/>
      <c r="R340" s="51"/>
      <c r="S340" s="51"/>
      <c r="T340" s="51"/>
      <c r="U340" s="51"/>
      <c r="V340" s="51"/>
      <c r="W340" s="51"/>
      <c r="X340" s="51"/>
      <c r="Y340" s="51"/>
      <c r="Z340" s="51"/>
    </row>
    <row r="341" ht="9.75" customHeight="1">
      <c r="A341" s="51"/>
      <c r="B341" s="51"/>
      <c r="C341" s="51"/>
      <c r="D341" s="51"/>
      <c r="E341" s="51"/>
      <c r="F341" s="51"/>
      <c r="G341" s="51"/>
      <c r="H341" s="51"/>
      <c r="I341" s="51"/>
      <c r="J341" s="51"/>
      <c r="K341" s="51"/>
      <c r="L341" s="51"/>
      <c r="M341" s="51"/>
      <c r="N341" s="51"/>
      <c r="O341" s="51"/>
      <c r="P341" s="51"/>
      <c r="Q341" s="51"/>
      <c r="R341" s="51"/>
      <c r="S341" s="51"/>
      <c r="T341" s="51"/>
      <c r="U341" s="51"/>
      <c r="V341" s="51"/>
      <c r="W341" s="51"/>
      <c r="X341" s="51"/>
      <c r="Y341" s="51"/>
      <c r="Z341" s="51"/>
    </row>
    <row r="342" ht="9.75" customHeight="1">
      <c r="A342" s="51"/>
      <c r="B342" s="51"/>
      <c r="C342" s="51"/>
      <c r="D342" s="51"/>
      <c r="E342" s="51"/>
      <c r="F342" s="51"/>
      <c r="G342" s="51"/>
      <c r="H342" s="51"/>
      <c r="I342" s="51"/>
      <c r="J342" s="51"/>
      <c r="K342" s="51"/>
      <c r="L342" s="51"/>
      <c r="M342" s="51"/>
      <c r="N342" s="51"/>
      <c r="O342" s="51"/>
      <c r="P342" s="51"/>
      <c r="Q342" s="51"/>
      <c r="R342" s="51"/>
      <c r="S342" s="51"/>
      <c r="T342" s="51"/>
      <c r="U342" s="51"/>
      <c r="V342" s="51"/>
      <c r="W342" s="51"/>
      <c r="X342" s="51"/>
      <c r="Y342" s="51"/>
      <c r="Z342" s="51"/>
    </row>
    <row r="343" ht="9.75" customHeight="1">
      <c r="A343" s="51"/>
      <c r="B343" s="51"/>
      <c r="C343" s="51"/>
      <c r="D343" s="51"/>
      <c r="E343" s="51"/>
      <c r="F343" s="51"/>
      <c r="G343" s="51"/>
      <c r="H343" s="51"/>
      <c r="I343" s="51"/>
      <c r="J343" s="51"/>
      <c r="K343" s="51"/>
      <c r="L343" s="51"/>
      <c r="M343" s="51"/>
      <c r="N343" s="51"/>
      <c r="O343" s="51"/>
      <c r="P343" s="51"/>
      <c r="Q343" s="51"/>
      <c r="R343" s="51"/>
      <c r="S343" s="51"/>
      <c r="T343" s="51"/>
      <c r="U343" s="51"/>
      <c r="V343" s="51"/>
      <c r="W343" s="51"/>
      <c r="X343" s="51"/>
      <c r="Y343" s="51"/>
      <c r="Z343" s="51"/>
    </row>
    <row r="344" ht="9.75" customHeight="1">
      <c r="A344" s="51"/>
      <c r="B344" s="51"/>
      <c r="C344" s="51"/>
      <c r="D344" s="51"/>
      <c r="E344" s="51"/>
      <c r="F344" s="51"/>
      <c r="G344" s="51"/>
      <c r="H344" s="51"/>
      <c r="I344" s="51"/>
      <c r="J344" s="51"/>
      <c r="K344" s="51"/>
      <c r="L344" s="51"/>
      <c r="M344" s="51"/>
      <c r="N344" s="51"/>
      <c r="O344" s="51"/>
      <c r="P344" s="51"/>
      <c r="Q344" s="51"/>
      <c r="R344" s="51"/>
      <c r="S344" s="51"/>
      <c r="T344" s="51"/>
      <c r="U344" s="51"/>
      <c r="V344" s="51"/>
      <c r="W344" s="51"/>
      <c r="X344" s="51"/>
      <c r="Y344" s="51"/>
      <c r="Z344" s="51"/>
    </row>
    <row r="345" ht="9.75" customHeight="1">
      <c r="A345" s="51"/>
      <c r="B345" s="51"/>
      <c r="C345" s="51"/>
      <c r="D345" s="51"/>
      <c r="E345" s="51"/>
      <c r="F345" s="51"/>
      <c r="G345" s="51"/>
      <c r="H345" s="51"/>
      <c r="I345" s="51"/>
      <c r="J345" s="51"/>
      <c r="K345" s="51"/>
      <c r="L345" s="51"/>
      <c r="M345" s="51"/>
      <c r="N345" s="51"/>
      <c r="O345" s="51"/>
      <c r="P345" s="51"/>
      <c r="Q345" s="51"/>
      <c r="R345" s="51"/>
      <c r="S345" s="51"/>
      <c r="T345" s="51"/>
      <c r="U345" s="51"/>
      <c r="V345" s="51"/>
      <c r="W345" s="51"/>
      <c r="X345" s="51"/>
      <c r="Y345" s="51"/>
      <c r="Z345" s="51"/>
    </row>
    <row r="346" ht="9.75" customHeight="1">
      <c r="A346" s="51"/>
      <c r="B346" s="51"/>
      <c r="C346" s="51"/>
      <c r="D346" s="51"/>
      <c r="E346" s="51"/>
      <c r="F346" s="51"/>
      <c r="G346" s="51"/>
      <c r="H346" s="51"/>
      <c r="I346" s="51"/>
      <c r="J346" s="51"/>
      <c r="K346" s="51"/>
      <c r="L346" s="51"/>
      <c r="M346" s="51"/>
      <c r="N346" s="51"/>
      <c r="O346" s="51"/>
      <c r="P346" s="51"/>
      <c r="Q346" s="51"/>
      <c r="R346" s="51"/>
      <c r="S346" s="51"/>
      <c r="T346" s="51"/>
      <c r="U346" s="51"/>
      <c r="V346" s="51"/>
      <c r="W346" s="51"/>
      <c r="X346" s="51"/>
      <c r="Y346" s="51"/>
      <c r="Z346" s="51"/>
    </row>
    <row r="347" ht="9.75" customHeight="1">
      <c r="A347" s="51"/>
      <c r="B347" s="51"/>
      <c r="C347" s="51"/>
      <c r="D347" s="51"/>
      <c r="E347" s="51"/>
      <c r="F347" s="51"/>
      <c r="G347" s="51"/>
      <c r="H347" s="51"/>
      <c r="I347" s="51"/>
      <c r="J347" s="51"/>
      <c r="K347" s="51"/>
      <c r="L347" s="51"/>
      <c r="M347" s="51"/>
      <c r="N347" s="51"/>
      <c r="O347" s="51"/>
      <c r="P347" s="51"/>
      <c r="Q347" s="51"/>
      <c r="R347" s="51"/>
      <c r="S347" s="51"/>
      <c r="T347" s="51"/>
      <c r="U347" s="51"/>
      <c r="V347" s="51"/>
      <c r="W347" s="51"/>
      <c r="X347" s="51"/>
      <c r="Y347" s="51"/>
      <c r="Z347" s="51"/>
    </row>
    <row r="348" ht="9.75" customHeight="1">
      <c r="A348" s="51"/>
      <c r="B348" s="51"/>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row>
    <row r="349" ht="9.75" customHeight="1">
      <c r="A349" s="51"/>
      <c r="B349" s="51"/>
      <c r="C349" s="51"/>
      <c r="D349" s="51"/>
      <c r="E349" s="51"/>
      <c r="F349" s="51"/>
      <c r="G349" s="51"/>
      <c r="H349" s="51"/>
      <c r="I349" s="51"/>
      <c r="J349" s="51"/>
      <c r="K349" s="51"/>
      <c r="L349" s="51"/>
      <c r="M349" s="51"/>
      <c r="N349" s="51"/>
      <c r="O349" s="51"/>
      <c r="P349" s="51"/>
      <c r="Q349" s="51"/>
      <c r="R349" s="51"/>
      <c r="S349" s="51"/>
      <c r="T349" s="51"/>
      <c r="U349" s="51"/>
      <c r="V349" s="51"/>
      <c r="W349" s="51"/>
      <c r="X349" s="51"/>
      <c r="Y349" s="51"/>
      <c r="Z349" s="51"/>
    </row>
    <row r="350" ht="9.75" customHeight="1">
      <c r="A350" s="51"/>
      <c r="B350" s="51"/>
      <c r="C350" s="51"/>
      <c r="D350" s="51"/>
      <c r="E350" s="51"/>
      <c r="F350" s="51"/>
      <c r="G350" s="51"/>
      <c r="H350" s="51"/>
      <c r="I350" s="51"/>
      <c r="J350" s="51"/>
      <c r="K350" s="51"/>
      <c r="L350" s="51"/>
      <c r="M350" s="51"/>
      <c r="N350" s="51"/>
      <c r="O350" s="51"/>
      <c r="P350" s="51"/>
      <c r="Q350" s="51"/>
      <c r="R350" s="51"/>
      <c r="S350" s="51"/>
      <c r="T350" s="51"/>
      <c r="U350" s="51"/>
      <c r="V350" s="51"/>
      <c r="W350" s="51"/>
      <c r="X350" s="51"/>
      <c r="Y350" s="51"/>
      <c r="Z350" s="51"/>
    </row>
    <row r="351" ht="9.75" customHeight="1">
      <c r="A351" s="51"/>
      <c r="B351" s="51"/>
      <c r="C351" s="51"/>
      <c r="D351" s="51"/>
      <c r="E351" s="51"/>
      <c r="F351" s="51"/>
      <c r="G351" s="51"/>
      <c r="H351" s="51"/>
      <c r="I351" s="51"/>
      <c r="J351" s="51"/>
      <c r="K351" s="51"/>
      <c r="L351" s="51"/>
      <c r="M351" s="51"/>
      <c r="N351" s="51"/>
      <c r="O351" s="51"/>
      <c r="P351" s="51"/>
      <c r="Q351" s="51"/>
      <c r="R351" s="51"/>
      <c r="S351" s="51"/>
      <c r="T351" s="51"/>
      <c r="U351" s="51"/>
      <c r="V351" s="51"/>
      <c r="W351" s="51"/>
      <c r="X351" s="51"/>
      <c r="Y351" s="51"/>
      <c r="Z351" s="51"/>
    </row>
    <row r="352" ht="9.75" customHeight="1">
      <c r="A352" s="51"/>
      <c r="B352" s="51"/>
      <c r="C352" s="51"/>
      <c r="D352" s="51"/>
      <c r="E352" s="51"/>
      <c r="F352" s="51"/>
      <c r="G352" s="51"/>
      <c r="H352" s="51"/>
      <c r="I352" s="51"/>
      <c r="J352" s="51"/>
      <c r="K352" s="51"/>
      <c r="L352" s="51"/>
      <c r="M352" s="51"/>
      <c r="N352" s="51"/>
      <c r="O352" s="51"/>
      <c r="P352" s="51"/>
      <c r="Q352" s="51"/>
      <c r="R352" s="51"/>
      <c r="S352" s="51"/>
      <c r="T352" s="51"/>
      <c r="U352" s="51"/>
      <c r="V352" s="51"/>
      <c r="W352" s="51"/>
      <c r="X352" s="51"/>
      <c r="Y352" s="51"/>
      <c r="Z352" s="51"/>
    </row>
    <row r="353" ht="9.75" customHeight="1">
      <c r="A353" s="51"/>
      <c r="B353" s="51"/>
      <c r="C353" s="51"/>
      <c r="D353" s="51"/>
      <c r="E353" s="51"/>
      <c r="F353" s="51"/>
      <c r="G353" s="51"/>
      <c r="H353" s="51"/>
      <c r="I353" s="51"/>
      <c r="J353" s="51"/>
      <c r="K353" s="51"/>
      <c r="L353" s="51"/>
      <c r="M353" s="51"/>
      <c r="N353" s="51"/>
      <c r="O353" s="51"/>
      <c r="P353" s="51"/>
      <c r="Q353" s="51"/>
      <c r="R353" s="51"/>
      <c r="S353" s="51"/>
      <c r="T353" s="51"/>
      <c r="U353" s="51"/>
      <c r="V353" s="51"/>
      <c r="W353" s="51"/>
      <c r="X353" s="51"/>
      <c r="Y353" s="51"/>
      <c r="Z353" s="51"/>
    </row>
    <row r="354" ht="9.75" customHeight="1">
      <c r="A354" s="51"/>
      <c r="B354" s="51"/>
      <c r="C354" s="51"/>
      <c r="D354" s="51"/>
      <c r="E354" s="51"/>
      <c r="F354" s="51"/>
      <c r="G354" s="51"/>
      <c r="H354" s="51"/>
      <c r="I354" s="51"/>
      <c r="J354" s="51"/>
      <c r="K354" s="51"/>
      <c r="L354" s="51"/>
      <c r="M354" s="51"/>
      <c r="N354" s="51"/>
      <c r="O354" s="51"/>
      <c r="P354" s="51"/>
      <c r="Q354" s="51"/>
      <c r="R354" s="51"/>
      <c r="S354" s="51"/>
      <c r="T354" s="51"/>
      <c r="U354" s="51"/>
      <c r="V354" s="51"/>
      <c r="W354" s="51"/>
      <c r="X354" s="51"/>
      <c r="Y354" s="51"/>
      <c r="Z354" s="51"/>
    </row>
    <row r="355" ht="9.75" customHeight="1">
      <c r="A355" s="51"/>
      <c r="B355" s="51"/>
      <c r="C355" s="51"/>
      <c r="D355" s="51"/>
      <c r="E355" s="51"/>
      <c r="F355" s="51"/>
      <c r="G355" s="51"/>
      <c r="H355" s="51"/>
      <c r="I355" s="51"/>
      <c r="J355" s="51"/>
      <c r="K355" s="51"/>
      <c r="L355" s="51"/>
      <c r="M355" s="51"/>
      <c r="N355" s="51"/>
      <c r="O355" s="51"/>
      <c r="P355" s="51"/>
      <c r="Q355" s="51"/>
      <c r="R355" s="51"/>
      <c r="S355" s="51"/>
      <c r="T355" s="51"/>
      <c r="U355" s="51"/>
      <c r="V355" s="51"/>
      <c r="W355" s="51"/>
      <c r="X355" s="51"/>
      <c r="Y355" s="51"/>
      <c r="Z355" s="51"/>
    </row>
    <row r="356" ht="9.75" customHeight="1">
      <c r="A356" s="51"/>
      <c r="B356" s="51"/>
      <c r="C356" s="51"/>
      <c r="D356" s="51"/>
      <c r="E356" s="51"/>
      <c r="F356" s="51"/>
      <c r="G356" s="51"/>
      <c r="H356" s="51"/>
      <c r="I356" s="51"/>
      <c r="J356" s="51"/>
      <c r="K356" s="51"/>
      <c r="L356" s="51"/>
      <c r="M356" s="51"/>
      <c r="N356" s="51"/>
      <c r="O356" s="51"/>
      <c r="P356" s="51"/>
      <c r="Q356" s="51"/>
      <c r="R356" s="51"/>
      <c r="S356" s="51"/>
      <c r="T356" s="51"/>
      <c r="U356" s="51"/>
      <c r="V356" s="51"/>
      <c r="W356" s="51"/>
      <c r="X356" s="51"/>
      <c r="Y356" s="51"/>
      <c r="Z356" s="51"/>
    </row>
    <row r="357" ht="9.75" customHeight="1">
      <c r="A357" s="51"/>
      <c r="B357" s="51"/>
      <c r="C357" s="51"/>
      <c r="D357" s="51"/>
      <c r="E357" s="51"/>
      <c r="F357" s="51"/>
      <c r="G357" s="51"/>
      <c r="H357" s="51"/>
      <c r="I357" s="51"/>
      <c r="J357" s="51"/>
      <c r="K357" s="51"/>
      <c r="L357" s="51"/>
      <c r="M357" s="51"/>
      <c r="N357" s="51"/>
      <c r="O357" s="51"/>
      <c r="P357" s="51"/>
      <c r="Q357" s="51"/>
      <c r="R357" s="51"/>
      <c r="S357" s="51"/>
      <c r="T357" s="51"/>
      <c r="U357" s="51"/>
      <c r="V357" s="51"/>
      <c r="W357" s="51"/>
      <c r="X357" s="51"/>
      <c r="Y357" s="51"/>
      <c r="Z357" s="51"/>
    </row>
    <row r="358" ht="9.75" customHeight="1">
      <c r="A358" s="51"/>
      <c r="B358" s="51"/>
      <c r="C358" s="51"/>
      <c r="D358" s="51"/>
      <c r="E358" s="51"/>
      <c r="F358" s="51"/>
      <c r="G358" s="51"/>
      <c r="H358" s="51"/>
      <c r="I358" s="51"/>
      <c r="J358" s="51"/>
      <c r="K358" s="51"/>
      <c r="L358" s="51"/>
      <c r="M358" s="51"/>
      <c r="N358" s="51"/>
      <c r="O358" s="51"/>
      <c r="P358" s="51"/>
      <c r="Q358" s="51"/>
      <c r="R358" s="51"/>
      <c r="S358" s="51"/>
      <c r="T358" s="51"/>
      <c r="U358" s="51"/>
      <c r="V358" s="51"/>
      <c r="W358" s="51"/>
      <c r="X358" s="51"/>
      <c r="Y358" s="51"/>
      <c r="Z358" s="51"/>
    </row>
    <row r="359" ht="9.75" customHeight="1">
      <c r="A359" s="51"/>
      <c r="B359" s="51"/>
      <c r="C359" s="51"/>
      <c r="D359" s="51"/>
      <c r="E359" s="51"/>
      <c r="F359" s="51"/>
      <c r="G359" s="51"/>
      <c r="H359" s="51"/>
      <c r="I359" s="51"/>
      <c r="J359" s="51"/>
      <c r="K359" s="51"/>
      <c r="L359" s="51"/>
      <c r="M359" s="51"/>
      <c r="N359" s="51"/>
      <c r="O359" s="51"/>
      <c r="P359" s="51"/>
      <c r="Q359" s="51"/>
      <c r="R359" s="51"/>
      <c r="S359" s="51"/>
      <c r="T359" s="51"/>
      <c r="U359" s="51"/>
      <c r="V359" s="51"/>
      <c r="W359" s="51"/>
      <c r="X359" s="51"/>
      <c r="Y359" s="51"/>
      <c r="Z359" s="51"/>
    </row>
    <row r="360" ht="9.75" customHeight="1">
      <c r="A360" s="51"/>
      <c r="B360" s="51"/>
      <c r="C360" s="51"/>
      <c r="D360" s="51"/>
      <c r="E360" s="51"/>
      <c r="F360" s="51"/>
      <c r="G360" s="51"/>
      <c r="H360" s="51"/>
      <c r="I360" s="51"/>
      <c r="J360" s="51"/>
      <c r="K360" s="51"/>
      <c r="L360" s="51"/>
      <c r="M360" s="51"/>
      <c r="N360" s="51"/>
      <c r="O360" s="51"/>
      <c r="P360" s="51"/>
      <c r="Q360" s="51"/>
      <c r="R360" s="51"/>
      <c r="S360" s="51"/>
      <c r="T360" s="51"/>
      <c r="U360" s="51"/>
      <c r="V360" s="51"/>
      <c r="W360" s="51"/>
      <c r="X360" s="51"/>
      <c r="Y360" s="51"/>
      <c r="Z360" s="51"/>
    </row>
    <row r="361" ht="9.75" customHeight="1">
      <c r="A361" s="51"/>
      <c r="B361" s="51"/>
      <c r="C361" s="51"/>
      <c r="D361" s="51"/>
      <c r="E361" s="51"/>
      <c r="F361" s="51"/>
      <c r="G361" s="51"/>
      <c r="H361" s="51"/>
      <c r="I361" s="51"/>
      <c r="J361" s="51"/>
      <c r="K361" s="51"/>
      <c r="L361" s="51"/>
      <c r="M361" s="51"/>
      <c r="N361" s="51"/>
      <c r="O361" s="51"/>
      <c r="P361" s="51"/>
      <c r="Q361" s="51"/>
      <c r="R361" s="51"/>
      <c r="S361" s="51"/>
      <c r="T361" s="51"/>
      <c r="U361" s="51"/>
      <c r="V361" s="51"/>
      <c r="W361" s="51"/>
      <c r="X361" s="51"/>
      <c r="Y361" s="51"/>
      <c r="Z361" s="51"/>
    </row>
    <row r="362" ht="9.75" customHeight="1">
      <c r="A362" s="51"/>
      <c r="B362" s="51"/>
      <c r="C362" s="51"/>
      <c r="D362" s="51"/>
      <c r="E362" s="51"/>
      <c r="F362" s="51"/>
      <c r="G362" s="51"/>
      <c r="H362" s="51"/>
      <c r="I362" s="51"/>
      <c r="J362" s="51"/>
      <c r="K362" s="51"/>
      <c r="L362" s="51"/>
      <c r="M362" s="51"/>
      <c r="N362" s="51"/>
      <c r="O362" s="51"/>
      <c r="P362" s="51"/>
      <c r="Q362" s="51"/>
      <c r="R362" s="51"/>
      <c r="S362" s="51"/>
      <c r="T362" s="51"/>
      <c r="U362" s="51"/>
      <c r="V362" s="51"/>
      <c r="W362" s="51"/>
      <c r="X362" s="51"/>
      <c r="Y362" s="51"/>
      <c r="Z362" s="51"/>
    </row>
    <row r="363" ht="9.75" customHeight="1">
      <c r="A363" s="51"/>
      <c r="B363" s="51"/>
      <c r="C363" s="51"/>
      <c r="D363" s="51"/>
      <c r="E363" s="51"/>
      <c r="F363" s="51"/>
      <c r="G363" s="51"/>
      <c r="H363" s="51"/>
      <c r="I363" s="51"/>
      <c r="J363" s="51"/>
      <c r="K363" s="51"/>
      <c r="L363" s="51"/>
      <c r="M363" s="51"/>
      <c r="N363" s="51"/>
      <c r="O363" s="51"/>
      <c r="P363" s="51"/>
      <c r="Q363" s="51"/>
      <c r="R363" s="51"/>
      <c r="S363" s="51"/>
      <c r="T363" s="51"/>
      <c r="U363" s="51"/>
      <c r="V363" s="51"/>
      <c r="W363" s="51"/>
      <c r="X363" s="51"/>
      <c r="Y363" s="51"/>
      <c r="Z363" s="51"/>
    </row>
    <row r="364" ht="9.75" customHeight="1">
      <c r="A364" s="51"/>
      <c r="B364" s="51"/>
      <c r="C364" s="51"/>
      <c r="D364" s="51"/>
      <c r="E364" s="51"/>
      <c r="F364" s="51"/>
      <c r="G364" s="51"/>
      <c r="H364" s="51"/>
      <c r="I364" s="51"/>
      <c r="J364" s="51"/>
      <c r="K364" s="51"/>
      <c r="L364" s="51"/>
      <c r="M364" s="51"/>
      <c r="N364" s="51"/>
      <c r="O364" s="51"/>
      <c r="P364" s="51"/>
      <c r="Q364" s="51"/>
      <c r="R364" s="51"/>
      <c r="S364" s="51"/>
      <c r="T364" s="51"/>
      <c r="U364" s="51"/>
      <c r="V364" s="51"/>
      <c r="W364" s="51"/>
      <c r="X364" s="51"/>
      <c r="Y364" s="51"/>
      <c r="Z364" s="51"/>
    </row>
    <row r="365" ht="9.75" customHeight="1">
      <c r="A365" s="51"/>
      <c r="B365" s="51"/>
      <c r="C365" s="51"/>
      <c r="D365" s="51"/>
      <c r="E365" s="51"/>
      <c r="F365" s="51"/>
      <c r="G365" s="51"/>
      <c r="H365" s="51"/>
      <c r="I365" s="51"/>
      <c r="J365" s="51"/>
      <c r="K365" s="51"/>
      <c r="L365" s="51"/>
      <c r="M365" s="51"/>
      <c r="N365" s="51"/>
      <c r="O365" s="51"/>
      <c r="P365" s="51"/>
      <c r="Q365" s="51"/>
      <c r="R365" s="51"/>
      <c r="S365" s="51"/>
      <c r="T365" s="51"/>
      <c r="U365" s="51"/>
      <c r="V365" s="51"/>
      <c r="W365" s="51"/>
      <c r="X365" s="51"/>
      <c r="Y365" s="51"/>
      <c r="Z365" s="51"/>
    </row>
    <row r="366" ht="9.75" customHeight="1">
      <c r="A366" s="51"/>
      <c r="B366" s="51"/>
      <c r="C366" s="51"/>
      <c r="D366" s="51"/>
      <c r="E366" s="51"/>
      <c r="F366" s="51"/>
      <c r="G366" s="51"/>
      <c r="H366" s="51"/>
      <c r="I366" s="51"/>
      <c r="J366" s="51"/>
      <c r="K366" s="51"/>
      <c r="L366" s="51"/>
      <c r="M366" s="51"/>
      <c r="N366" s="51"/>
      <c r="O366" s="51"/>
      <c r="P366" s="51"/>
      <c r="Q366" s="51"/>
      <c r="R366" s="51"/>
      <c r="S366" s="51"/>
      <c r="T366" s="51"/>
      <c r="U366" s="51"/>
      <c r="V366" s="51"/>
      <c r="W366" s="51"/>
      <c r="X366" s="51"/>
      <c r="Y366" s="51"/>
      <c r="Z366" s="51"/>
    </row>
    <row r="367" ht="9.75" customHeight="1">
      <c r="A367" s="51"/>
      <c r="B367" s="51"/>
      <c r="C367" s="51"/>
      <c r="D367" s="51"/>
      <c r="E367" s="51"/>
      <c r="F367" s="51"/>
      <c r="G367" s="51"/>
      <c r="H367" s="51"/>
      <c r="I367" s="51"/>
      <c r="J367" s="51"/>
      <c r="K367" s="51"/>
      <c r="L367" s="51"/>
      <c r="M367" s="51"/>
      <c r="N367" s="51"/>
      <c r="O367" s="51"/>
      <c r="P367" s="51"/>
      <c r="Q367" s="51"/>
      <c r="R367" s="51"/>
      <c r="S367" s="51"/>
      <c r="T367" s="51"/>
      <c r="U367" s="51"/>
      <c r="V367" s="51"/>
      <c r="W367" s="51"/>
      <c r="X367" s="51"/>
      <c r="Y367" s="51"/>
      <c r="Z367" s="51"/>
    </row>
    <row r="368" ht="9.75" customHeight="1">
      <c r="A368" s="51"/>
      <c r="B368" s="51"/>
      <c r="C368" s="51"/>
      <c r="D368" s="51"/>
      <c r="E368" s="51"/>
      <c r="F368" s="51"/>
      <c r="G368" s="51"/>
      <c r="H368" s="51"/>
      <c r="I368" s="51"/>
      <c r="J368" s="51"/>
      <c r="K368" s="51"/>
      <c r="L368" s="51"/>
      <c r="M368" s="51"/>
      <c r="N368" s="51"/>
      <c r="O368" s="51"/>
      <c r="P368" s="51"/>
      <c r="Q368" s="51"/>
      <c r="R368" s="51"/>
      <c r="S368" s="51"/>
      <c r="T368" s="51"/>
      <c r="U368" s="51"/>
      <c r="V368" s="51"/>
      <c r="W368" s="51"/>
      <c r="X368" s="51"/>
      <c r="Y368" s="51"/>
      <c r="Z368" s="51"/>
    </row>
    <row r="369" ht="9.75" customHeight="1">
      <c r="A369" s="51"/>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row>
    <row r="370" ht="9.75" customHeight="1">
      <c r="A370" s="51"/>
      <c r="B370" s="51"/>
      <c r="C370" s="51"/>
      <c r="D370" s="51"/>
      <c r="E370" s="51"/>
      <c r="F370" s="51"/>
      <c r="G370" s="51"/>
      <c r="H370" s="51"/>
      <c r="I370" s="51"/>
      <c r="J370" s="51"/>
      <c r="K370" s="51"/>
      <c r="L370" s="51"/>
      <c r="M370" s="51"/>
      <c r="N370" s="51"/>
      <c r="O370" s="51"/>
      <c r="P370" s="51"/>
      <c r="Q370" s="51"/>
      <c r="R370" s="51"/>
      <c r="S370" s="51"/>
      <c r="T370" s="51"/>
      <c r="U370" s="51"/>
      <c r="V370" s="51"/>
      <c r="W370" s="51"/>
      <c r="X370" s="51"/>
      <c r="Y370" s="51"/>
      <c r="Z370" s="51"/>
    </row>
    <row r="371" ht="9.75" customHeight="1">
      <c r="A371" s="51"/>
      <c r="B371" s="51"/>
      <c r="C371" s="51"/>
      <c r="D371" s="51"/>
      <c r="E371" s="51"/>
      <c r="F371" s="51"/>
      <c r="G371" s="51"/>
      <c r="H371" s="51"/>
      <c r="I371" s="51"/>
      <c r="J371" s="51"/>
      <c r="K371" s="51"/>
      <c r="L371" s="51"/>
      <c r="M371" s="51"/>
      <c r="N371" s="51"/>
      <c r="O371" s="51"/>
      <c r="P371" s="51"/>
      <c r="Q371" s="51"/>
      <c r="R371" s="51"/>
      <c r="S371" s="51"/>
      <c r="T371" s="51"/>
      <c r="U371" s="51"/>
      <c r="V371" s="51"/>
      <c r="W371" s="51"/>
      <c r="X371" s="51"/>
      <c r="Y371" s="51"/>
      <c r="Z371" s="51"/>
    </row>
    <row r="372" ht="9.75" customHeight="1">
      <c r="A372" s="51"/>
      <c r="B372" s="51"/>
      <c r="C372" s="51"/>
      <c r="D372" s="51"/>
      <c r="E372" s="51"/>
      <c r="F372" s="51"/>
      <c r="G372" s="51"/>
      <c r="H372" s="51"/>
      <c r="I372" s="51"/>
      <c r="J372" s="51"/>
      <c r="K372" s="51"/>
      <c r="L372" s="51"/>
      <c r="M372" s="51"/>
      <c r="N372" s="51"/>
      <c r="O372" s="51"/>
      <c r="P372" s="51"/>
      <c r="Q372" s="51"/>
      <c r="R372" s="51"/>
      <c r="S372" s="51"/>
      <c r="T372" s="51"/>
      <c r="U372" s="51"/>
      <c r="V372" s="51"/>
      <c r="W372" s="51"/>
      <c r="X372" s="51"/>
      <c r="Y372" s="51"/>
      <c r="Z372" s="51"/>
    </row>
    <row r="373" ht="9.75" customHeight="1">
      <c r="A373" s="51"/>
      <c r="B373" s="51"/>
      <c r="C373" s="51"/>
      <c r="D373" s="51"/>
      <c r="E373" s="51"/>
      <c r="F373" s="51"/>
      <c r="G373" s="51"/>
      <c r="H373" s="51"/>
      <c r="I373" s="51"/>
      <c r="J373" s="51"/>
      <c r="K373" s="51"/>
      <c r="L373" s="51"/>
      <c r="M373" s="51"/>
      <c r="N373" s="51"/>
      <c r="O373" s="51"/>
      <c r="P373" s="51"/>
      <c r="Q373" s="51"/>
      <c r="R373" s="51"/>
      <c r="S373" s="51"/>
      <c r="T373" s="51"/>
      <c r="U373" s="51"/>
      <c r="V373" s="51"/>
      <c r="W373" s="51"/>
      <c r="X373" s="51"/>
      <c r="Y373" s="51"/>
      <c r="Z373" s="51"/>
    </row>
    <row r="374" ht="9.75" customHeight="1">
      <c r="A374" s="51"/>
      <c r="B374" s="51"/>
      <c r="C374" s="51"/>
      <c r="D374" s="51"/>
      <c r="E374" s="51"/>
      <c r="F374" s="51"/>
      <c r="G374" s="51"/>
      <c r="H374" s="51"/>
      <c r="I374" s="51"/>
      <c r="J374" s="51"/>
      <c r="K374" s="51"/>
      <c r="L374" s="51"/>
      <c r="M374" s="51"/>
      <c r="N374" s="51"/>
      <c r="O374" s="51"/>
      <c r="P374" s="51"/>
      <c r="Q374" s="51"/>
      <c r="R374" s="51"/>
      <c r="S374" s="51"/>
      <c r="T374" s="51"/>
      <c r="U374" s="51"/>
      <c r="V374" s="51"/>
      <c r="W374" s="51"/>
      <c r="X374" s="51"/>
      <c r="Y374" s="51"/>
      <c r="Z374" s="51"/>
    </row>
    <row r="375" ht="9.75" customHeight="1">
      <c r="A375" s="51"/>
      <c r="B375" s="51"/>
      <c r="C375" s="51"/>
      <c r="D375" s="51"/>
      <c r="E375" s="51"/>
      <c r="F375" s="51"/>
      <c r="G375" s="51"/>
      <c r="H375" s="51"/>
      <c r="I375" s="51"/>
      <c r="J375" s="51"/>
      <c r="K375" s="51"/>
      <c r="L375" s="51"/>
      <c r="M375" s="51"/>
      <c r="N375" s="51"/>
      <c r="O375" s="51"/>
      <c r="P375" s="51"/>
      <c r="Q375" s="51"/>
      <c r="R375" s="51"/>
      <c r="S375" s="51"/>
      <c r="T375" s="51"/>
      <c r="U375" s="51"/>
      <c r="V375" s="51"/>
      <c r="W375" s="51"/>
      <c r="X375" s="51"/>
      <c r="Y375" s="51"/>
      <c r="Z375" s="51"/>
    </row>
    <row r="376" ht="9.75" customHeight="1">
      <c r="A376" s="51"/>
      <c r="B376" s="51"/>
      <c r="C376" s="51"/>
      <c r="D376" s="51"/>
      <c r="E376" s="51"/>
      <c r="F376" s="51"/>
      <c r="G376" s="51"/>
      <c r="H376" s="51"/>
      <c r="I376" s="51"/>
      <c r="J376" s="51"/>
      <c r="K376" s="51"/>
      <c r="L376" s="51"/>
      <c r="M376" s="51"/>
      <c r="N376" s="51"/>
      <c r="O376" s="51"/>
      <c r="P376" s="51"/>
      <c r="Q376" s="51"/>
      <c r="R376" s="51"/>
      <c r="S376" s="51"/>
      <c r="T376" s="51"/>
      <c r="U376" s="51"/>
      <c r="V376" s="51"/>
      <c r="W376" s="51"/>
      <c r="X376" s="51"/>
      <c r="Y376" s="51"/>
      <c r="Z376" s="51"/>
    </row>
    <row r="377" ht="9.75" customHeight="1">
      <c r="A377" s="51"/>
      <c r="B377" s="51"/>
      <c r="C377" s="51"/>
      <c r="D377" s="51"/>
      <c r="E377" s="51"/>
      <c r="F377" s="51"/>
      <c r="G377" s="51"/>
      <c r="H377" s="51"/>
      <c r="I377" s="51"/>
      <c r="J377" s="51"/>
      <c r="K377" s="51"/>
      <c r="L377" s="51"/>
      <c r="M377" s="51"/>
      <c r="N377" s="51"/>
      <c r="O377" s="51"/>
      <c r="P377" s="51"/>
      <c r="Q377" s="51"/>
      <c r="R377" s="51"/>
      <c r="S377" s="51"/>
      <c r="T377" s="51"/>
      <c r="U377" s="51"/>
      <c r="V377" s="51"/>
      <c r="W377" s="51"/>
      <c r="X377" s="51"/>
      <c r="Y377" s="51"/>
      <c r="Z377" s="51"/>
    </row>
    <row r="378" ht="9.75" customHeight="1">
      <c r="A378" s="51"/>
      <c r="B378" s="51"/>
      <c r="C378" s="51"/>
      <c r="D378" s="51"/>
      <c r="E378" s="51"/>
      <c r="F378" s="51"/>
      <c r="G378" s="51"/>
      <c r="H378" s="51"/>
      <c r="I378" s="51"/>
      <c r="J378" s="51"/>
      <c r="K378" s="51"/>
      <c r="L378" s="51"/>
      <c r="M378" s="51"/>
      <c r="N378" s="51"/>
      <c r="O378" s="51"/>
      <c r="P378" s="51"/>
      <c r="Q378" s="51"/>
      <c r="R378" s="51"/>
      <c r="S378" s="51"/>
      <c r="T378" s="51"/>
      <c r="U378" s="51"/>
      <c r="V378" s="51"/>
      <c r="W378" s="51"/>
      <c r="X378" s="51"/>
      <c r="Y378" s="51"/>
      <c r="Z378" s="51"/>
    </row>
    <row r="379" ht="9.75" customHeight="1">
      <c r="A379" s="51"/>
      <c r="B379" s="51"/>
      <c r="C379" s="51"/>
      <c r="D379" s="51"/>
      <c r="E379" s="51"/>
      <c r="F379" s="51"/>
      <c r="G379" s="51"/>
      <c r="H379" s="51"/>
      <c r="I379" s="51"/>
      <c r="J379" s="51"/>
      <c r="K379" s="51"/>
      <c r="L379" s="51"/>
      <c r="M379" s="51"/>
      <c r="N379" s="51"/>
      <c r="O379" s="51"/>
      <c r="P379" s="51"/>
      <c r="Q379" s="51"/>
      <c r="R379" s="51"/>
      <c r="S379" s="51"/>
      <c r="T379" s="51"/>
      <c r="U379" s="51"/>
      <c r="V379" s="51"/>
      <c r="W379" s="51"/>
      <c r="X379" s="51"/>
      <c r="Y379" s="51"/>
      <c r="Z379" s="51"/>
    </row>
    <row r="380" ht="9.75" customHeight="1">
      <c r="A380" s="51"/>
      <c r="B380" s="51"/>
      <c r="C380" s="51"/>
      <c r="D380" s="51"/>
      <c r="E380" s="51"/>
      <c r="F380" s="51"/>
      <c r="G380" s="51"/>
      <c r="H380" s="51"/>
      <c r="I380" s="51"/>
      <c r="J380" s="51"/>
      <c r="K380" s="51"/>
      <c r="L380" s="51"/>
      <c r="M380" s="51"/>
      <c r="N380" s="51"/>
      <c r="O380" s="51"/>
      <c r="P380" s="51"/>
      <c r="Q380" s="51"/>
      <c r="R380" s="51"/>
      <c r="S380" s="51"/>
      <c r="T380" s="51"/>
      <c r="U380" s="51"/>
      <c r="V380" s="51"/>
      <c r="W380" s="51"/>
      <c r="X380" s="51"/>
      <c r="Y380" s="51"/>
      <c r="Z380" s="51"/>
    </row>
    <row r="381" ht="9.75" customHeight="1">
      <c r="A381" s="51"/>
      <c r="B381" s="51"/>
      <c r="C381" s="51"/>
      <c r="D381" s="51"/>
      <c r="E381" s="51"/>
      <c r="F381" s="51"/>
      <c r="G381" s="51"/>
      <c r="H381" s="51"/>
      <c r="I381" s="51"/>
      <c r="J381" s="51"/>
      <c r="K381" s="51"/>
      <c r="L381" s="51"/>
      <c r="M381" s="51"/>
      <c r="N381" s="51"/>
      <c r="O381" s="51"/>
      <c r="P381" s="51"/>
      <c r="Q381" s="51"/>
      <c r="R381" s="51"/>
      <c r="S381" s="51"/>
      <c r="T381" s="51"/>
      <c r="U381" s="51"/>
      <c r="V381" s="51"/>
      <c r="W381" s="51"/>
      <c r="X381" s="51"/>
      <c r="Y381" s="51"/>
      <c r="Z381" s="51"/>
    </row>
    <row r="382" ht="9.75" customHeight="1">
      <c r="A382" s="51"/>
      <c r="B382" s="51"/>
      <c r="C382" s="51"/>
      <c r="D382" s="51"/>
      <c r="E382" s="51"/>
      <c r="F382" s="51"/>
      <c r="G382" s="51"/>
      <c r="H382" s="51"/>
      <c r="I382" s="51"/>
      <c r="J382" s="51"/>
      <c r="K382" s="51"/>
      <c r="L382" s="51"/>
      <c r="M382" s="51"/>
      <c r="N382" s="51"/>
      <c r="O382" s="51"/>
      <c r="P382" s="51"/>
      <c r="Q382" s="51"/>
      <c r="R382" s="51"/>
      <c r="S382" s="51"/>
      <c r="T382" s="51"/>
      <c r="U382" s="51"/>
      <c r="V382" s="51"/>
      <c r="W382" s="51"/>
      <c r="X382" s="51"/>
      <c r="Y382" s="51"/>
      <c r="Z382" s="51"/>
    </row>
    <row r="383" ht="9.75" customHeight="1">
      <c r="A383" s="51"/>
      <c r="B383" s="51"/>
      <c r="C383" s="51"/>
      <c r="D383" s="51"/>
      <c r="E383" s="51"/>
      <c r="F383" s="51"/>
      <c r="G383" s="51"/>
      <c r="H383" s="51"/>
      <c r="I383" s="51"/>
      <c r="J383" s="51"/>
      <c r="K383" s="51"/>
      <c r="L383" s="51"/>
      <c r="M383" s="51"/>
      <c r="N383" s="51"/>
      <c r="O383" s="51"/>
      <c r="P383" s="51"/>
      <c r="Q383" s="51"/>
      <c r="R383" s="51"/>
      <c r="S383" s="51"/>
      <c r="T383" s="51"/>
      <c r="U383" s="51"/>
      <c r="V383" s="51"/>
      <c r="W383" s="51"/>
      <c r="X383" s="51"/>
      <c r="Y383" s="51"/>
      <c r="Z383" s="51"/>
    </row>
    <row r="384" ht="9.75" customHeight="1">
      <c r="A384" s="51"/>
      <c r="B384" s="51"/>
      <c r="C384" s="51"/>
      <c r="D384" s="51"/>
      <c r="E384" s="51"/>
      <c r="F384" s="51"/>
      <c r="G384" s="51"/>
      <c r="H384" s="51"/>
      <c r="I384" s="51"/>
      <c r="J384" s="51"/>
      <c r="K384" s="51"/>
      <c r="L384" s="51"/>
      <c r="M384" s="51"/>
      <c r="N384" s="51"/>
      <c r="O384" s="51"/>
      <c r="P384" s="51"/>
      <c r="Q384" s="51"/>
      <c r="R384" s="51"/>
      <c r="S384" s="51"/>
      <c r="T384" s="51"/>
      <c r="U384" s="51"/>
      <c r="V384" s="51"/>
      <c r="W384" s="51"/>
      <c r="X384" s="51"/>
      <c r="Y384" s="51"/>
      <c r="Z384" s="51"/>
    </row>
    <row r="385" ht="9.75" customHeight="1">
      <c r="A385" s="51"/>
      <c r="B385" s="51"/>
      <c r="C385" s="51"/>
      <c r="D385" s="51"/>
      <c r="E385" s="51"/>
      <c r="F385" s="51"/>
      <c r="G385" s="51"/>
      <c r="H385" s="51"/>
      <c r="I385" s="51"/>
      <c r="J385" s="51"/>
      <c r="K385" s="51"/>
      <c r="L385" s="51"/>
      <c r="M385" s="51"/>
      <c r="N385" s="51"/>
      <c r="O385" s="51"/>
      <c r="P385" s="51"/>
      <c r="Q385" s="51"/>
      <c r="R385" s="51"/>
      <c r="S385" s="51"/>
      <c r="T385" s="51"/>
      <c r="U385" s="51"/>
      <c r="V385" s="51"/>
      <c r="W385" s="51"/>
      <c r="X385" s="51"/>
      <c r="Y385" s="51"/>
      <c r="Z385" s="51"/>
    </row>
    <row r="386" ht="9.75" customHeight="1">
      <c r="A386" s="51"/>
      <c r="B386" s="51"/>
      <c r="C386" s="51"/>
      <c r="D386" s="51"/>
      <c r="E386" s="51"/>
      <c r="F386" s="51"/>
      <c r="G386" s="51"/>
      <c r="H386" s="51"/>
      <c r="I386" s="51"/>
      <c r="J386" s="51"/>
      <c r="K386" s="51"/>
      <c r="L386" s="51"/>
      <c r="M386" s="51"/>
      <c r="N386" s="51"/>
      <c r="O386" s="51"/>
      <c r="P386" s="51"/>
      <c r="Q386" s="51"/>
      <c r="R386" s="51"/>
      <c r="S386" s="51"/>
      <c r="T386" s="51"/>
      <c r="U386" s="51"/>
      <c r="V386" s="51"/>
      <c r="W386" s="51"/>
      <c r="X386" s="51"/>
      <c r="Y386" s="51"/>
      <c r="Z386" s="51"/>
    </row>
    <row r="387" ht="9.75" customHeight="1">
      <c r="A387" s="51"/>
      <c r="B387" s="51"/>
      <c r="C387" s="51"/>
      <c r="D387" s="51"/>
      <c r="E387" s="51"/>
      <c r="F387" s="51"/>
      <c r="G387" s="51"/>
      <c r="H387" s="51"/>
      <c r="I387" s="51"/>
      <c r="J387" s="51"/>
      <c r="K387" s="51"/>
      <c r="L387" s="51"/>
      <c r="M387" s="51"/>
      <c r="N387" s="51"/>
      <c r="O387" s="51"/>
      <c r="P387" s="51"/>
      <c r="Q387" s="51"/>
      <c r="R387" s="51"/>
      <c r="S387" s="51"/>
      <c r="T387" s="51"/>
      <c r="U387" s="51"/>
      <c r="V387" s="51"/>
      <c r="W387" s="51"/>
      <c r="X387" s="51"/>
      <c r="Y387" s="51"/>
      <c r="Z387" s="51"/>
    </row>
    <row r="388" ht="9.75" customHeight="1">
      <c r="A388" s="51"/>
      <c r="B388" s="51"/>
      <c r="C388" s="51"/>
      <c r="D388" s="51"/>
      <c r="E388" s="51"/>
      <c r="F388" s="51"/>
      <c r="G388" s="51"/>
      <c r="H388" s="51"/>
      <c r="I388" s="51"/>
      <c r="J388" s="51"/>
      <c r="K388" s="51"/>
      <c r="L388" s="51"/>
      <c r="M388" s="51"/>
      <c r="N388" s="51"/>
      <c r="O388" s="51"/>
      <c r="P388" s="51"/>
      <c r="Q388" s="51"/>
      <c r="R388" s="51"/>
      <c r="S388" s="51"/>
      <c r="T388" s="51"/>
      <c r="U388" s="51"/>
      <c r="V388" s="51"/>
      <c r="W388" s="51"/>
      <c r="X388" s="51"/>
      <c r="Y388" s="51"/>
      <c r="Z388" s="51"/>
    </row>
    <row r="389" ht="9.75" customHeight="1">
      <c r="A389" s="51"/>
      <c r="B389" s="51"/>
      <c r="C389" s="51"/>
      <c r="D389" s="51"/>
      <c r="E389" s="51"/>
      <c r="F389" s="51"/>
      <c r="G389" s="51"/>
      <c r="H389" s="51"/>
      <c r="I389" s="51"/>
      <c r="J389" s="51"/>
      <c r="K389" s="51"/>
      <c r="L389" s="51"/>
      <c r="M389" s="51"/>
      <c r="N389" s="51"/>
      <c r="O389" s="51"/>
      <c r="P389" s="51"/>
      <c r="Q389" s="51"/>
      <c r="R389" s="51"/>
      <c r="S389" s="51"/>
      <c r="T389" s="51"/>
      <c r="U389" s="51"/>
      <c r="V389" s="51"/>
      <c r="W389" s="51"/>
      <c r="X389" s="51"/>
      <c r="Y389" s="51"/>
      <c r="Z389" s="51"/>
    </row>
    <row r="390" ht="9.75" customHeight="1">
      <c r="A390" s="51"/>
      <c r="B390" s="51"/>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row>
    <row r="391" ht="9.75" customHeight="1">
      <c r="A391" s="51"/>
      <c r="B391" s="51"/>
      <c r="C391" s="51"/>
      <c r="D391" s="51"/>
      <c r="E391" s="51"/>
      <c r="F391" s="51"/>
      <c r="G391" s="51"/>
      <c r="H391" s="51"/>
      <c r="I391" s="51"/>
      <c r="J391" s="51"/>
      <c r="K391" s="51"/>
      <c r="L391" s="51"/>
      <c r="M391" s="51"/>
      <c r="N391" s="51"/>
      <c r="O391" s="51"/>
      <c r="P391" s="51"/>
      <c r="Q391" s="51"/>
      <c r="R391" s="51"/>
      <c r="S391" s="51"/>
      <c r="T391" s="51"/>
      <c r="U391" s="51"/>
      <c r="V391" s="51"/>
      <c r="W391" s="51"/>
      <c r="X391" s="51"/>
      <c r="Y391" s="51"/>
      <c r="Z391" s="51"/>
    </row>
    <row r="392" ht="9.75" customHeight="1">
      <c r="A392" s="51"/>
      <c r="B392" s="51"/>
      <c r="C392" s="51"/>
      <c r="D392" s="51"/>
      <c r="E392" s="51"/>
      <c r="F392" s="51"/>
      <c r="G392" s="51"/>
      <c r="H392" s="51"/>
      <c r="I392" s="51"/>
      <c r="J392" s="51"/>
      <c r="K392" s="51"/>
      <c r="L392" s="51"/>
      <c r="M392" s="51"/>
      <c r="N392" s="51"/>
      <c r="O392" s="51"/>
      <c r="P392" s="51"/>
      <c r="Q392" s="51"/>
      <c r="R392" s="51"/>
      <c r="S392" s="51"/>
      <c r="T392" s="51"/>
      <c r="U392" s="51"/>
      <c r="V392" s="51"/>
      <c r="W392" s="51"/>
      <c r="X392" s="51"/>
      <c r="Y392" s="51"/>
      <c r="Z392" s="51"/>
    </row>
    <row r="393" ht="9.75" customHeight="1">
      <c r="A393" s="51"/>
      <c r="B393" s="51"/>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row>
    <row r="394" ht="9.75" customHeight="1">
      <c r="A394" s="51"/>
      <c r="B394" s="51"/>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row>
    <row r="395" ht="9.75" customHeight="1">
      <c r="A395" s="51"/>
      <c r="B395" s="51"/>
      <c r="C395" s="51"/>
      <c r="D395" s="51"/>
      <c r="E395" s="51"/>
      <c r="F395" s="51"/>
      <c r="G395" s="51"/>
      <c r="H395" s="51"/>
      <c r="I395" s="51"/>
      <c r="J395" s="51"/>
      <c r="K395" s="51"/>
      <c r="L395" s="51"/>
      <c r="M395" s="51"/>
      <c r="N395" s="51"/>
      <c r="O395" s="51"/>
      <c r="P395" s="51"/>
      <c r="Q395" s="51"/>
      <c r="R395" s="51"/>
      <c r="S395" s="51"/>
      <c r="T395" s="51"/>
      <c r="U395" s="51"/>
      <c r="V395" s="51"/>
      <c r="W395" s="51"/>
      <c r="X395" s="51"/>
      <c r="Y395" s="51"/>
      <c r="Z395" s="51"/>
    </row>
    <row r="396" ht="9.75" customHeight="1">
      <c r="A396" s="51"/>
      <c r="B396" s="51"/>
      <c r="C396" s="51"/>
      <c r="D396" s="51"/>
      <c r="E396" s="51"/>
      <c r="F396" s="51"/>
      <c r="G396" s="51"/>
      <c r="H396" s="51"/>
      <c r="I396" s="51"/>
      <c r="J396" s="51"/>
      <c r="K396" s="51"/>
      <c r="L396" s="51"/>
      <c r="M396" s="51"/>
      <c r="N396" s="51"/>
      <c r="O396" s="51"/>
      <c r="P396" s="51"/>
      <c r="Q396" s="51"/>
      <c r="R396" s="51"/>
      <c r="S396" s="51"/>
      <c r="T396" s="51"/>
      <c r="U396" s="51"/>
      <c r="V396" s="51"/>
      <c r="W396" s="51"/>
      <c r="X396" s="51"/>
      <c r="Y396" s="51"/>
      <c r="Z396" s="51"/>
    </row>
    <row r="397" ht="9.75" customHeight="1">
      <c r="A397" s="51"/>
      <c r="B397" s="51"/>
      <c r="C397" s="51"/>
      <c r="D397" s="51"/>
      <c r="E397" s="51"/>
      <c r="F397" s="51"/>
      <c r="G397" s="51"/>
      <c r="H397" s="51"/>
      <c r="I397" s="51"/>
      <c r="J397" s="51"/>
      <c r="K397" s="51"/>
      <c r="L397" s="51"/>
      <c r="M397" s="51"/>
      <c r="N397" s="51"/>
      <c r="O397" s="51"/>
      <c r="P397" s="51"/>
      <c r="Q397" s="51"/>
      <c r="R397" s="51"/>
      <c r="S397" s="51"/>
      <c r="T397" s="51"/>
      <c r="U397" s="51"/>
      <c r="V397" s="51"/>
      <c r="W397" s="51"/>
      <c r="X397" s="51"/>
      <c r="Y397" s="51"/>
      <c r="Z397" s="51"/>
    </row>
    <row r="398" ht="9.75" customHeight="1">
      <c r="A398" s="51"/>
      <c r="B398" s="51"/>
      <c r="C398" s="51"/>
      <c r="D398" s="51"/>
      <c r="E398" s="51"/>
      <c r="F398" s="51"/>
      <c r="G398" s="51"/>
      <c r="H398" s="51"/>
      <c r="I398" s="51"/>
      <c r="J398" s="51"/>
      <c r="K398" s="51"/>
      <c r="L398" s="51"/>
      <c r="M398" s="51"/>
      <c r="N398" s="51"/>
      <c r="O398" s="51"/>
      <c r="P398" s="51"/>
      <c r="Q398" s="51"/>
      <c r="R398" s="51"/>
      <c r="S398" s="51"/>
      <c r="T398" s="51"/>
      <c r="U398" s="51"/>
      <c r="V398" s="51"/>
      <c r="W398" s="51"/>
      <c r="X398" s="51"/>
      <c r="Y398" s="51"/>
      <c r="Z398" s="51"/>
    </row>
    <row r="399" ht="9.75" customHeight="1">
      <c r="A399" s="51"/>
      <c r="B399" s="51"/>
      <c r="C399" s="51"/>
      <c r="D399" s="51"/>
      <c r="E399" s="51"/>
      <c r="F399" s="51"/>
      <c r="G399" s="51"/>
      <c r="H399" s="51"/>
      <c r="I399" s="51"/>
      <c r="J399" s="51"/>
      <c r="K399" s="51"/>
      <c r="L399" s="51"/>
      <c r="M399" s="51"/>
      <c r="N399" s="51"/>
      <c r="O399" s="51"/>
      <c r="P399" s="51"/>
      <c r="Q399" s="51"/>
      <c r="R399" s="51"/>
      <c r="S399" s="51"/>
      <c r="T399" s="51"/>
      <c r="U399" s="51"/>
      <c r="V399" s="51"/>
      <c r="W399" s="51"/>
      <c r="X399" s="51"/>
      <c r="Y399" s="51"/>
      <c r="Z399" s="51"/>
    </row>
    <row r="400" ht="9.75" customHeight="1">
      <c r="A400" s="51"/>
      <c r="B400" s="51"/>
      <c r="C400" s="51"/>
      <c r="D400" s="51"/>
      <c r="E400" s="51"/>
      <c r="F400" s="51"/>
      <c r="G400" s="51"/>
      <c r="H400" s="51"/>
      <c r="I400" s="51"/>
      <c r="J400" s="51"/>
      <c r="K400" s="51"/>
      <c r="L400" s="51"/>
      <c r="M400" s="51"/>
      <c r="N400" s="51"/>
      <c r="O400" s="51"/>
      <c r="P400" s="51"/>
      <c r="Q400" s="51"/>
      <c r="R400" s="51"/>
      <c r="S400" s="51"/>
      <c r="T400" s="51"/>
      <c r="U400" s="51"/>
      <c r="V400" s="51"/>
      <c r="W400" s="51"/>
      <c r="X400" s="51"/>
      <c r="Y400" s="51"/>
      <c r="Z400" s="51"/>
    </row>
    <row r="401" ht="9.75" customHeight="1">
      <c r="A401" s="51"/>
      <c r="B401" s="51"/>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row>
    <row r="402" ht="9.75" customHeight="1">
      <c r="A402" s="51"/>
      <c r="B402" s="51"/>
      <c r="C402" s="51"/>
      <c r="D402" s="51"/>
      <c r="E402" s="51"/>
      <c r="F402" s="51"/>
      <c r="G402" s="51"/>
      <c r="H402" s="51"/>
      <c r="I402" s="51"/>
      <c r="J402" s="51"/>
      <c r="K402" s="51"/>
      <c r="L402" s="51"/>
      <c r="M402" s="51"/>
      <c r="N402" s="51"/>
      <c r="O402" s="51"/>
      <c r="P402" s="51"/>
      <c r="Q402" s="51"/>
      <c r="R402" s="51"/>
      <c r="S402" s="51"/>
      <c r="T402" s="51"/>
      <c r="U402" s="51"/>
      <c r="V402" s="51"/>
      <c r="W402" s="51"/>
      <c r="X402" s="51"/>
      <c r="Y402" s="51"/>
      <c r="Z402" s="51"/>
    </row>
    <row r="403" ht="9.75" customHeight="1">
      <c r="A403" s="51"/>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row>
    <row r="404" ht="9.75" customHeight="1">
      <c r="A404" s="51"/>
      <c r="B404" s="51"/>
      <c r="C404" s="51"/>
      <c r="D404" s="51"/>
      <c r="E404" s="51"/>
      <c r="F404" s="51"/>
      <c r="G404" s="51"/>
      <c r="H404" s="51"/>
      <c r="I404" s="51"/>
      <c r="J404" s="51"/>
      <c r="K404" s="51"/>
      <c r="L404" s="51"/>
      <c r="M404" s="51"/>
      <c r="N404" s="51"/>
      <c r="O404" s="51"/>
      <c r="P404" s="51"/>
      <c r="Q404" s="51"/>
      <c r="R404" s="51"/>
      <c r="S404" s="51"/>
      <c r="T404" s="51"/>
      <c r="U404" s="51"/>
      <c r="V404" s="51"/>
      <c r="W404" s="51"/>
      <c r="X404" s="51"/>
      <c r="Y404" s="51"/>
      <c r="Z404" s="51"/>
    </row>
    <row r="405" ht="9.75" customHeight="1">
      <c r="A405" s="51"/>
      <c r="B405" s="51"/>
      <c r="C405" s="51"/>
      <c r="D405" s="51"/>
      <c r="E405" s="51"/>
      <c r="F405" s="51"/>
      <c r="G405" s="51"/>
      <c r="H405" s="51"/>
      <c r="I405" s="51"/>
      <c r="J405" s="51"/>
      <c r="K405" s="51"/>
      <c r="L405" s="51"/>
      <c r="M405" s="51"/>
      <c r="N405" s="51"/>
      <c r="O405" s="51"/>
      <c r="P405" s="51"/>
      <c r="Q405" s="51"/>
      <c r="R405" s="51"/>
      <c r="S405" s="51"/>
      <c r="T405" s="51"/>
      <c r="U405" s="51"/>
      <c r="V405" s="51"/>
      <c r="W405" s="51"/>
      <c r="X405" s="51"/>
      <c r="Y405" s="51"/>
      <c r="Z405" s="51"/>
    </row>
    <row r="406" ht="9.75" customHeight="1">
      <c r="A406" s="51"/>
      <c r="B406" s="51"/>
      <c r="C406" s="51"/>
      <c r="D406" s="51"/>
      <c r="E406" s="51"/>
      <c r="F406" s="51"/>
      <c r="G406" s="51"/>
      <c r="H406" s="51"/>
      <c r="I406" s="51"/>
      <c r="J406" s="51"/>
      <c r="K406" s="51"/>
      <c r="L406" s="51"/>
      <c r="M406" s="51"/>
      <c r="N406" s="51"/>
      <c r="O406" s="51"/>
      <c r="P406" s="51"/>
      <c r="Q406" s="51"/>
      <c r="R406" s="51"/>
      <c r="S406" s="51"/>
      <c r="T406" s="51"/>
      <c r="U406" s="51"/>
      <c r="V406" s="51"/>
      <c r="W406" s="51"/>
      <c r="X406" s="51"/>
      <c r="Y406" s="51"/>
      <c r="Z406" s="51"/>
    </row>
    <row r="407" ht="9.75" customHeight="1">
      <c r="A407" s="51"/>
      <c r="B407" s="51"/>
      <c r="C407" s="51"/>
      <c r="D407" s="51"/>
      <c r="E407" s="51"/>
      <c r="F407" s="51"/>
      <c r="G407" s="51"/>
      <c r="H407" s="51"/>
      <c r="I407" s="51"/>
      <c r="J407" s="51"/>
      <c r="K407" s="51"/>
      <c r="L407" s="51"/>
      <c r="M407" s="51"/>
      <c r="N407" s="51"/>
      <c r="O407" s="51"/>
      <c r="P407" s="51"/>
      <c r="Q407" s="51"/>
      <c r="R407" s="51"/>
      <c r="S407" s="51"/>
      <c r="T407" s="51"/>
      <c r="U407" s="51"/>
      <c r="V407" s="51"/>
      <c r="W407" s="51"/>
      <c r="X407" s="51"/>
      <c r="Y407" s="51"/>
      <c r="Z407" s="51"/>
    </row>
    <row r="408" ht="9.75" customHeight="1">
      <c r="A408" s="51"/>
      <c r="B408" s="51"/>
      <c r="C408" s="51"/>
      <c r="D408" s="51"/>
      <c r="E408" s="51"/>
      <c r="F408" s="51"/>
      <c r="G408" s="51"/>
      <c r="H408" s="51"/>
      <c r="I408" s="51"/>
      <c r="J408" s="51"/>
      <c r="K408" s="51"/>
      <c r="L408" s="51"/>
      <c r="M408" s="51"/>
      <c r="N408" s="51"/>
      <c r="O408" s="51"/>
      <c r="P408" s="51"/>
      <c r="Q408" s="51"/>
      <c r="R408" s="51"/>
      <c r="S408" s="51"/>
      <c r="T408" s="51"/>
      <c r="U408" s="51"/>
      <c r="V408" s="51"/>
      <c r="W408" s="51"/>
      <c r="X408" s="51"/>
      <c r="Y408" s="51"/>
      <c r="Z408" s="51"/>
    </row>
    <row r="409" ht="9.75" customHeight="1">
      <c r="A409" s="51"/>
      <c r="B409" s="51"/>
      <c r="C409" s="51"/>
      <c r="D409" s="51"/>
      <c r="E409" s="51"/>
      <c r="F409" s="51"/>
      <c r="G409" s="51"/>
      <c r="H409" s="51"/>
      <c r="I409" s="51"/>
      <c r="J409" s="51"/>
      <c r="K409" s="51"/>
      <c r="L409" s="51"/>
      <c r="M409" s="51"/>
      <c r="N409" s="51"/>
      <c r="O409" s="51"/>
      <c r="P409" s="51"/>
      <c r="Q409" s="51"/>
      <c r="R409" s="51"/>
      <c r="S409" s="51"/>
      <c r="T409" s="51"/>
      <c r="U409" s="51"/>
      <c r="V409" s="51"/>
      <c r="W409" s="51"/>
      <c r="X409" s="51"/>
      <c r="Y409" s="51"/>
      <c r="Z409" s="51"/>
    </row>
    <row r="410" ht="9.75" customHeight="1">
      <c r="A410" s="51"/>
      <c r="B410" s="51"/>
      <c r="C410" s="51"/>
      <c r="D410" s="51"/>
      <c r="E410" s="51"/>
      <c r="F410" s="51"/>
      <c r="G410" s="51"/>
      <c r="H410" s="51"/>
      <c r="I410" s="51"/>
      <c r="J410" s="51"/>
      <c r="K410" s="51"/>
      <c r="L410" s="51"/>
      <c r="M410" s="51"/>
      <c r="N410" s="51"/>
      <c r="O410" s="51"/>
      <c r="P410" s="51"/>
      <c r="Q410" s="51"/>
      <c r="R410" s="51"/>
      <c r="S410" s="51"/>
      <c r="T410" s="51"/>
      <c r="U410" s="51"/>
      <c r="V410" s="51"/>
      <c r="W410" s="51"/>
      <c r="X410" s="51"/>
      <c r="Y410" s="51"/>
      <c r="Z410" s="51"/>
    </row>
    <row r="411" ht="9.75" customHeight="1">
      <c r="A411" s="51"/>
      <c r="B411" s="51"/>
      <c r="C411" s="51"/>
      <c r="D411" s="51"/>
      <c r="E411" s="51"/>
      <c r="F411" s="51"/>
      <c r="G411" s="51"/>
      <c r="H411" s="51"/>
      <c r="I411" s="51"/>
      <c r="J411" s="51"/>
      <c r="K411" s="51"/>
      <c r="L411" s="51"/>
      <c r="M411" s="51"/>
      <c r="N411" s="51"/>
      <c r="O411" s="51"/>
      <c r="P411" s="51"/>
      <c r="Q411" s="51"/>
      <c r="R411" s="51"/>
      <c r="S411" s="51"/>
      <c r="T411" s="51"/>
      <c r="U411" s="51"/>
      <c r="V411" s="51"/>
      <c r="W411" s="51"/>
      <c r="X411" s="51"/>
      <c r="Y411" s="51"/>
      <c r="Z411" s="51"/>
    </row>
    <row r="412" ht="9.75" customHeight="1">
      <c r="A412" s="51"/>
      <c r="B412" s="51"/>
      <c r="C412" s="51"/>
      <c r="D412" s="51"/>
      <c r="E412" s="51"/>
      <c r="F412" s="51"/>
      <c r="G412" s="51"/>
      <c r="H412" s="51"/>
      <c r="I412" s="51"/>
      <c r="J412" s="51"/>
      <c r="K412" s="51"/>
      <c r="L412" s="51"/>
      <c r="M412" s="51"/>
      <c r="N412" s="51"/>
      <c r="O412" s="51"/>
      <c r="P412" s="51"/>
      <c r="Q412" s="51"/>
      <c r="R412" s="51"/>
      <c r="S412" s="51"/>
      <c r="T412" s="51"/>
      <c r="U412" s="51"/>
      <c r="V412" s="51"/>
      <c r="W412" s="51"/>
      <c r="X412" s="51"/>
      <c r="Y412" s="51"/>
      <c r="Z412" s="51"/>
    </row>
    <row r="413" ht="9.75" customHeight="1">
      <c r="A413" s="51"/>
      <c r="B413" s="51"/>
      <c r="C413" s="51"/>
      <c r="D413" s="51"/>
      <c r="E413" s="51"/>
      <c r="F413" s="51"/>
      <c r="G413" s="51"/>
      <c r="H413" s="51"/>
      <c r="I413" s="51"/>
      <c r="J413" s="51"/>
      <c r="K413" s="51"/>
      <c r="L413" s="51"/>
      <c r="M413" s="51"/>
      <c r="N413" s="51"/>
      <c r="O413" s="51"/>
      <c r="P413" s="51"/>
      <c r="Q413" s="51"/>
      <c r="R413" s="51"/>
      <c r="S413" s="51"/>
      <c r="T413" s="51"/>
      <c r="U413" s="51"/>
      <c r="V413" s="51"/>
      <c r="W413" s="51"/>
      <c r="X413" s="51"/>
      <c r="Y413" s="51"/>
      <c r="Z413" s="51"/>
    </row>
    <row r="414" ht="9.75" customHeight="1">
      <c r="A414" s="51"/>
      <c r="B414" s="51"/>
      <c r="C414" s="51"/>
      <c r="D414" s="51"/>
      <c r="E414" s="51"/>
      <c r="F414" s="51"/>
      <c r="G414" s="51"/>
      <c r="H414" s="51"/>
      <c r="I414" s="51"/>
      <c r="J414" s="51"/>
      <c r="K414" s="51"/>
      <c r="L414" s="51"/>
      <c r="M414" s="51"/>
      <c r="N414" s="51"/>
      <c r="O414" s="51"/>
      <c r="P414" s="51"/>
      <c r="Q414" s="51"/>
      <c r="R414" s="51"/>
      <c r="S414" s="51"/>
      <c r="T414" s="51"/>
      <c r="U414" s="51"/>
      <c r="V414" s="51"/>
      <c r="W414" s="51"/>
      <c r="X414" s="51"/>
      <c r="Y414" s="51"/>
      <c r="Z414" s="51"/>
    </row>
    <row r="415" ht="9.75" customHeight="1">
      <c r="A415" s="51"/>
      <c r="B415" s="51"/>
      <c r="C415" s="51"/>
      <c r="D415" s="51"/>
      <c r="E415" s="51"/>
      <c r="F415" s="51"/>
      <c r="G415" s="51"/>
      <c r="H415" s="51"/>
      <c r="I415" s="51"/>
      <c r="J415" s="51"/>
      <c r="K415" s="51"/>
      <c r="L415" s="51"/>
      <c r="M415" s="51"/>
      <c r="N415" s="51"/>
      <c r="O415" s="51"/>
      <c r="P415" s="51"/>
      <c r="Q415" s="51"/>
      <c r="R415" s="51"/>
      <c r="S415" s="51"/>
      <c r="T415" s="51"/>
      <c r="U415" s="51"/>
      <c r="V415" s="51"/>
      <c r="W415" s="51"/>
      <c r="X415" s="51"/>
      <c r="Y415" s="51"/>
      <c r="Z415" s="51"/>
    </row>
    <row r="416" ht="9.75" customHeight="1">
      <c r="A416" s="51"/>
      <c r="B416" s="51"/>
      <c r="C416" s="51"/>
      <c r="D416" s="51"/>
      <c r="E416" s="51"/>
      <c r="F416" s="51"/>
      <c r="G416" s="51"/>
      <c r="H416" s="51"/>
      <c r="I416" s="51"/>
      <c r="J416" s="51"/>
      <c r="K416" s="51"/>
      <c r="L416" s="51"/>
      <c r="M416" s="51"/>
      <c r="N416" s="51"/>
      <c r="O416" s="51"/>
      <c r="P416" s="51"/>
      <c r="Q416" s="51"/>
      <c r="R416" s="51"/>
      <c r="S416" s="51"/>
      <c r="T416" s="51"/>
      <c r="U416" s="51"/>
      <c r="V416" s="51"/>
      <c r="W416" s="51"/>
      <c r="X416" s="51"/>
      <c r="Y416" s="51"/>
      <c r="Z416" s="51"/>
    </row>
    <row r="417" ht="9.75" customHeight="1">
      <c r="A417" s="51"/>
      <c r="B417" s="51"/>
      <c r="C417" s="51"/>
      <c r="D417" s="51"/>
      <c r="E417" s="51"/>
      <c r="F417" s="51"/>
      <c r="G417" s="51"/>
      <c r="H417" s="51"/>
      <c r="I417" s="51"/>
      <c r="J417" s="51"/>
      <c r="K417" s="51"/>
      <c r="L417" s="51"/>
      <c r="M417" s="51"/>
      <c r="N417" s="51"/>
      <c r="O417" s="51"/>
      <c r="P417" s="51"/>
      <c r="Q417" s="51"/>
      <c r="R417" s="51"/>
      <c r="S417" s="51"/>
      <c r="T417" s="51"/>
      <c r="U417" s="51"/>
      <c r="V417" s="51"/>
      <c r="W417" s="51"/>
      <c r="X417" s="51"/>
      <c r="Y417" s="51"/>
      <c r="Z417" s="51"/>
    </row>
    <row r="418" ht="9.75" customHeight="1">
      <c r="A418" s="51"/>
      <c r="B418" s="51"/>
      <c r="C418" s="51"/>
      <c r="D418" s="51"/>
      <c r="E418" s="51"/>
      <c r="F418" s="51"/>
      <c r="G418" s="51"/>
      <c r="H418" s="51"/>
      <c r="I418" s="51"/>
      <c r="J418" s="51"/>
      <c r="K418" s="51"/>
      <c r="L418" s="51"/>
      <c r="M418" s="51"/>
      <c r="N418" s="51"/>
      <c r="O418" s="51"/>
      <c r="P418" s="51"/>
      <c r="Q418" s="51"/>
      <c r="R418" s="51"/>
      <c r="S418" s="51"/>
      <c r="T418" s="51"/>
      <c r="U418" s="51"/>
      <c r="V418" s="51"/>
      <c r="W418" s="51"/>
      <c r="X418" s="51"/>
      <c r="Y418" s="51"/>
      <c r="Z418" s="51"/>
    </row>
    <row r="419" ht="9.75" customHeight="1">
      <c r="A419" s="51"/>
      <c r="B419" s="51"/>
      <c r="C419" s="51"/>
      <c r="D419" s="51"/>
      <c r="E419" s="51"/>
      <c r="F419" s="51"/>
      <c r="G419" s="51"/>
      <c r="H419" s="51"/>
      <c r="I419" s="51"/>
      <c r="J419" s="51"/>
      <c r="K419" s="51"/>
      <c r="L419" s="51"/>
      <c r="M419" s="51"/>
      <c r="N419" s="51"/>
      <c r="O419" s="51"/>
      <c r="P419" s="51"/>
      <c r="Q419" s="51"/>
      <c r="R419" s="51"/>
      <c r="S419" s="51"/>
      <c r="T419" s="51"/>
      <c r="U419" s="51"/>
      <c r="V419" s="51"/>
      <c r="W419" s="51"/>
      <c r="X419" s="51"/>
      <c r="Y419" s="51"/>
      <c r="Z419" s="51"/>
    </row>
    <row r="420" ht="9.75" customHeight="1">
      <c r="A420" s="51"/>
      <c r="B420" s="51"/>
      <c r="C420" s="51"/>
      <c r="D420" s="51"/>
      <c r="E420" s="51"/>
      <c r="F420" s="51"/>
      <c r="G420" s="51"/>
      <c r="H420" s="51"/>
      <c r="I420" s="51"/>
      <c r="J420" s="51"/>
      <c r="K420" s="51"/>
      <c r="L420" s="51"/>
      <c r="M420" s="51"/>
      <c r="N420" s="51"/>
      <c r="O420" s="51"/>
      <c r="P420" s="51"/>
      <c r="Q420" s="51"/>
      <c r="R420" s="51"/>
      <c r="S420" s="51"/>
      <c r="T420" s="51"/>
      <c r="U420" s="51"/>
      <c r="V420" s="51"/>
      <c r="W420" s="51"/>
      <c r="X420" s="51"/>
      <c r="Y420" s="51"/>
      <c r="Z420" s="51"/>
    </row>
    <row r="421" ht="9.75" customHeight="1">
      <c r="A421" s="51"/>
      <c r="B421" s="51"/>
      <c r="C421" s="51"/>
      <c r="D421" s="51"/>
      <c r="E421" s="51"/>
      <c r="F421" s="51"/>
      <c r="G421" s="51"/>
      <c r="H421" s="51"/>
      <c r="I421" s="51"/>
      <c r="J421" s="51"/>
      <c r="K421" s="51"/>
      <c r="L421" s="51"/>
      <c r="M421" s="51"/>
      <c r="N421" s="51"/>
      <c r="O421" s="51"/>
      <c r="P421" s="51"/>
      <c r="Q421" s="51"/>
      <c r="R421" s="51"/>
      <c r="S421" s="51"/>
      <c r="T421" s="51"/>
      <c r="U421" s="51"/>
      <c r="V421" s="51"/>
      <c r="W421" s="51"/>
      <c r="X421" s="51"/>
      <c r="Y421" s="51"/>
      <c r="Z421" s="51"/>
    </row>
    <row r="422" ht="9.75" customHeight="1">
      <c r="A422" s="51"/>
      <c r="B422" s="51"/>
      <c r="C422" s="51"/>
      <c r="D422" s="51"/>
      <c r="E422" s="51"/>
      <c r="F422" s="51"/>
      <c r="G422" s="51"/>
      <c r="H422" s="51"/>
      <c r="I422" s="51"/>
      <c r="J422" s="51"/>
      <c r="K422" s="51"/>
      <c r="L422" s="51"/>
      <c r="M422" s="51"/>
      <c r="N422" s="51"/>
      <c r="O422" s="51"/>
      <c r="P422" s="51"/>
      <c r="Q422" s="51"/>
      <c r="R422" s="51"/>
      <c r="S422" s="51"/>
      <c r="T422" s="51"/>
      <c r="U422" s="51"/>
      <c r="V422" s="51"/>
      <c r="W422" s="51"/>
      <c r="X422" s="51"/>
      <c r="Y422" s="51"/>
      <c r="Z422" s="51"/>
    </row>
    <row r="423" ht="9.75" customHeight="1">
      <c r="A423" s="51"/>
      <c r="B423" s="51"/>
      <c r="C423" s="51"/>
      <c r="D423" s="51"/>
      <c r="E423" s="51"/>
      <c r="F423" s="51"/>
      <c r="G423" s="51"/>
      <c r="H423" s="51"/>
      <c r="I423" s="51"/>
      <c r="J423" s="51"/>
      <c r="K423" s="51"/>
      <c r="L423" s="51"/>
      <c r="M423" s="51"/>
      <c r="N423" s="51"/>
      <c r="O423" s="51"/>
      <c r="P423" s="51"/>
      <c r="Q423" s="51"/>
      <c r="R423" s="51"/>
      <c r="S423" s="51"/>
      <c r="T423" s="51"/>
      <c r="U423" s="51"/>
      <c r="V423" s="51"/>
      <c r="W423" s="51"/>
      <c r="X423" s="51"/>
      <c r="Y423" s="51"/>
      <c r="Z423" s="51"/>
    </row>
    <row r="424" ht="9.75" customHeight="1">
      <c r="A424" s="51"/>
      <c r="B424" s="51"/>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row>
    <row r="425" ht="9.75" customHeight="1">
      <c r="A425" s="51"/>
      <c r="B425" s="51"/>
      <c r="C425" s="51"/>
      <c r="D425" s="51"/>
      <c r="E425" s="51"/>
      <c r="F425" s="51"/>
      <c r="G425" s="51"/>
      <c r="H425" s="51"/>
      <c r="I425" s="51"/>
      <c r="J425" s="51"/>
      <c r="K425" s="51"/>
      <c r="L425" s="51"/>
      <c r="M425" s="51"/>
      <c r="N425" s="51"/>
      <c r="O425" s="51"/>
      <c r="P425" s="51"/>
      <c r="Q425" s="51"/>
      <c r="R425" s="51"/>
      <c r="S425" s="51"/>
      <c r="T425" s="51"/>
      <c r="U425" s="51"/>
      <c r="V425" s="51"/>
      <c r="W425" s="51"/>
      <c r="X425" s="51"/>
      <c r="Y425" s="51"/>
      <c r="Z425" s="51"/>
    </row>
    <row r="426" ht="9.75" customHeight="1">
      <c r="A426" s="51"/>
      <c r="B426" s="51"/>
      <c r="C426" s="51"/>
      <c r="D426" s="51"/>
      <c r="E426" s="51"/>
      <c r="F426" s="51"/>
      <c r="G426" s="51"/>
      <c r="H426" s="51"/>
      <c r="I426" s="51"/>
      <c r="J426" s="51"/>
      <c r="K426" s="51"/>
      <c r="L426" s="51"/>
      <c r="M426" s="51"/>
      <c r="N426" s="51"/>
      <c r="O426" s="51"/>
      <c r="P426" s="51"/>
      <c r="Q426" s="51"/>
      <c r="R426" s="51"/>
      <c r="S426" s="51"/>
      <c r="T426" s="51"/>
      <c r="U426" s="51"/>
      <c r="V426" s="51"/>
      <c r="W426" s="51"/>
      <c r="X426" s="51"/>
      <c r="Y426" s="51"/>
      <c r="Z426" s="51"/>
    </row>
    <row r="427" ht="9.75" customHeight="1">
      <c r="A427" s="51"/>
      <c r="B427" s="51"/>
      <c r="C427" s="51"/>
      <c r="D427" s="51"/>
      <c r="E427" s="51"/>
      <c r="F427" s="51"/>
      <c r="G427" s="51"/>
      <c r="H427" s="51"/>
      <c r="I427" s="51"/>
      <c r="J427" s="51"/>
      <c r="K427" s="51"/>
      <c r="L427" s="51"/>
      <c r="M427" s="51"/>
      <c r="N427" s="51"/>
      <c r="O427" s="51"/>
      <c r="P427" s="51"/>
      <c r="Q427" s="51"/>
      <c r="R427" s="51"/>
      <c r="S427" s="51"/>
      <c r="T427" s="51"/>
      <c r="U427" s="51"/>
      <c r="V427" s="51"/>
      <c r="W427" s="51"/>
      <c r="X427" s="51"/>
      <c r="Y427" s="51"/>
      <c r="Z427" s="51"/>
    </row>
    <row r="428" ht="9.75" customHeight="1">
      <c r="A428" s="51"/>
      <c r="B428" s="51"/>
      <c r="C428" s="51"/>
      <c r="D428" s="51"/>
      <c r="E428" s="51"/>
      <c r="F428" s="51"/>
      <c r="G428" s="51"/>
      <c r="H428" s="51"/>
      <c r="I428" s="51"/>
      <c r="J428" s="51"/>
      <c r="K428" s="51"/>
      <c r="L428" s="51"/>
      <c r="M428" s="51"/>
      <c r="N428" s="51"/>
      <c r="O428" s="51"/>
      <c r="P428" s="51"/>
      <c r="Q428" s="51"/>
      <c r="R428" s="51"/>
      <c r="S428" s="51"/>
      <c r="T428" s="51"/>
      <c r="U428" s="51"/>
      <c r="V428" s="51"/>
      <c r="W428" s="51"/>
      <c r="X428" s="51"/>
      <c r="Y428" s="51"/>
      <c r="Z428" s="51"/>
    </row>
    <row r="429" ht="9.75" customHeight="1">
      <c r="A429" s="51"/>
      <c r="B429" s="51"/>
      <c r="C429" s="51"/>
      <c r="D429" s="51"/>
      <c r="E429" s="51"/>
      <c r="F429" s="51"/>
      <c r="G429" s="51"/>
      <c r="H429" s="51"/>
      <c r="I429" s="51"/>
      <c r="J429" s="51"/>
      <c r="K429" s="51"/>
      <c r="L429" s="51"/>
      <c r="M429" s="51"/>
      <c r="N429" s="51"/>
      <c r="O429" s="51"/>
      <c r="P429" s="51"/>
      <c r="Q429" s="51"/>
      <c r="R429" s="51"/>
      <c r="S429" s="51"/>
      <c r="T429" s="51"/>
      <c r="U429" s="51"/>
      <c r="V429" s="51"/>
      <c r="W429" s="51"/>
      <c r="X429" s="51"/>
      <c r="Y429" s="51"/>
      <c r="Z429" s="51"/>
    </row>
    <row r="430" ht="9.75" customHeight="1">
      <c r="A430" s="51"/>
      <c r="B430" s="51"/>
      <c r="C430" s="51"/>
      <c r="D430" s="51"/>
      <c r="E430" s="51"/>
      <c r="F430" s="51"/>
      <c r="G430" s="51"/>
      <c r="H430" s="51"/>
      <c r="I430" s="51"/>
      <c r="J430" s="51"/>
      <c r="K430" s="51"/>
      <c r="L430" s="51"/>
      <c r="M430" s="51"/>
      <c r="N430" s="51"/>
      <c r="O430" s="51"/>
      <c r="P430" s="51"/>
      <c r="Q430" s="51"/>
      <c r="R430" s="51"/>
      <c r="S430" s="51"/>
      <c r="T430" s="51"/>
      <c r="U430" s="51"/>
      <c r="V430" s="51"/>
      <c r="W430" s="51"/>
      <c r="X430" s="51"/>
      <c r="Y430" s="51"/>
      <c r="Z430" s="51"/>
    </row>
    <row r="431" ht="9.75" customHeight="1">
      <c r="A431" s="51"/>
      <c r="B431" s="51"/>
      <c r="C431" s="51"/>
      <c r="D431" s="51"/>
      <c r="E431" s="51"/>
      <c r="F431" s="51"/>
      <c r="G431" s="51"/>
      <c r="H431" s="51"/>
      <c r="I431" s="51"/>
      <c r="J431" s="51"/>
      <c r="K431" s="51"/>
      <c r="L431" s="51"/>
      <c r="M431" s="51"/>
      <c r="N431" s="51"/>
      <c r="O431" s="51"/>
      <c r="P431" s="51"/>
      <c r="Q431" s="51"/>
      <c r="R431" s="51"/>
      <c r="S431" s="51"/>
      <c r="T431" s="51"/>
      <c r="U431" s="51"/>
      <c r="V431" s="51"/>
      <c r="W431" s="51"/>
      <c r="X431" s="51"/>
      <c r="Y431" s="51"/>
      <c r="Z431" s="51"/>
    </row>
    <row r="432" ht="9.75" customHeight="1">
      <c r="A432" s="51"/>
      <c r="B432" s="51"/>
      <c r="C432" s="51"/>
      <c r="D432" s="51"/>
      <c r="E432" s="51"/>
      <c r="F432" s="51"/>
      <c r="G432" s="51"/>
      <c r="H432" s="51"/>
      <c r="I432" s="51"/>
      <c r="J432" s="51"/>
      <c r="K432" s="51"/>
      <c r="L432" s="51"/>
      <c r="M432" s="51"/>
      <c r="N432" s="51"/>
      <c r="O432" s="51"/>
      <c r="P432" s="51"/>
      <c r="Q432" s="51"/>
      <c r="R432" s="51"/>
      <c r="S432" s="51"/>
      <c r="T432" s="51"/>
      <c r="U432" s="51"/>
      <c r="V432" s="51"/>
      <c r="W432" s="51"/>
      <c r="X432" s="51"/>
      <c r="Y432" s="51"/>
      <c r="Z432" s="51"/>
    </row>
    <row r="433" ht="9.75" customHeight="1">
      <c r="A433" s="51"/>
      <c r="B433" s="51"/>
      <c r="C433" s="51"/>
      <c r="D433" s="51"/>
      <c r="E433" s="51"/>
      <c r="F433" s="51"/>
      <c r="G433" s="51"/>
      <c r="H433" s="51"/>
      <c r="I433" s="51"/>
      <c r="J433" s="51"/>
      <c r="K433" s="51"/>
      <c r="L433" s="51"/>
      <c r="M433" s="51"/>
      <c r="N433" s="51"/>
      <c r="O433" s="51"/>
      <c r="P433" s="51"/>
      <c r="Q433" s="51"/>
      <c r="R433" s="51"/>
      <c r="S433" s="51"/>
      <c r="T433" s="51"/>
      <c r="U433" s="51"/>
      <c r="V433" s="51"/>
      <c r="W433" s="51"/>
      <c r="X433" s="51"/>
      <c r="Y433" s="51"/>
      <c r="Z433" s="51"/>
    </row>
    <row r="434" ht="9.75" customHeight="1">
      <c r="A434" s="51"/>
      <c r="B434" s="51"/>
      <c r="C434" s="51"/>
      <c r="D434" s="51"/>
      <c r="E434" s="51"/>
      <c r="F434" s="51"/>
      <c r="G434" s="51"/>
      <c r="H434" s="51"/>
      <c r="I434" s="51"/>
      <c r="J434" s="51"/>
      <c r="K434" s="51"/>
      <c r="L434" s="51"/>
      <c r="M434" s="51"/>
      <c r="N434" s="51"/>
      <c r="O434" s="51"/>
      <c r="P434" s="51"/>
      <c r="Q434" s="51"/>
      <c r="R434" s="51"/>
      <c r="S434" s="51"/>
      <c r="T434" s="51"/>
      <c r="U434" s="51"/>
      <c r="V434" s="51"/>
      <c r="W434" s="51"/>
      <c r="X434" s="51"/>
      <c r="Y434" s="51"/>
      <c r="Z434" s="51"/>
    </row>
    <row r="435" ht="9.75" customHeight="1">
      <c r="A435" s="51"/>
      <c r="B435" s="51"/>
      <c r="C435" s="51"/>
      <c r="D435" s="51"/>
      <c r="E435" s="51"/>
      <c r="F435" s="51"/>
      <c r="G435" s="51"/>
      <c r="H435" s="51"/>
      <c r="I435" s="51"/>
      <c r="J435" s="51"/>
      <c r="K435" s="51"/>
      <c r="L435" s="51"/>
      <c r="M435" s="51"/>
      <c r="N435" s="51"/>
      <c r="O435" s="51"/>
      <c r="P435" s="51"/>
      <c r="Q435" s="51"/>
      <c r="R435" s="51"/>
      <c r="S435" s="51"/>
      <c r="T435" s="51"/>
      <c r="U435" s="51"/>
      <c r="V435" s="51"/>
      <c r="W435" s="51"/>
      <c r="X435" s="51"/>
      <c r="Y435" s="51"/>
      <c r="Z435" s="51"/>
    </row>
    <row r="436" ht="9.75" customHeight="1">
      <c r="A436" s="51"/>
      <c r="B436" s="51"/>
      <c r="C436" s="51"/>
      <c r="D436" s="51"/>
      <c r="E436" s="51"/>
      <c r="F436" s="51"/>
      <c r="G436" s="51"/>
      <c r="H436" s="51"/>
      <c r="I436" s="51"/>
      <c r="J436" s="51"/>
      <c r="K436" s="51"/>
      <c r="L436" s="51"/>
      <c r="M436" s="51"/>
      <c r="N436" s="51"/>
      <c r="O436" s="51"/>
      <c r="P436" s="51"/>
      <c r="Q436" s="51"/>
      <c r="R436" s="51"/>
      <c r="S436" s="51"/>
      <c r="T436" s="51"/>
      <c r="U436" s="51"/>
      <c r="V436" s="51"/>
      <c r="W436" s="51"/>
      <c r="X436" s="51"/>
      <c r="Y436" s="51"/>
      <c r="Z436" s="51"/>
    </row>
    <row r="437" ht="9.75" customHeight="1">
      <c r="A437" s="51"/>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row>
    <row r="438" ht="9.75" customHeight="1">
      <c r="A438" s="51"/>
      <c r="B438" s="51"/>
      <c r="C438" s="51"/>
      <c r="D438" s="51"/>
      <c r="E438" s="51"/>
      <c r="F438" s="51"/>
      <c r="G438" s="51"/>
      <c r="H438" s="51"/>
      <c r="I438" s="51"/>
      <c r="J438" s="51"/>
      <c r="K438" s="51"/>
      <c r="L438" s="51"/>
      <c r="M438" s="51"/>
      <c r="N438" s="51"/>
      <c r="O438" s="51"/>
      <c r="P438" s="51"/>
      <c r="Q438" s="51"/>
      <c r="R438" s="51"/>
      <c r="S438" s="51"/>
      <c r="T438" s="51"/>
      <c r="U438" s="51"/>
      <c r="V438" s="51"/>
      <c r="W438" s="51"/>
      <c r="X438" s="51"/>
      <c r="Y438" s="51"/>
      <c r="Z438" s="51"/>
    </row>
    <row r="439" ht="9.75" customHeight="1">
      <c r="A439" s="51"/>
      <c r="B439" s="51"/>
      <c r="C439" s="51"/>
      <c r="D439" s="51"/>
      <c r="E439" s="51"/>
      <c r="F439" s="51"/>
      <c r="G439" s="51"/>
      <c r="H439" s="51"/>
      <c r="I439" s="51"/>
      <c r="J439" s="51"/>
      <c r="K439" s="51"/>
      <c r="L439" s="51"/>
      <c r="M439" s="51"/>
      <c r="N439" s="51"/>
      <c r="O439" s="51"/>
      <c r="P439" s="51"/>
      <c r="Q439" s="51"/>
      <c r="R439" s="51"/>
      <c r="S439" s="51"/>
      <c r="T439" s="51"/>
      <c r="U439" s="51"/>
      <c r="V439" s="51"/>
      <c r="W439" s="51"/>
      <c r="X439" s="51"/>
      <c r="Y439" s="51"/>
      <c r="Z439" s="51"/>
    </row>
    <row r="440" ht="9.75" customHeight="1">
      <c r="A440" s="51"/>
      <c r="B440" s="51"/>
      <c r="C440" s="51"/>
      <c r="D440" s="51"/>
      <c r="E440" s="51"/>
      <c r="F440" s="51"/>
      <c r="G440" s="51"/>
      <c r="H440" s="51"/>
      <c r="I440" s="51"/>
      <c r="J440" s="51"/>
      <c r="K440" s="51"/>
      <c r="L440" s="51"/>
      <c r="M440" s="51"/>
      <c r="N440" s="51"/>
      <c r="O440" s="51"/>
      <c r="P440" s="51"/>
      <c r="Q440" s="51"/>
      <c r="R440" s="51"/>
      <c r="S440" s="51"/>
      <c r="T440" s="51"/>
      <c r="U440" s="51"/>
      <c r="V440" s="51"/>
      <c r="W440" s="51"/>
      <c r="X440" s="51"/>
      <c r="Y440" s="51"/>
      <c r="Z440" s="51"/>
    </row>
    <row r="441" ht="9.75" customHeight="1">
      <c r="A441" s="51"/>
      <c r="B441" s="51"/>
      <c r="C441" s="51"/>
      <c r="D441" s="51"/>
      <c r="E441" s="51"/>
      <c r="F441" s="51"/>
      <c r="G441" s="51"/>
      <c r="H441" s="51"/>
      <c r="I441" s="51"/>
      <c r="J441" s="51"/>
      <c r="K441" s="51"/>
      <c r="L441" s="51"/>
      <c r="M441" s="51"/>
      <c r="N441" s="51"/>
      <c r="O441" s="51"/>
      <c r="P441" s="51"/>
      <c r="Q441" s="51"/>
      <c r="R441" s="51"/>
      <c r="S441" s="51"/>
      <c r="T441" s="51"/>
      <c r="U441" s="51"/>
      <c r="V441" s="51"/>
      <c r="W441" s="51"/>
      <c r="X441" s="51"/>
      <c r="Y441" s="51"/>
      <c r="Z441" s="51"/>
    </row>
    <row r="442" ht="9.75" customHeight="1">
      <c r="A442" s="51"/>
      <c r="B442" s="51"/>
      <c r="C442" s="51"/>
      <c r="D442" s="51"/>
      <c r="E442" s="51"/>
      <c r="F442" s="51"/>
      <c r="G442" s="51"/>
      <c r="H442" s="51"/>
      <c r="I442" s="51"/>
      <c r="J442" s="51"/>
      <c r="K442" s="51"/>
      <c r="L442" s="51"/>
      <c r="M442" s="51"/>
      <c r="N442" s="51"/>
      <c r="O442" s="51"/>
      <c r="P442" s="51"/>
      <c r="Q442" s="51"/>
      <c r="R442" s="51"/>
      <c r="S442" s="51"/>
      <c r="T442" s="51"/>
      <c r="U442" s="51"/>
      <c r="V442" s="51"/>
      <c r="W442" s="51"/>
      <c r="X442" s="51"/>
      <c r="Y442" s="51"/>
      <c r="Z442" s="51"/>
    </row>
    <row r="443" ht="9.75" customHeight="1">
      <c r="A443" s="51"/>
      <c r="B443" s="51"/>
      <c r="C443" s="51"/>
      <c r="D443" s="51"/>
      <c r="E443" s="51"/>
      <c r="F443" s="51"/>
      <c r="G443" s="51"/>
      <c r="H443" s="51"/>
      <c r="I443" s="51"/>
      <c r="J443" s="51"/>
      <c r="K443" s="51"/>
      <c r="L443" s="51"/>
      <c r="M443" s="51"/>
      <c r="N443" s="51"/>
      <c r="O443" s="51"/>
      <c r="P443" s="51"/>
      <c r="Q443" s="51"/>
      <c r="R443" s="51"/>
      <c r="S443" s="51"/>
      <c r="T443" s="51"/>
      <c r="U443" s="51"/>
      <c r="V443" s="51"/>
      <c r="W443" s="51"/>
      <c r="X443" s="51"/>
      <c r="Y443" s="51"/>
      <c r="Z443" s="51"/>
    </row>
    <row r="444" ht="9.75" customHeight="1">
      <c r="A444" s="51"/>
      <c r="B444" s="51"/>
      <c r="C444" s="51"/>
      <c r="D444" s="51"/>
      <c r="E444" s="51"/>
      <c r="F444" s="51"/>
      <c r="G444" s="51"/>
      <c r="H444" s="51"/>
      <c r="I444" s="51"/>
      <c r="J444" s="51"/>
      <c r="K444" s="51"/>
      <c r="L444" s="51"/>
      <c r="M444" s="51"/>
      <c r="N444" s="51"/>
      <c r="O444" s="51"/>
      <c r="P444" s="51"/>
      <c r="Q444" s="51"/>
      <c r="R444" s="51"/>
      <c r="S444" s="51"/>
      <c r="T444" s="51"/>
      <c r="U444" s="51"/>
      <c r="V444" s="51"/>
      <c r="W444" s="51"/>
      <c r="X444" s="51"/>
      <c r="Y444" s="51"/>
      <c r="Z444" s="51"/>
    </row>
    <row r="445" ht="9.75" customHeight="1">
      <c r="A445" s="51"/>
      <c r="B445" s="51"/>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row>
    <row r="446" ht="9.75" customHeight="1">
      <c r="A446" s="51"/>
      <c r="B446" s="51"/>
      <c r="C446" s="51"/>
      <c r="D446" s="51"/>
      <c r="E446" s="51"/>
      <c r="F446" s="51"/>
      <c r="G446" s="51"/>
      <c r="H446" s="51"/>
      <c r="I446" s="51"/>
      <c r="J446" s="51"/>
      <c r="K446" s="51"/>
      <c r="L446" s="51"/>
      <c r="M446" s="51"/>
      <c r="N446" s="51"/>
      <c r="O446" s="51"/>
      <c r="P446" s="51"/>
      <c r="Q446" s="51"/>
      <c r="R446" s="51"/>
      <c r="S446" s="51"/>
      <c r="T446" s="51"/>
      <c r="U446" s="51"/>
      <c r="V446" s="51"/>
      <c r="W446" s="51"/>
      <c r="X446" s="51"/>
      <c r="Y446" s="51"/>
      <c r="Z446" s="51"/>
    </row>
    <row r="447" ht="9.75" customHeight="1">
      <c r="A447" s="51"/>
      <c r="B447" s="51"/>
      <c r="C447" s="51"/>
      <c r="D447" s="51"/>
      <c r="E447" s="51"/>
      <c r="F447" s="51"/>
      <c r="G447" s="51"/>
      <c r="H447" s="51"/>
      <c r="I447" s="51"/>
      <c r="J447" s="51"/>
      <c r="K447" s="51"/>
      <c r="L447" s="51"/>
      <c r="M447" s="51"/>
      <c r="N447" s="51"/>
      <c r="O447" s="51"/>
      <c r="P447" s="51"/>
      <c r="Q447" s="51"/>
      <c r="R447" s="51"/>
      <c r="S447" s="51"/>
      <c r="T447" s="51"/>
      <c r="U447" s="51"/>
      <c r="V447" s="51"/>
      <c r="W447" s="51"/>
      <c r="X447" s="51"/>
      <c r="Y447" s="51"/>
      <c r="Z447" s="51"/>
    </row>
    <row r="448" ht="9.75" customHeight="1">
      <c r="A448" s="51"/>
      <c r="B448" s="51"/>
      <c r="C448" s="51"/>
      <c r="D448" s="51"/>
      <c r="E448" s="51"/>
      <c r="F448" s="51"/>
      <c r="G448" s="51"/>
      <c r="H448" s="51"/>
      <c r="I448" s="51"/>
      <c r="J448" s="51"/>
      <c r="K448" s="51"/>
      <c r="L448" s="51"/>
      <c r="M448" s="51"/>
      <c r="N448" s="51"/>
      <c r="O448" s="51"/>
      <c r="P448" s="51"/>
      <c r="Q448" s="51"/>
      <c r="R448" s="51"/>
      <c r="S448" s="51"/>
      <c r="T448" s="51"/>
      <c r="U448" s="51"/>
      <c r="V448" s="51"/>
      <c r="W448" s="51"/>
      <c r="X448" s="51"/>
      <c r="Y448" s="51"/>
      <c r="Z448" s="51"/>
    </row>
    <row r="449" ht="9.75" customHeight="1">
      <c r="A449" s="51"/>
      <c r="B449" s="51"/>
      <c r="C449" s="51"/>
      <c r="D449" s="51"/>
      <c r="E449" s="51"/>
      <c r="F449" s="51"/>
      <c r="G449" s="51"/>
      <c r="H449" s="51"/>
      <c r="I449" s="51"/>
      <c r="J449" s="51"/>
      <c r="K449" s="51"/>
      <c r="L449" s="51"/>
      <c r="M449" s="51"/>
      <c r="N449" s="51"/>
      <c r="O449" s="51"/>
      <c r="P449" s="51"/>
      <c r="Q449" s="51"/>
      <c r="R449" s="51"/>
      <c r="S449" s="51"/>
      <c r="T449" s="51"/>
      <c r="U449" s="51"/>
      <c r="V449" s="51"/>
      <c r="W449" s="51"/>
      <c r="X449" s="51"/>
      <c r="Y449" s="51"/>
      <c r="Z449" s="51"/>
    </row>
    <row r="450" ht="9.75" customHeight="1">
      <c r="A450" s="51"/>
      <c r="B450" s="51"/>
      <c r="C450" s="51"/>
      <c r="D450" s="51"/>
      <c r="E450" s="51"/>
      <c r="F450" s="51"/>
      <c r="G450" s="51"/>
      <c r="H450" s="51"/>
      <c r="I450" s="51"/>
      <c r="J450" s="51"/>
      <c r="K450" s="51"/>
      <c r="L450" s="51"/>
      <c r="M450" s="51"/>
      <c r="N450" s="51"/>
      <c r="O450" s="51"/>
      <c r="P450" s="51"/>
      <c r="Q450" s="51"/>
      <c r="R450" s="51"/>
      <c r="S450" s="51"/>
      <c r="T450" s="51"/>
      <c r="U450" s="51"/>
      <c r="V450" s="51"/>
      <c r="W450" s="51"/>
      <c r="X450" s="51"/>
      <c r="Y450" s="51"/>
      <c r="Z450" s="51"/>
    </row>
    <row r="451" ht="9.75" customHeight="1">
      <c r="A451" s="51"/>
      <c r="B451" s="51"/>
      <c r="C451" s="51"/>
      <c r="D451" s="51"/>
      <c r="E451" s="51"/>
      <c r="F451" s="51"/>
      <c r="G451" s="51"/>
      <c r="H451" s="51"/>
      <c r="I451" s="51"/>
      <c r="J451" s="51"/>
      <c r="K451" s="51"/>
      <c r="L451" s="51"/>
      <c r="M451" s="51"/>
      <c r="N451" s="51"/>
      <c r="O451" s="51"/>
      <c r="P451" s="51"/>
      <c r="Q451" s="51"/>
      <c r="R451" s="51"/>
      <c r="S451" s="51"/>
      <c r="T451" s="51"/>
      <c r="U451" s="51"/>
      <c r="V451" s="51"/>
      <c r="W451" s="51"/>
      <c r="X451" s="51"/>
      <c r="Y451" s="51"/>
      <c r="Z451" s="51"/>
    </row>
    <row r="452" ht="9.75" customHeight="1">
      <c r="A452" s="51"/>
      <c r="B452" s="51"/>
      <c r="C452" s="51"/>
      <c r="D452" s="51"/>
      <c r="E452" s="51"/>
      <c r="F452" s="51"/>
      <c r="G452" s="51"/>
      <c r="H452" s="51"/>
      <c r="I452" s="51"/>
      <c r="J452" s="51"/>
      <c r="K452" s="51"/>
      <c r="L452" s="51"/>
      <c r="M452" s="51"/>
      <c r="N452" s="51"/>
      <c r="O452" s="51"/>
      <c r="P452" s="51"/>
      <c r="Q452" s="51"/>
      <c r="R452" s="51"/>
      <c r="S452" s="51"/>
      <c r="T452" s="51"/>
      <c r="U452" s="51"/>
      <c r="V452" s="51"/>
      <c r="W452" s="51"/>
      <c r="X452" s="51"/>
      <c r="Y452" s="51"/>
      <c r="Z452" s="51"/>
    </row>
    <row r="453" ht="9.75" customHeight="1">
      <c r="A453" s="51"/>
      <c r="B453" s="51"/>
      <c r="C453" s="51"/>
      <c r="D453" s="51"/>
      <c r="E453" s="51"/>
      <c r="F453" s="51"/>
      <c r="G453" s="51"/>
      <c r="H453" s="51"/>
      <c r="I453" s="51"/>
      <c r="J453" s="51"/>
      <c r="K453" s="51"/>
      <c r="L453" s="51"/>
      <c r="M453" s="51"/>
      <c r="N453" s="51"/>
      <c r="O453" s="51"/>
      <c r="P453" s="51"/>
      <c r="Q453" s="51"/>
      <c r="R453" s="51"/>
      <c r="S453" s="51"/>
      <c r="T453" s="51"/>
      <c r="U453" s="51"/>
      <c r="V453" s="51"/>
      <c r="W453" s="51"/>
      <c r="X453" s="51"/>
      <c r="Y453" s="51"/>
      <c r="Z453" s="51"/>
    </row>
    <row r="454" ht="9.75" customHeight="1">
      <c r="A454" s="51"/>
      <c r="B454" s="51"/>
      <c r="C454" s="51"/>
      <c r="D454" s="51"/>
      <c r="E454" s="51"/>
      <c r="F454" s="51"/>
      <c r="G454" s="51"/>
      <c r="H454" s="51"/>
      <c r="I454" s="51"/>
      <c r="J454" s="51"/>
      <c r="K454" s="51"/>
      <c r="L454" s="51"/>
      <c r="M454" s="51"/>
      <c r="N454" s="51"/>
      <c r="O454" s="51"/>
      <c r="P454" s="51"/>
      <c r="Q454" s="51"/>
      <c r="R454" s="51"/>
      <c r="S454" s="51"/>
      <c r="T454" s="51"/>
      <c r="U454" s="51"/>
      <c r="V454" s="51"/>
      <c r="W454" s="51"/>
      <c r="X454" s="51"/>
      <c r="Y454" s="51"/>
      <c r="Z454" s="51"/>
    </row>
    <row r="455" ht="9.75" customHeight="1">
      <c r="A455" s="51"/>
      <c r="B455" s="51"/>
      <c r="C455" s="51"/>
      <c r="D455" s="51"/>
      <c r="E455" s="51"/>
      <c r="F455" s="51"/>
      <c r="G455" s="51"/>
      <c r="H455" s="51"/>
      <c r="I455" s="51"/>
      <c r="J455" s="51"/>
      <c r="K455" s="51"/>
      <c r="L455" s="51"/>
      <c r="M455" s="51"/>
      <c r="N455" s="51"/>
      <c r="O455" s="51"/>
      <c r="P455" s="51"/>
      <c r="Q455" s="51"/>
      <c r="R455" s="51"/>
      <c r="S455" s="51"/>
      <c r="T455" s="51"/>
      <c r="U455" s="51"/>
      <c r="V455" s="51"/>
      <c r="W455" s="51"/>
      <c r="X455" s="51"/>
      <c r="Y455" s="51"/>
      <c r="Z455" s="51"/>
    </row>
    <row r="456" ht="9.75" customHeight="1">
      <c r="A456" s="51"/>
      <c r="B456" s="51"/>
      <c r="C456" s="51"/>
      <c r="D456" s="51"/>
      <c r="E456" s="51"/>
      <c r="F456" s="51"/>
      <c r="G456" s="51"/>
      <c r="H456" s="51"/>
      <c r="I456" s="51"/>
      <c r="J456" s="51"/>
      <c r="K456" s="51"/>
      <c r="L456" s="51"/>
      <c r="M456" s="51"/>
      <c r="N456" s="51"/>
      <c r="O456" s="51"/>
      <c r="P456" s="51"/>
      <c r="Q456" s="51"/>
      <c r="R456" s="51"/>
      <c r="S456" s="51"/>
      <c r="T456" s="51"/>
      <c r="U456" s="51"/>
      <c r="V456" s="51"/>
      <c r="W456" s="51"/>
      <c r="X456" s="51"/>
      <c r="Y456" s="51"/>
      <c r="Z456" s="51"/>
    </row>
    <row r="457" ht="9.75" customHeight="1">
      <c r="A457" s="51"/>
      <c r="B457" s="51"/>
      <c r="C457" s="51"/>
      <c r="D457" s="51"/>
      <c r="E457" s="51"/>
      <c r="F457" s="51"/>
      <c r="G457" s="51"/>
      <c r="H457" s="51"/>
      <c r="I457" s="51"/>
      <c r="J457" s="51"/>
      <c r="K457" s="51"/>
      <c r="L457" s="51"/>
      <c r="M457" s="51"/>
      <c r="N457" s="51"/>
      <c r="O457" s="51"/>
      <c r="P457" s="51"/>
      <c r="Q457" s="51"/>
      <c r="R457" s="51"/>
      <c r="S457" s="51"/>
      <c r="T457" s="51"/>
      <c r="U457" s="51"/>
      <c r="V457" s="51"/>
      <c r="W457" s="51"/>
      <c r="X457" s="51"/>
      <c r="Y457" s="51"/>
      <c r="Z457" s="51"/>
    </row>
    <row r="458" ht="9.75" customHeight="1">
      <c r="A458" s="51"/>
      <c r="B458" s="51"/>
      <c r="C458" s="51"/>
      <c r="D458" s="51"/>
      <c r="E458" s="51"/>
      <c r="F458" s="51"/>
      <c r="G458" s="51"/>
      <c r="H458" s="51"/>
      <c r="I458" s="51"/>
      <c r="J458" s="51"/>
      <c r="K458" s="51"/>
      <c r="L458" s="51"/>
      <c r="M458" s="51"/>
      <c r="N458" s="51"/>
      <c r="O458" s="51"/>
      <c r="P458" s="51"/>
      <c r="Q458" s="51"/>
      <c r="R458" s="51"/>
      <c r="S458" s="51"/>
      <c r="T458" s="51"/>
      <c r="U458" s="51"/>
      <c r="V458" s="51"/>
      <c r="W458" s="51"/>
      <c r="X458" s="51"/>
      <c r="Y458" s="51"/>
      <c r="Z458" s="51"/>
    </row>
    <row r="459" ht="9.75" customHeight="1">
      <c r="A459" s="51"/>
      <c r="B459" s="51"/>
      <c r="C459" s="51"/>
      <c r="D459" s="51"/>
      <c r="E459" s="51"/>
      <c r="F459" s="51"/>
      <c r="G459" s="51"/>
      <c r="H459" s="51"/>
      <c r="I459" s="51"/>
      <c r="J459" s="51"/>
      <c r="K459" s="51"/>
      <c r="L459" s="51"/>
      <c r="M459" s="51"/>
      <c r="N459" s="51"/>
      <c r="O459" s="51"/>
      <c r="P459" s="51"/>
      <c r="Q459" s="51"/>
      <c r="R459" s="51"/>
      <c r="S459" s="51"/>
      <c r="T459" s="51"/>
      <c r="U459" s="51"/>
      <c r="V459" s="51"/>
      <c r="W459" s="51"/>
      <c r="X459" s="51"/>
      <c r="Y459" s="51"/>
      <c r="Z459" s="51"/>
    </row>
    <row r="460" ht="9.75" customHeight="1">
      <c r="A460" s="51"/>
      <c r="B460" s="51"/>
      <c r="C460" s="51"/>
      <c r="D460" s="51"/>
      <c r="E460" s="51"/>
      <c r="F460" s="51"/>
      <c r="G460" s="51"/>
      <c r="H460" s="51"/>
      <c r="I460" s="51"/>
      <c r="J460" s="51"/>
      <c r="K460" s="51"/>
      <c r="L460" s="51"/>
      <c r="M460" s="51"/>
      <c r="N460" s="51"/>
      <c r="O460" s="51"/>
      <c r="P460" s="51"/>
      <c r="Q460" s="51"/>
      <c r="R460" s="51"/>
      <c r="S460" s="51"/>
      <c r="T460" s="51"/>
      <c r="U460" s="51"/>
      <c r="V460" s="51"/>
      <c r="W460" s="51"/>
      <c r="X460" s="51"/>
      <c r="Y460" s="51"/>
      <c r="Z460" s="51"/>
    </row>
    <row r="461" ht="9.75" customHeight="1">
      <c r="A461" s="51"/>
      <c r="B461" s="51"/>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row>
    <row r="462" ht="9.75" customHeight="1">
      <c r="A462" s="51"/>
      <c r="B462" s="51"/>
      <c r="C462" s="51"/>
      <c r="D462" s="51"/>
      <c r="E462" s="51"/>
      <c r="F462" s="51"/>
      <c r="G462" s="51"/>
      <c r="H462" s="51"/>
      <c r="I462" s="51"/>
      <c r="J462" s="51"/>
      <c r="K462" s="51"/>
      <c r="L462" s="51"/>
      <c r="M462" s="51"/>
      <c r="N462" s="51"/>
      <c r="O462" s="51"/>
      <c r="P462" s="51"/>
      <c r="Q462" s="51"/>
      <c r="R462" s="51"/>
      <c r="S462" s="51"/>
      <c r="T462" s="51"/>
      <c r="U462" s="51"/>
      <c r="V462" s="51"/>
      <c r="W462" s="51"/>
      <c r="X462" s="51"/>
      <c r="Y462" s="51"/>
      <c r="Z462" s="51"/>
    </row>
    <row r="463" ht="9.75" customHeight="1">
      <c r="A463" s="51"/>
      <c r="B463" s="51"/>
      <c r="C463" s="51"/>
      <c r="D463" s="51"/>
      <c r="E463" s="51"/>
      <c r="F463" s="51"/>
      <c r="G463" s="51"/>
      <c r="H463" s="51"/>
      <c r="I463" s="51"/>
      <c r="J463" s="51"/>
      <c r="K463" s="51"/>
      <c r="L463" s="51"/>
      <c r="M463" s="51"/>
      <c r="N463" s="51"/>
      <c r="O463" s="51"/>
      <c r="P463" s="51"/>
      <c r="Q463" s="51"/>
      <c r="R463" s="51"/>
      <c r="S463" s="51"/>
      <c r="T463" s="51"/>
      <c r="U463" s="51"/>
      <c r="V463" s="51"/>
      <c r="W463" s="51"/>
      <c r="X463" s="51"/>
      <c r="Y463" s="51"/>
      <c r="Z463" s="51"/>
    </row>
    <row r="464" ht="9.75" customHeight="1">
      <c r="A464" s="51"/>
      <c r="B464" s="51"/>
      <c r="C464" s="51"/>
      <c r="D464" s="51"/>
      <c r="E464" s="51"/>
      <c r="F464" s="51"/>
      <c r="G464" s="51"/>
      <c r="H464" s="51"/>
      <c r="I464" s="51"/>
      <c r="J464" s="51"/>
      <c r="K464" s="51"/>
      <c r="L464" s="51"/>
      <c r="M464" s="51"/>
      <c r="N464" s="51"/>
      <c r="O464" s="51"/>
      <c r="P464" s="51"/>
      <c r="Q464" s="51"/>
      <c r="R464" s="51"/>
      <c r="S464" s="51"/>
      <c r="T464" s="51"/>
      <c r="U464" s="51"/>
      <c r="V464" s="51"/>
      <c r="W464" s="51"/>
      <c r="X464" s="51"/>
      <c r="Y464" s="51"/>
      <c r="Z464" s="51"/>
    </row>
    <row r="465" ht="9.75" customHeight="1">
      <c r="A465" s="51"/>
      <c r="B465" s="51"/>
      <c r="C465" s="51"/>
      <c r="D465" s="51"/>
      <c r="E465" s="51"/>
      <c r="F465" s="51"/>
      <c r="G465" s="51"/>
      <c r="H465" s="51"/>
      <c r="I465" s="51"/>
      <c r="J465" s="51"/>
      <c r="K465" s="51"/>
      <c r="L465" s="51"/>
      <c r="M465" s="51"/>
      <c r="N465" s="51"/>
      <c r="O465" s="51"/>
      <c r="P465" s="51"/>
      <c r="Q465" s="51"/>
      <c r="R465" s="51"/>
      <c r="S465" s="51"/>
      <c r="T465" s="51"/>
      <c r="U465" s="51"/>
      <c r="V465" s="51"/>
      <c r="W465" s="51"/>
      <c r="X465" s="51"/>
      <c r="Y465" s="51"/>
      <c r="Z465" s="51"/>
    </row>
    <row r="466" ht="9.75" customHeight="1">
      <c r="A466" s="51"/>
      <c r="B466" s="51"/>
      <c r="C466" s="51"/>
      <c r="D466" s="51"/>
      <c r="E466" s="51"/>
      <c r="F466" s="51"/>
      <c r="G466" s="51"/>
      <c r="H466" s="51"/>
      <c r="I466" s="51"/>
      <c r="J466" s="51"/>
      <c r="K466" s="51"/>
      <c r="L466" s="51"/>
      <c r="M466" s="51"/>
      <c r="N466" s="51"/>
      <c r="O466" s="51"/>
      <c r="P466" s="51"/>
      <c r="Q466" s="51"/>
      <c r="R466" s="51"/>
      <c r="S466" s="51"/>
      <c r="T466" s="51"/>
      <c r="U466" s="51"/>
      <c r="V466" s="51"/>
      <c r="W466" s="51"/>
      <c r="X466" s="51"/>
      <c r="Y466" s="51"/>
      <c r="Z466" s="51"/>
    </row>
    <row r="467" ht="9.75" customHeight="1">
      <c r="A467" s="51"/>
      <c r="B467" s="51"/>
      <c r="C467" s="51"/>
      <c r="D467" s="51"/>
      <c r="E467" s="51"/>
      <c r="F467" s="51"/>
      <c r="G467" s="51"/>
      <c r="H467" s="51"/>
      <c r="I467" s="51"/>
      <c r="J467" s="51"/>
      <c r="K467" s="51"/>
      <c r="L467" s="51"/>
      <c r="M467" s="51"/>
      <c r="N467" s="51"/>
      <c r="O467" s="51"/>
      <c r="P467" s="51"/>
      <c r="Q467" s="51"/>
      <c r="R467" s="51"/>
      <c r="S467" s="51"/>
      <c r="T467" s="51"/>
      <c r="U467" s="51"/>
      <c r="V467" s="51"/>
      <c r="W467" s="51"/>
      <c r="X467" s="51"/>
      <c r="Y467" s="51"/>
      <c r="Z467" s="51"/>
    </row>
    <row r="468" ht="9.75" customHeight="1">
      <c r="A468" s="51"/>
      <c r="B468" s="51"/>
      <c r="C468" s="51"/>
      <c r="D468" s="51"/>
      <c r="E468" s="51"/>
      <c r="F468" s="51"/>
      <c r="G468" s="51"/>
      <c r="H468" s="51"/>
      <c r="I468" s="51"/>
      <c r="J468" s="51"/>
      <c r="K468" s="51"/>
      <c r="L468" s="51"/>
      <c r="M468" s="51"/>
      <c r="N468" s="51"/>
      <c r="O468" s="51"/>
      <c r="P468" s="51"/>
      <c r="Q468" s="51"/>
      <c r="R468" s="51"/>
      <c r="S468" s="51"/>
      <c r="T468" s="51"/>
      <c r="U468" s="51"/>
      <c r="V468" s="51"/>
      <c r="W468" s="51"/>
      <c r="X468" s="51"/>
      <c r="Y468" s="51"/>
      <c r="Z468" s="51"/>
    </row>
    <row r="469" ht="9.75" customHeight="1">
      <c r="A469" s="51"/>
      <c r="B469" s="51"/>
      <c r="C469" s="51"/>
      <c r="D469" s="51"/>
      <c r="E469" s="51"/>
      <c r="F469" s="51"/>
      <c r="G469" s="51"/>
      <c r="H469" s="51"/>
      <c r="I469" s="51"/>
      <c r="J469" s="51"/>
      <c r="K469" s="51"/>
      <c r="L469" s="51"/>
      <c r="M469" s="51"/>
      <c r="N469" s="51"/>
      <c r="O469" s="51"/>
      <c r="P469" s="51"/>
      <c r="Q469" s="51"/>
      <c r="R469" s="51"/>
      <c r="S469" s="51"/>
      <c r="T469" s="51"/>
      <c r="U469" s="51"/>
      <c r="V469" s="51"/>
      <c r="W469" s="51"/>
      <c r="X469" s="51"/>
      <c r="Y469" s="51"/>
      <c r="Z469" s="51"/>
    </row>
    <row r="470" ht="9.75" customHeight="1">
      <c r="A470" s="51"/>
      <c r="B470" s="51"/>
      <c r="C470" s="51"/>
      <c r="D470" s="51"/>
      <c r="E470" s="51"/>
      <c r="F470" s="51"/>
      <c r="G470" s="51"/>
      <c r="H470" s="51"/>
      <c r="I470" s="51"/>
      <c r="J470" s="51"/>
      <c r="K470" s="51"/>
      <c r="L470" s="51"/>
      <c r="M470" s="51"/>
      <c r="N470" s="51"/>
      <c r="O470" s="51"/>
      <c r="P470" s="51"/>
      <c r="Q470" s="51"/>
      <c r="R470" s="51"/>
      <c r="S470" s="51"/>
      <c r="T470" s="51"/>
      <c r="U470" s="51"/>
      <c r="V470" s="51"/>
      <c r="W470" s="51"/>
      <c r="X470" s="51"/>
      <c r="Y470" s="51"/>
      <c r="Z470" s="51"/>
    </row>
    <row r="471" ht="9.75" customHeight="1">
      <c r="A471" s="51"/>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row>
    <row r="472" ht="9.75" customHeight="1">
      <c r="A472" s="51"/>
      <c r="B472" s="51"/>
      <c r="C472" s="51"/>
      <c r="D472" s="51"/>
      <c r="E472" s="51"/>
      <c r="F472" s="51"/>
      <c r="G472" s="51"/>
      <c r="H472" s="51"/>
      <c r="I472" s="51"/>
      <c r="J472" s="51"/>
      <c r="K472" s="51"/>
      <c r="L472" s="51"/>
      <c r="M472" s="51"/>
      <c r="N472" s="51"/>
      <c r="O472" s="51"/>
      <c r="P472" s="51"/>
      <c r="Q472" s="51"/>
      <c r="R472" s="51"/>
      <c r="S472" s="51"/>
      <c r="T472" s="51"/>
      <c r="U472" s="51"/>
      <c r="V472" s="51"/>
      <c r="W472" s="51"/>
      <c r="X472" s="51"/>
      <c r="Y472" s="51"/>
      <c r="Z472" s="51"/>
    </row>
    <row r="473" ht="9.75" customHeight="1">
      <c r="A473" s="51"/>
      <c r="B473" s="51"/>
      <c r="C473" s="51"/>
      <c r="D473" s="51"/>
      <c r="E473" s="51"/>
      <c r="F473" s="51"/>
      <c r="G473" s="51"/>
      <c r="H473" s="51"/>
      <c r="I473" s="51"/>
      <c r="J473" s="51"/>
      <c r="K473" s="51"/>
      <c r="L473" s="51"/>
      <c r="M473" s="51"/>
      <c r="N473" s="51"/>
      <c r="O473" s="51"/>
      <c r="P473" s="51"/>
      <c r="Q473" s="51"/>
      <c r="R473" s="51"/>
      <c r="S473" s="51"/>
      <c r="T473" s="51"/>
      <c r="U473" s="51"/>
      <c r="V473" s="51"/>
      <c r="W473" s="51"/>
      <c r="X473" s="51"/>
      <c r="Y473" s="51"/>
      <c r="Z473" s="51"/>
    </row>
    <row r="474" ht="9.75" customHeight="1">
      <c r="A474" s="51"/>
      <c r="B474" s="51"/>
      <c r="C474" s="51"/>
      <c r="D474" s="51"/>
      <c r="E474" s="51"/>
      <c r="F474" s="51"/>
      <c r="G474" s="51"/>
      <c r="H474" s="51"/>
      <c r="I474" s="51"/>
      <c r="J474" s="51"/>
      <c r="K474" s="51"/>
      <c r="L474" s="51"/>
      <c r="M474" s="51"/>
      <c r="N474" s="51"/>
      <c r="O474" s="51"/>
      <c r="P474" s="51"/>
      <c r="Q474" s="51"/>
      <c r="R474" s="51"/>
      <c r="S474" s="51"/>
      <c r="T474" s="51"/>
      <c r="U474" s="51"/>
      <c r="V474" s="51"/>
      <c r="W474" s="51"/>
      <c r="X474" s="51"/>
      <c r="Y474" s="51"/>
      <c r="Z474" s="51"/>
    </row>
    <row r="475" ht="9.75" customHeight="1">
      <c r="A475" s="51"/>
      <c r="B475" s="51"/>
      <c r="C475" s="51"/>
      <c r="D475" s="51"/>
      <c r="E475" s="51"/>
      <c r="F475" s="51"/>
      <c r="G475" s="51"/>
      <c r="H475" s="51"/>
      <c r="I475" s="51"/>
      <c r="J475" s="51"/>
      <c r="K475" s="51"/>
      <c r="L475" s="51"/>
      <c r="M475" s="51"/>
      <c r="N475" s="51"/>
      <c r="O475" s="51"/>
      <c r="P475" s="51"/>
      <c r="Q475" s="51"/>
      <c r="R475" s="51"/>
      <c r="S475" s="51"/>
      <c r="T475" s="51"/>
      <c r="U475" s="51"/>
      <c r="V475" s="51"/>
      <c r="W475" s="51"/>
      <c r="X475" s="51"/>
      <c r="Y475" s="51"/>
      <c r="Z475" s="51"/>
    </row>
    <row r="476" ht="9.75" customHeight="1">
      <c r="A476" s="51"/>
      <c r="B476" s="51"/>
      <c r="C476" s="51"/>
      <c r="D476" s="51"/>
      <c r="E476" s="51"/>
      <c r="F476" s="51"/>
      <c r="G476" s="51"/>
      <c r="H476" s="51"/>
      <c r="I476" s="51"/>
      <c r="J476" s="51"/>
      <c r="K476" s="51"/>
      <c r="L476" s="51"/>
      <c r="M476" s="51"/>
      <c r="N476" s="51"/>
      <c r="O476" s="51"/>
      <c r="P476" s="51"/>
      <c r="Q476" s="51"/>
      <c r="R476" s="51"/>
      <c r="S476" s="51"/>
      <c r="T476" s="51"/>
      <c r="U476" s="51"/>
      <c r="V476" s="51"/>
      <c r="W476" s="51"/>
      <c r="X476" s="51"/>
      <c r="Y476" s="51"/>
      <c r="Z476" s="51"/>
    </row>
    <row r="477" ht="9.75" customHeight="1">
      <c r="A477" s="51"/>
      <c r="B477" s="51"/>
      <c r="C477" s="51"/>
      <c r="D477" s="51"/>
      <c r="E477" s="51"/>
      <c r="F477" s="51"/>
      <c r="G477" s="51"/>
      <c r="H477" s="51"/>
      <c r="I477" s="51"/>
      <c r="J477" s="51"/>
      <c r="K477" s="51"/>
      <c r="L477" s="51"/>
      <c r="M477" s="51"/>
      <c r="N477" s="51"/>
      <c r="O477" s="51"/>
      <c r="P477" s="51"/>
      <c r="Q477" s="51"/>
      <c r="R477" s="51"/>
      <c r="S477" s="51"/>
      <c r="T477" s="51"/>
      <c r="U477" s="51"/>
      <c r="V477" s="51"/>
      <c r="W477" s="51"/>
      <c r="X477" s="51"/>
      <c r="Y477" s="51"/>
      <c r="Z477" s="51"/>
    </row>
    <row r="478" ht="9.75" customHeight="1">
      <c r="A478" s="51"/>
      <c r="B478" s="51"/>
      <c r="C478" s="51"/>
      <c r="D478" s="51"/>
      <c r="E478" s="51"/>
      <c r="F478" s="51"/>
      <c r="G478" s="51"/>
      <c r="H478" s="51"/>
      <c r="I478" s="51"/>
      <c r="J478" s="51"/>
      <c r="K478" s="51"/>
      <c r="L478" s="51"/>
      <c r="M478" s="51"/>
      <c r="N478" s="51"/>
      <c r="O478" s="51"/>
      <c r="P478" s="51"/>
      <c r="Q478" s="51"/>
      <c r="R478" s="51"/>
      <c r="S478" s="51"/>
      <c r="T478" s="51"/>
      <c r="U478" s="51"/>
      <c r="V478" s="51"/>
      <c r="W478" s="51"/>
      <c r="X478" s="51"/>
      <c r="Y478" s="51"/>
      <c r="Z478" s="51"/>
    </row>
    <row r="479" ht="9.75" customHeight="1">
      <c r="A479" s="51"/>
      <c r="B479" s="51"/>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row>
    <row r="480" ht="9.75" customHeight="1">
      <c r="A480" s="51"/>
      <c r="B480" s="51"/>
      <c r="C480" s="51"/>
      <c r="D480" s="51"/>
      <c r="E480" s="51"/>
      <c r="F480" s="51"/>
      <c r="G480" s="51"/>
      <c r="H480" s="51"/>
      <c r="I480" s="51"/>
      <c r="J480" s="51"/>
      <c r="K480" s="51"/>
      <c r="L480" s="51"/>
      <c r="M480" s="51"/>
      <c r="N480" s="51"/>
      <c r="O480" s="51"/>
      <c r="P480" s="51"/>
      <c r="Q480" s="51"/>
      <c r="R480" s="51"/>
      <c r="S480" s="51"/>
      <c r="T480" s="51"/>
      <c r="U480" s="51"/>
      <c r="V480" s="51"/>
      <c r="W480" s="51"/>
      <c r="X480" s="51"/>
      <c r="Y480" s="51"/>
      <c r="Z480" s="51"/>
    </row>
    <row r="481" ht="9.75" customHeight="1">
      <c r="A481" s="51"/>
      <c r="B481" s="51"/>
      <c r="C481" s="51"/>
      <c r="D481" s="51"/>
      <c r="E481" s="51"/>
      <c r="F481" s="51"/>
      <c r="G481" s="51"/>
      <c r="H481" s="51"/>
      <c r="I481" s="51"/>
      <c r="J481" s="51"/>
      <c r="K481" s="51"/>
      <c r="L481" s="51"/>
      <c r="M481" s="51"/>
      <c r="N481" s="51"/>
      <c r="O481" s="51"/>
      <c r="P481" s="51"/>
      <c r="Q481" s="51"/>
      <c r="R481" s="51"/>
      <c r="S481" s="51"/>
      <c r="T481" s="51"/>
      <c r="U481" s="51"/>
      <c r="V481" s="51"/>
      <c r="W481" s="51"/>
      <c r="X481" s="51"/>
      <c r="Y481" s="51"/>
      <c r="Z481" s="51"/>
    </row>
    <row r="482" ht="9.75" customHeight="1">
      <c r="A482" s="51"/>
      <c r="B482" s="51"/>
      <c r="C482" s="51"/>
      <c r="D482" s="51"/>
      <c r="E482" s="51"/>
      <c r="F482" s="51"/>
      <c r="G482" s="51"/>
      <c r="H482" s="51"/>
      <c r="I482" s="51"/>
      <c r="J482" s="51"/>
      <c r="K482" s="51"/>
      <c r="L482" s="51"/>
      <c r="M482" s="51"/>
      <c r="N482" s="51"/>
      <c r="O482" s="51"/>
      <c r="P482" s="51"/>
      <c r="Q482" s="51"/>
      <c r="R482" s="51"/>
      <c r="S482" s="51"/>
      <c r="T482" s="51"/>
      <c r="U482" s="51"/>
      <c r="V482" s="51"/>
      <c r="W482" s="51"/>
      <c r="X482" s="51"/>
      <c r="Y482" s="51"/>
      <c r="Z482" s="51"/>
    </row>
    <row r="483" ht="9.75" customHeight="1">
      <c r="A483" s="51"/>
      <c r="B483" s="51"/>
      <c r="C483" s="51"/>
      <c r="D483" s="51"/>
      <c r="E483" s="51"/>
      <c r="F483" s="51"/>
      <c r="G483" s="51"/>
      <c r="H483" s="51"/>
      <c r="I483" s="51"/>
      <c r="J483" s="51"/>
      <c r="K483" s="51"/>
      <c r="L483" s="51"/>
      <c r="M483" s="51"/>
      <c r="N483" s="51"/>
      <c r="O483" s="51"/>
      <c r="P483" s="51"/>
      <c r="Q483" s="51"/>
      <c r="R483" s="51"/>
      <c r="S483" s="51"/>
      <c r="T483" s="51"/>
      <c r="U483" s="51"/>
      <c r="V483" s="51"/>
      <c r="W483" s="51"/>
      <c r="X483" s="51"/>
      <c r="Y483" s="51"/>
      <c r="Z483" s="51"/>
    </row>
    <row r="484" ht="9.75" customHeight="1">
      <c r="A484" s="51"/>
      <c r="B484" s="51"/>
      <c r="C484" s="51"/>
      <c r="D484" s="51"/>
      <c r="E484" s="51"/>
      <c r="F484" s="51"/>
      <c r="G484" s="51"/>
      <c r="H484" s="51"/>
      <c r="I484" s="51"/>
      <c r="J484" s="51"/>
      <c r="K484" s="51"/>
      <c r="L484" s="51"/>
      <c r="M484" s="51"/>
      <c r="N484" s="51"/>
      <c r="O484" s="51"/>
      <c r="P484" s="51"/>
      <c r="Q484" s="51"/>
      <c r="R484" s="51"/>
      <c r="S484" s="51"/>
      <c r="T484" s="51"/>
      <c r="U484" s="51"/>
      <c r="V484" s="51"/>
      <c r="W484" s="51"/>
      <c r="X484" s="51"/>
      <c r="Y484" s="51"/>
      <c r="Z484" s="51"/>
    </row>
    <row r="485" ht="9.75" customHeight="1">
      <c r="A485" s="51"/>
      <c r="B485" s="51"/>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row>
    <row r="486" ht="9.75" customHeight="1">
      <c r="A486" s="51"/>
      <c r="B486" s="51"/>
      <c r="C486" s="51"/>
      <c r="D486" s="51"/>
      <c r="E486" s="51"/>
      <c r="F486" s="51"/>
      <c r="G486" s="51"/>
      <c r="H486" s="51"/>
      <c r="I486" s="51"/>
      <c r="J486" s="51"/>
      <c r="K486" s="51"/>
      <c r="L486" s="51"/>
      <c r="M486" s="51"/>
      <c r="N486" s="51"/>
      <c r="O486" s="51"/>
      <c r="P486" s="51"/>
      <c r="Q486" s="51"/>
      <c r="R486" s="51"/>
      <c r="S486" s="51"/>
      <c r="T486" s="51"/>
      <c r="U486" s="51"/>
      <c r="V486" s="51"/>
      <c r="W486" s="51"/>
      <c r="X486" s="51"/>
      <c r="Y486" s="51"/>
      <c r="Z486" s="51"/>
    </row>
    <row r="487" ht="9.75" customHeight="1">
      <c r="A487" s="51"/>
      <c r="B487" s="51"/>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row>
    <row r="488" ht="9.75" customHeight="1">
      <c r="A488" s="51"/>
      <c r="B488" s="51"/>
      <c r="C488" s="51"/>
      <c r="D488" s="51"/>
      <c r="E488" s="51"/>
      <c r="F488" s="51"/>
      <c r="G488" s="51"/>
      <c r="H488" s="51"/>
      <c r="I488" s="51"/>
      <c r="J488" s="51"/>
      <c r="K488" s="51"/>
      <c r="L488" s="51"/>
      <c r="M488" s="51"/>
      <c r="N488" s="51"/>
      <c r="O488" s="51"/>
      <c r="P488" s="51"/>
      <c r="Q488" s="51"/>
      <c r="R488" s="51"/>
      <c r="S488" s="51"/>
      <c r="T488" s="51"/>
      <c r="U488" s="51"/>
      <c r="V488" s="51"/>
      <c r="W488" s="51"/>
      <c r="X488" s="51"/>
      <c r="Y488" s="51"/>
      <c r="Z488" s="51"/>
    </row>
    <row r="489" ht="9.75" customHeight="1">
      <c r="A489" s="51"/>
      <c r="B489" s="51"/>
      <c r="C489" s="51"/>
      <c r="D489" s="51"/>
      <c r="E489" s="51"/>
      <c r="F489" s="51"/>
      <c r="G489" s="51"/>
      <c r="H489" s="51"/>
      <c r="I489" s="51"/>
      <c r="J489" s="51"/>
      <c r="K489" s="51"/>
      <c r="L489" s="51"/>
      <c r="M489" s="51"/>
      <c r="N489" s="51"/>
      <c r="O489" s="51"/>
      <c r="P489" s="51"/>
      <c r="Q489" s="51"/>
      <c r="R489" s="51"/>
      <c r="S489" s="51"/>
      <c r="T489" s="51"/>
      <c r="U489" s="51"/>
      <c r="V489" s="51"/>
      <c r="W489" s="51"/>
      <c r="X489" s="51"/>
      <c r="Y489" s="51"/>
      <c r="Z489" s="51"/>
    </row>
    <row r="490" ht="9.75" customHeight="1">
      <c r="A490" s="51"/>
      <c r="B490" s="51"/>
      <c r="C490" s="51"/>
      <c r="D490" s="51"/>
      <c r="E490" s="51"/>
      <c r="F490" s="51"/>
      <c r="G490" s="51"/>
      <c r="H490" s="51"/>
      <c r="I490" s="51"/>
      <c r="J490" s="51"/>
      <c r="K490" s="51"/>
      <c r="L490" s="51"/>
      <c r="M490" s="51"/>
      <c r="N490" s="51"/>
      <c r="O490" s="51"/>
      <c r="P490" s="51"/>
      <c r="Q490" s="51"/>
      <c r="R490" s="51"/>
      <c r="S490" s="51"/>
      <c r="T490" s="51"/>
      <c r="U490" s="51"/>
      <c r="V490" s="51"/>
      <c r="W490" s="51"/>
      <c r="X490" s="51"/>
      <c r="Y490" s="51"/>
      <c r="Z490" s="51"/>
    </row>
    <row r="491" ht="9.75" customHeight="1">
      <c r="A491" s="51"/>
      <c r="B491" s="51"/>
      <c r="C491" s="51"/>
      <c r="D491" s="51"/>
      <c r="E491" s="51"/>
      <c r="F491" s="51"/>
      <c r="G491" s="51"/>
      <c r="H491" s="51"/>
      <c r="I491" s="51"/>
      <c r="J491" s="51"/>
      <c r="K491" s="51"/>
      <c r="L491" s="51"/>
      <c r="M491" s="51"/>
      <c r="N491" s="51"/>
      <c r="O491" s="51"/>
      <c r="P491" s="51"/>
      <c r="Q491" s="51"/>
      <c r="R491" s="51"/>
      <c r="S491" s="51"/>
      <c r="T491" s="51"/>
      <c r="U491" s="51"/>
      <c r="V491" s="51"/>
      <c r="W491" s="51"/>
      <c r="X491" s="51"/>
      <c r="Y491" s="51"/>
      <c r="Z491" s="51"/>
    </row>
    <row r="492" ht="9.75" customHeight="1">
      <c r="A492" s="51"/>
      <c r="B492" s="51"/>
      <c r="C492" s="51"/>
      <c r="D492" s="51"/>
      <c r="E492" s="51"/>
      <c r="F492" s="51"/>
      <c r="G492" s="51"/>
      <c r="H492" s="51"/>
      <c r="I492" s="51"/>
      <c r="J492" s="51"/>
      <c r="K492" s="51"/>
      <c r="L492" s="51"/>
      <c r="M492" s="51"/>
      <c r="N492" s="51"/>
      <c r="O492" s="51"/>
      <c r="P492" s="51"/>
      <c r="Q492" s="51"/>
      <c r="R492" s="51"/>
      <c r="S492" s="51"/>
      <c r="T492" s="51"/>
      <c r="U492" s="51"/>
      <c r="V492" s="51"/>
      <c r="W492" s="51"/>
      <c r="X492" s="51"/>
      <c r="Y492" s="51"/>
      <c r="Z492" s="51"/>
    </row>
    <row r="493" ht="9.75" customHeight="1">
      <c r="A493" s="51"/>
      <c r="B493" s="51"/>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row>
    <row r="494" ht="9.75" customHeight="1">
      <c r="A494" s="51"/>
      <c r="B494" s="51"/>
      <c r="C494" s="51"/>
      <c r="D494" s="51"/>
      <c r="E494" s="51"/>
      <c r="F494" s="51"/>
      <c r="G494" s="51"/>
      <c r="H494" s="51"/>
      <c r="I494" s="51"/>
      <c r="J494" s="51"/>
      <c r="K494" s="51"/>
      <c r="L494" s="51"/>
      <c r="M494" s="51"/>
      <c r="N494" s="51"/>
      <c r="O494" s="51"/>
      <c r="P494" s="51"/>
      <c r="Q494" s="51"/>
      <c r="R494" s="51"/>
      <c r="S494" s="51"/>
      <c r="T494" s="51"/>
      <c r="U494" s="51"/>
      <c r="V494" s="51"/>
      <c r="W494" s="51"/>
      <c r="X494" s="51"/>
      <c r="Y494" s="51"/>
      <c r="Z494" s="51"/>
    </row>
    <row r="495" ht="9.75" customHeight="1">
      <c r="A495" s="51"/>
      <c r="B495" s="51"/>
      <c r="C495" s="51"/>
      <c r="D495" s="51"/>
      <c r="E495" s="51"/>
      <c r="F495" s="51"/>
      <c r="G495" s="51"/>
      <c r="H495" s="51"/>
      <c r="I495" s="51"/>
      <c r="J495" s="51"/>
      <c r="K495" s="51"/>
      <c r="L495" s="51"/>
      <c r="M495" s="51"/>
      <c r="N495" s="51"/>
      <c r="O495" s="51"/>
      <c r="P495" s="51"/>
      <c r="Q495" s="51"/>
      <c r="R495" s="51"/>
      <c r="S495" s="51"/>
      <c r="T495" s="51"/>
      <c r="U495" s="51"/>
      <c r="V495" s="51"/>
      <c r="W495" s="51"/>
      <c r="X495" s="51"/>
      <c r="Y495" s="51"/>
      <c r="Z495" s="51"/>
    </row>
    <row r="496" ht="9.75" customHeight="1">
      <c r="A496" s="51"/>
      <c r="B496" s="51"/>
      <c r="C496" s="51"/>
      <c r="D496" s="51"/>
      <c r="E496" s="51"/>
      <c r="F496" s="51"/>
      <c r="G496" s="51"/>
      <c r="H496" s="51"/>
      <c r="I496" s="51"/>
      <c r="J496" s="51"/>
      <c r="K496" s="51"/>
      <c r="L496" s="51"/>
      <c r="M496" s="51"/>
      <c r="N496" s="51"/>
      <c r="O496" s="51"/>
      <c r="P496" s="51"/>
      <c r="Q496" s="51"/>
      <c r="R496" s="51"/>
      <c r="S496" s="51"/>
      <c r="T496" s="51"/>
      <c r="U496" s="51"/>
      <c r="V496" s="51"/>
      <c r="W496" s="51"/>
      <c r="X496" s="51"/>
      <c r="Y496" s="51"/>
      <c r="Z496" s="51"/>
    </row>
    <row r="497" ht="9.75" customHeight="1">
      <c r="A497" s="51"/>
      <c r="B497" s="51"/>
      <c r="C497" s="51"/>
      <c r="D497" s="51"/>
      <c r="E497" s="51"/>
      <c r="F497" s="51"/>
      <c r="G497" s="51"/>
      <c r="H497" s="51"/>
      <c r="I497" s="51"/>
      <c r="J497" s="51"/>
      <c r="K497" s="51"/>
      <c r="L497" s="51"/>
      <c r="M497" s="51"/>
      <c r="N497" s="51"/>
      <c r="O497" s="51"/>
      <c r="P497" s="51"/>
      <c r="Q497" s="51"/>
      <c r="R497" s="51"/>
      <c r="S497" s="51"/>
      <c r="T497" s="51"/>
      <c r="U497" s="51"/>
      <c r="V497" s="51"/>
      <c r="W497" s="51"/>
      <c r="X497" s="51"/>
      <c r="Y497" s="51"/>
      <c r="Z497" s="51"/>
    </row>
    <row r="498" ht="9.75" customHeight="1">
      <c r="A498" s="51"/>
      <c r="B498" s="51"/>
      <c r="C498" s="51"/>
      <c r="D498" s="51"/>
      <c r="E498" s="51"/>
      <c r="F498" s="51"/>
      <c r="G498" s="51"/>
      <c r="H498" s="51"/>
      <c r="I498" s="51"/>
      <c r="J498" s="51"/>
      <c r="K498" s="51"/>
      <c r="L498" s="51"/>
      <c r="M498" s="51"/>
      <c r="N498" s="51"/>
      <c r="O498" s="51"/>
      <c r="P498" s="51"/>
      <c r="Q498" s="51"/>
      <c r="R498" s="51"/>
      <c r="S498" s="51"/>
      <c r="T498" s="51"/>
      <c r="U498" s="51"/>
      <c r="V498" s="51"/>
      <c r="W498" s="51"/>
      <c r="X498" s="51"/>
      <c r="Y498" s="51"/>
      <c r="Z498" s="51"/>
    </row>
    <row r="499" ht="9.75" customHeight="1">
      <c r="A499" s="51"/>
      <c r="B499" s="51"/>
      <c r="C499" s="51"/>
      <c r="D499" s="51"/>
      <c r="E499" s="51"/>
      <c r="F499" s="51"/>
      <c r="G499" s="51"/>
      <c r="H499" s="51"/>
      <c r="I499" s="51"/>
      <c r="J499" s="51"/>
      <c r="K499" s="51"/>
      <c r="L499" s="51"/>
      <c r="M499" s="51"/>
      <c r="N499" s="51"/>
      <c r="O499" s="51"/>
      <c r="P499" s="51"/>
      <c r="Q499" s="51"/>
      <c r="R499" s="51"/>
      <c r="S499" s="51"/>
      <c r="T499" s="51"/>
      <c r="U499" s="51"/>
      <c r="V499" s="51"/>
      <c r="W499" s="51"/>
      <c r="X499" s="51"/>
      <c r="Y499" s="51"/>
      <c r="Z499" s="51"/>
    </row>
    <row r="500" ht="9.75" customHeight="1">
      <c r="A500" s="51"/>
      <c r="B500" s="51"/>
      <c r="C500" s="51"/>
      <c r="D500" s="51"/>
      <c r="E500" s="51"/>
      <c r="F500" s="51"/>
      <c r="G500" s="51"/>
      <c r="H500" s="51"/>
      <c r="I500" s="51"/>
      <c r="J500" s="51"/>
      <c r="K500" s="51"/>
      <c r="L500" s="51"/>
      <c r="M500" s="51"/>
      <c r="N500" s="51"/>
      <c r="O500" s="51"/>
      <c r="P500" s="51"/>
      <c r="Q500" s="51"/>
      <c r="R500" s="51"/>
      <c r="S500" s="51"/>
      <c r="T500" s="51"/>
      <c r="U500" s="51"/>
      <c r="V500" s="51"/>
      <c r="W500" s="51"/>
      <c r="X500" s="51"/>
      <c r="Y500" s="51"/>
      <c r="Z500" s="51"/>
    </row>
    <row r="501" ht="9.75" customHeight="1">
      <c r="A501" s="51"/>
      <c r="B501" s="51"/>
      <c r="C501" s="51"/>
      <c r="D501" s="51"/>
      <c r="E501" s="51"/>
      <c r="F501" s="51"/>
      <c r="G501" s="51"/>
      <c r="H501" s="51"/>
      <c r="I501" s="51"/>
      <c r="J501" s="51"/>
      <c r="K501" s="51"/>
      <c r="L501" s="51"/>
      <c r="M501" s="51"/>
      <c r="N501" s="51"/>
      <c r="O501" s="51"/>
      <c r="P501" s="51"/>
      <c r="Q501" s="51"/>
      <c r="R501" s="51"/>
      <c r="S501" s="51"/>
      <c r="T501" s="51"/>
      <c r="U501" s="51"/>
      <c r="V501" s="51"/>
      <c r="W501" s="51"/>
      <c r="X501" s="51"/>
      <c r="Y501" s="51"/>
      <c r="Z501" s="51"/>
    </row>
    <row r="502" ht="9.75" customHeight="1">
      <c r="A502" s="51"/>
      <c r="B502" s="51"/>
      <c r="C502" s="51"/>
      <c r="D502" s="51"/>
      <c r="E502" s="51"/>
      <c r="F502" s="51"/>
      <c r="G502" s="51"/>
      <c r="H502" s="51"/>
      <c r="I502" s="51"/>
      <c r="J502" s="51"/>
      <c r="K502" s="51"/>
      <c r="L502" s="51"/>
      <c r="M502" s="51"/>
      <c r="N502" s="51"/>
      <c r="O502" s="51"/>
      <c r="P502" s="51"/>
      <c r="Q502" s="51"/>
      <c r="R502" s="51"/>
      <c r="S502" s="51"/>
      <c r="T502" s="51"/>
      <c r="U502" s="51"/>
      <c r="V502" s="51"/>
      <c r="W502" s="51"/>
      <c r="X502" s="51"/>
      <c r="Y502" s="51"/>
      <c r="Z502" s="51"/>
    </row>
    <row r="503" ht="9.75" customHeight="1">
      <c r="A503" s="51"/>
      <c r="B503" s="51"/>
      <c r="C503" s="51"/>
      <c r="D503" s="51"/>
      <c r="E503" s="51"/>
      <c r="F503" s="51"/>
      <c r="G503" s="51"/>
      <c r="H503" s="51"/>
      <c r="I503" s="51"/>
      <c r="J503" s="51"/>
      <c r="K503" s="51"/>
      <c r="L503" s="51"/>
      <c r="M503" s="51"/>
      <c r="N503" s="51"/>
      <c r="O503" s="51"/>
      <c r="P503" s="51"/>
      <c r="Q503" s="51"/>
      <c r="R503" s="51"/>
      <c r="S503" s="51"/>
      <c r="T503" s="51"/>
      <c r="U503" s="51"/>
      <c r="V503" s="51"/>
      <c r="W503" s="51"/>
      <c r="X503" s="51"/>
      <c r="Y503" s="51"/>
      <c r="Z503" s="51"/>
    </row>
    <row r="504" ht="9.75" customHeight="1">
      <c r="A504" s="51"/>
      <c r="B504" s="51"/>
      <c r="C504" s="51"/>
      <c r="D504" s="51"/>
      <c r="E504" s="51"/>
      <c r="F504" s="51"/>
      <c r="G504" s="51"/>
      <c r="H504" s="51"/>
      <c r="I504" s="51"/>
      <c r="J504" s="51"/>
      <c r="K504" s="51"/>
      <c r="L504" s="51"/>
      <c r="M504" s="51"/>
      <c r="N504" s="51"/>
      <c r="O504" s="51"/>
      <c r="P504" s="51"/>
      <c r="Q504" s="51"/>
      <c r="R504" s="51"/>
      <c r="S504" s="51"/>
      <c r="T504" s="51"/>
      <c r="U504" s="51"/>
      <c r="V504" s="51"/>
      <c r="W504" s="51"/>
      <c r="X504" s="51"/>
      <c r="Y504" s="51"/>
      <c r="Z504" s="51"/>
    </row>
    <row r="505" ht="9.75" customHeight="1">
      <c r="A505" s="51"/>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row>
    <row r="506" ht="9.75" customHeight="1">
      <c r="A506" s="51"/>
      <c r="B506" s="51"/>
      <c r="C506" s="51"/>
      <c r="D506" s="51"/>
      <c r="E506" s="51"/>
      <c r="F506" s="51"/>
      <c r="G506" s="51"/>
      <c r="H506" s="51"/>
      <c r="I506" s="51"/>
      <c r="J506" s="51"/>
      <c r="K506" s="51"/>
      <c r="L506" s="51"/>
      <c r="M506" s="51"/>
      <c r="N506" s="51"/>
      <c r="O506" s="51"/>
      <c r="P506" s="51"/>
      <c r="Q506" s="51"/>
      <c r="R506" s="51"/>
      <c r="S506" s="51"/>
      <c r="T506" s="51"/>
      <c r="U506" s="51"/>
      <c r="V506" s="51"/>
      <c r="W506" s="51"/>
      <c r="X506" s="51"/>
      <c r="Y506" s="51"/>
      <c r="Z506" s="51"/>
    </row>
    <row r="507" ht="9.75" customHeight="1">
      <c r="A507" s="51"/>
      <c r="B507" s="51"/>
      <c r="C507" s="51"/>
      <c r="D507" s="51"/>
      <c r="E507" s="51"/>
      <c r="F507" s="51"/>
      <c r="G507" s="51"/>
      <c r="H507" s="51"/>
      <c r="I507" s="51"/>
      <c r="J507" s="51"/>
      <c r="K507" s="51"/>
      <c r="L507" s="51"/>
      <c r="M507" s="51"/>
      <c r="N507" s="51"/>
      <c r="O507" s="51"/>
      <c r="P507" s="51"/>
      <c r="Q507" s="51"/>
      <c r="R507" s="51"/>
      <c r="S507" s="51"/>
      <c r="T507" s="51"/>
      <c r="U507" s="51"/>
      <c r="V507" s="51"/>
      <c r="W507" s="51"/>
      <c r="X507" s="51"/>
      <c r="Y507" s="51"/>
      <c r="Z507" s="51"/>
    </row>
    <row r="508" ht="9.75" customHeight="1">
      <c r="A508" s="51"/>
      <c r="B508" s="51"/>
      <c r="C508" s="51"/>
      <c r="D508" s="51"/>
      <c r="E508" s="51"/>
      <c r="F508" s="51"/>
      <c r="G508" s="51"/>
      <c r="H508" s="51"/>
      <c r="I508" s="51"/>
      <c r="J508" s="51"/>
      <c r="K508" s="51"/>
      <c r="L508" s="51"/>
      <c r="M508" s="51"/>
      <c r="N508" s="51"/>
      <c r="O508" s="51"/>
      <c r="P508" s="51"/>
      <c r="Q508" s="51"/>
      <c r="R508" s="51"/>
      <c r="S508" s="51"/>
      <c r="T508" s="51"/>
      <c r="U508" s="51"/>
      <c r="V508" s="51"/>
      <c r="W508" s="51"/>
      <c r="X508" s="51"/>
      <c r="Y508" s="51"/>
      <c r="Z508" s="51"/>
    </row>
    <row r="509" ht="9.75" customHeight="1">
      <c r="A509" s="51"/>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row>
    <row r="510" ht="9.75" customHeight="1">
      <c r="A510" s="51"/>
      <c r="B510" s="51"/>
      <c r="C510" s="51"/>
      <c r="D510" s="51"/>
      <c r="E510" s="51"/>
      <c r="F510" s="51"/>
      <c r="G510" s="51"/>
      <c r="H510" s="51"/>
      <c r="I510" s="51"/>
      <c r="J510" s="51"/>
      <c r="K510" s="51"/>
      <c r="L510" s="51"/>
      <c r="M510" s="51"/>
      <c r="N510" s="51"/>
      <c r="O510" s="51"/>
      <c r="P510" s="51"/>
      <c r="Q510" s="51"/>
      <c r="R510" s="51"/>
      <c r="S510" s="51"/>
      <c r="T510" s="51"/>
      <c r="U510" s="51"/>
      <c r="V510" s="51"/>
      <c r="W510" s="51"/>
      <c r="X510" s="51"/>
      <c r="Y510" s="51"/>
      <c r="Z510" s="51"/>
    </row>
    <row r="511" ht="9.75" customHeight="1">
      <c r="A511" s="51"/>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row>
    <row r="512" ht="9.75" customHeight="1">
      <c r="A512" s="51"/>
      <c r="B512" s="51"/>
      <c r="C512" s="51"/>
      <c r="D512" s="51"/>
      <c r="E512" s="51"/>
      <c r="F512" s="51"/>
      <c r="G512" s="51"/>
      <c r="H512" s="51"/>
      <c r="I512" s="51"/>
      <c r="J512" s="51"/>
      <c r="K512" s="51"/>
      <c r="L512" s="51"/>
      <c r="M512" s="51"/>
      <c r="N512" s="51"/>
      <c r="O512" s="51"/>
      <c r="P512" s="51"/>
      <c r="Q512" s="51"/>
      <c r="R512" s="51"/>
      <c r="S512" s="51"/>
      <c r="T512" s="51"/>
      <c r="U512" s="51"/>
      <c r="V512" s="51"/>
      <c r="W512" s="51"/>
      <c r="X512" s="51"/>
      <c r="Y512" s="51"/>
      <c r="Z512" s="51"/>
    </row>
    <row r="513" ht="9.75" customHeight="1">
      <c r="A513" s="51"/>
      <c r="B513" s="51"/>
      <c r="C513" s="51"/>
      <c r="D513" s="51"/>
      <c r="E513" s="51"/>
      <c r="F513" s="51"/>
      <c r="G513" s="51"/>
      <c r="H513" s="51"/>
      <c r="I513" s="51"/>
      <c r="J513" s="51"/>
      <c r="K513" s="51"/>
      <c r="L513" s="51"/>
      <c r="M513" s="51"/>
      <c r="N513" s="51"/>
      <c r="O513" s="51"/>
      <c r="P513" s="51"/>
      <c r="Q513" s="51"/>
      <c r="R513" s="51"/>
      <c r="S513" s="51"/>
      <c r="T513" s="51"/>
      <c r="U513" s="51"/>
      <c r="V513" s="51"/>
      <c r="W513" s="51"/>
      <c r="X513" s="51"/>
      <c r="Y513" s="51"/>
      <c r="Z513" s="51"/>
    </row>
    <row r="514" ht="9.75" customHeight="1">
      <c r="A514" s="51"/>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row>
    <row r="515" ht="9.75" customHeight="1">
      <c r="A515" s="51"/>
      <c r="B515" s="51"/>
      <c r="C515" s="51"/>
      <c r="D515" s="51"/>
      <c r="E515" s="51"/>
      <c r="F515" s="51"/>
      <c r="G515" s="51"/>
      <c r="H515" s="51"/>
      <c r="I515" s="51"/>
      <c r="J515" s="51"/>
      <c r="K515" s="51"/>
      <c r="L515" s="51"/>
      <c r="M515" s="51"/>
      <c r="N515" s="51"/>
      <c r="O515" s="51"/>
      <c r="P515" s="51"/>
      <c r="Q515" s="51"/>
      <c r="R515" s="51"/>
      <c r="S515" s="51"/>
      <c r="T515" s="51"/>
      <c r="U515" s="51"/>
      <c r="V515" s="51"/>
      <c r="W515" s="51"/>
      <c r="X515" s="51"/>
      <c r="Y515" s="51"/>
      <c r="Z515" s="51"/>
    </row>
    <row r="516" ht="9.75" customHeight="1">
      <c r="A516" s="51"/>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row>
    <row r="517" ht="9.75" customHeight="1">
      <c r="A517" s="51"/>
      <c r="B517" s="51"/>
      <c r="C517" s="51"/>
      <c r="D517" s="51"/>
      <c r="E517" s="51"/>
      <c r="F517" s="51"/>
      <c r="G517" s="51"/>
      <c r="H517" s="51"/>
      <c r="I517" s="51"/>
      <c r="J517" s="51"/>
      <c r="K517" s="51"/>
      <c r="L517" s="51"/>
      <c r="M517" s="51"/>
      <c r="N517" s="51"/>
      <c r="O517" s="51"/>
      <c r="P517" s="51"/>
      <c r="Q517" s="51"/>
      <c r="R517" s="51"/>
      <c r="S517" s="51"/>
      <c r="T517" s="51"/>
      <c r="U517" s="51"/>
      <c r="V517" s="51"/>
      <c r="W517" s="51"/>
      <c r="X517" s="51"/>
      <c r="Y517" s="51"/>
      <c r="Z517" s="51"/>
    </row>
    <row r="518" ht="9.75" customHeight="1">
      <c r="A518" s="51"/>
      <c r="B518" s="51"/>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row>
    <row r="519" ht="9.75" customHeight="1">
      <c r="A519" s="51"/>
      <c r="B519" s="51"/>
      <c r="C519" s="51"/>
      <c r="D519" s="51"/>
      <c r="E519" s="51"/>
      <c r="F519" s="51"/>
      <c r="G519" s="51"/>
      <c r="H519" s="51"/>
      <c r="I519" s="51"/>
      <c r="J519" s="51"/>
      <c r="K519" s="51"/>
      <c r="L519" s="51"/>
      <c r="M519" s="51"/>
      <c r="N519" s="51"/>
      <c r="O519" s="51"/>
      <c r="P519" s="51"/>
      <c r="Q519" s="51"/>
      <c r="R519" s="51"/>
      <c r="S519" s="51"/>
      <c r="T519" s="51"/>
      <c r="U519" s="51"/>
      <c r="V519" s="51"/>
      <c r="W519" s="51"/>
      <c r="X519" s="51"/>
      <c r="Y519" s="51"/>
      <c r="Z519" s="51"/>
    </row>
    <row r="520" ht="9.75" customHeight="1">
      <c r="A520" s="51"/>
      <c r="B520" s="51"/>
      <c r="C520" s="51"/>
      <c r="D520" s="51"/>
      <c r="E520" s="51"/>
      <c r="F520" s="51"/>
      <c r="G520" s="51"/>
      <c r="H520" s="51"/>
      <c r="I520" s="51"/>
      <c r="J520" s="51"/>
      <c r="K520" s="51"/>
      <c r="L520" s="51"/>
      <c r="M520" s="51"/>
      <c r="N520" s="51"/>
      <c r="O520" s="51"/>
      <c r="P520" s="51"/>
      <c r="Q520" s="51"/>
      <c r="R520" s="51"/>
      <c r="S520" s="51"/>
      <c r="T520" s="51"/>
      <c r="U520" s="51"/>
      <c r="V520" s="51"/>
      <c r="W520" s="51"/>
      <c r="X520" s="51"/>
      <c r="Y520" s="51"/>
      <c r="Z520" s="51"/>
    </row>
    <row r="521" ht="9.75" customHeight="1">
      <c r="A521" s="51"/>
      <c r="B521" s="51"/>
      <c r="C521" s="51"/>
      <c r="D521" s="51"/>
      <c r="E521" s="51"/>
      <c r="F521" s="51"/>
      <c r="G521" s="51"/>
      <c r="H521" s="51"/>
      <c r="I521" s="51"/>
      <c r="J521" s="51"/>
      <c r="K521" s="51"/>
      <c r="L521" s="51"/>
      <c r="M521" s="51"/>
      <c r="N521" s="51"/>
      <c r="O521" s="51"/>
      <c r="P521" s="51"/>
      <c r="Q521" s="51"/>
      <c r="R521" s="51"/>
      <c r="S521" s="51"/>
      <c r="T521" s="51"/>
      <c r="U521" s="51"/>
      <c r="V521" s="51"/>
      <c r="W521" s="51"/>
      <c r="X521" s="51"/>
      <c r="Y521" s="51"/>
      <c r="Z521" s="51"/>
    </row>
    <row r="522" ht="9.75" customHeight="1">
      <c r="A522" s="51"/>
      <c r="B522" s="51"/>
      <c r="C522" s="51"/>
      <c r="D522" s="51"/>
      <c r="E522" s="51"/>
      <c r="F522" s="51"/>
      <c r="G522" s="51"/>
      <c r="H522" s="51"/>
      <c r="I522" s="51"/>
      <c r="J522" s="51"/>
      <c r="K522" s="51"/>
      <c r="L522" s="51"/>
      <c r="M522" s="51"/>
      <c r="N522" s="51"/>
      <c r="O522" s="51"/>
      <c r="P522" s="51"/>
      <c r="Q522" s="51"/>
      <c r="R522" s="51"/>
      <c r="S522" s="51"/>
      <c r="T522" s="51"/>
      <c r="U522" s="51"/>
      <c r="V522" s="51"/>
      <c r="W522" s="51"/>
      <c r="X522" s="51"/>
      <c r="Y522" s="51"/>
      <c r="Z522" s="51"/>
    </row>
    <row r="523" ht="9.75" customHeight="1">
      <c r="A523" s="51"/>
      <c r="B523" s="51"/>
      <c r="C523" s="51"/>
      <c r="D523" s="51"/>
      <c r="E523" s="51"/>
      <c r="F523" s="51"/>
      <c r="G523" s="51"/>
      <c r="H523" s="51"/>
      <c r="I523" s="51"/>
      <c r="J523" s="51"/>
      <c r="K523" s="51"/>
      <c r="L523" s="51"/>
      <c r="M523" s="51"/>
      <c r="N523" s="51"/>
      <c r="O523" s="51"/>
      <c r="P523" s="51"/>
      <c r="Q523" s="51"/>
      <c r="R523" s="51"/>
      <c r="S523" s="51"/>
      <c r="T523" s="51"/>
      <c r="U523" s="51"/>
      <c r="V523" s="51"/>
      <c r="W523" s="51"/>
      <c r="X523" s="51"/>
      <c r="Y523" s="51"/>
      <c r="Z523" s="51"/>
    </row>
    <row r="524" ht="9.75" customHeight="1">
      <c r="A524" s="51"/>
      <c r="B524" s="51"/>
      <c r="C524" s="51"/>
      <c r="D524" s="51"/>
      <c r="E524" s="51"/>
      <c r="F524" s="51"/>
      <c r="G524" s="51"/>
      <c r="H524" s="51"/>
      <c r="I524" s="51"/>
      <c r="J524" s="51"/>
      <c r="K524" s="51"/>
      <c r="L524" s="51"/>
      <c r="M524" s="51"/>
      <c r="N524" s="51"/>
      <c r="O524" s="51"/>
      <c r="P524" s="51"/>
      <c r="Q524" s="51"/>
      <c r="R524" s="51"/>
      <c r="S524" s="51"/>
      <c r="T524" s="51"/>
      <c r="U524" s="51"/>
      <c r="V524" s="51"/>
      <c r="W524" s="51"/>
      <c r="X524" s="51"/>
      <c r="Y524" s="51"/>
      <c r="Z524" s="51"/>
    </row>
    <row r="525" ht="9.75" customHeight="1">
      <c r="A525" s="51"/>
      <c r="B525" s="51"/>
      <c r="C525" s="51"/>
      <c r="D525" s="51"/>
      <c r="E525" s="51"/>
      <c r="F525" s="51"/>
      <c r="G525" s="51"/>
      <c r="H525" s="51"/>
      <c r="I525" s="51"/>
      <c r="J525" s="51"/>
      <c r="K525" s="51"/>
      <c r="L525" s="51"/>
      <c r="M525" s="51"/>
      <c r="N525" s="51"/>
      <c r="O525" s="51"/>
      <c r="P525" s="51"/>
      <c r="Q525" s="51"/>
      <c r="R525" s="51"/>
      <c r="S525" s="51"/>
      <c r="T525" s="51"/>
      <c r="U525" s="51"/>
      <c r="V525" s="51"/>
      <c r="W525" s="51"/>
      <c r="X525" s="51"/>
      <c r="Y525" s="51"/>
      <c r="Z525" s="51"/>
    </row>
    <row r="526" ht="9.75" customHeight="1">
      <c r="A526" s="51"/>
      <c r="B526" s="51"/>
      <c r="C526" s="51"/>
      <c r="D526" s="51"/>
      <c r="E526" s="51"/>
      <c r="F526" s="51"/>
      <c r="G526" s="51"/>
      <c r="H526" s="51"/>
      <c r="I526" s="51"/>
      <c r="J526" s="51"/>
      <c r="K526" s="51"/>
      <c r="L526" s="51"/>
      <c r="M526" s="51"/>
      <c r="N526" s="51"/>
      <c r="O526" s="51"/>
      <c r="P526" s="51"/>
      <c r="Q526" s="51"/>
      <c r="R526" s="51"/>
      <c r="S526" s="51"/>
      <c r="T526" s="51"/>
      <c r="U526" s="51"/>
      <c r="V526" s="51"/>
      <c r="W526" s="51"/>
      <c r="X526" s="51"/>
      <c r="Y526" s="51"/>
      <c r="Z526" s="51"/>
    </row>
    <row r="527" ht="9.75" customHeight="1">
      <c r="A527" s="51"/>
      <c r="B527" s="51"/>
      <c r="C527" s="51"/>
      <c r="D527" s="51"/>
      <c r="E527" s="51"/>
      <c r="F527" s="51"/>
      <c r="G527" s="51"/>
      <c r="H527" s="51"/>
      <c r="I527" s="51"/>
      <c r="J527" s="51"/>
      <c r="K527" s="51"/>
      <c r="L527" s="51"/>
      <c r="M527" s="51"/>
      <c r="N527" s="51"/>
      <c r="O527" s="51"/>
      <c r="P527" s="51"/>
      <c r="Q527" s="51"/>
      <c r="R527" s="51"/>
      <c r="S527" s="51"/>
      <c r="T527" s="51"/>
      <c r="U527" s="51"/>
      <c r="V527" s="51"/>
      <c r="W527" s="51"/>
      <c r="X527" s="51"/>
      <c r="Y527" s="51"/>
      <c r="Z527" s="51"/>
    </row>
    <row r="528" ht="9.75" customHeight="1">
      <c r="A528" s="51"/>
      <c r="B528" s="51"/>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row>
    <row r="529" ht="9.75" customHeight="1">
      <c r="A529" s="51"/>
      <c r="B529" s="51"/>
      <c r="C529" s="51"/>
      <c r="D529" s="51"/>
      <c r="E529" s="51"/>
      <c r="F529" s="51"/>
      <c r="G529" s="51"/>
      <c r="H529" s="51"/>
      <c r="I529" s="51"/>
      <c r="J529" s="51"/>
      <c r="K529" s="51"/>
      <c r="L529" s="51"/>
      <c r="M529" s="51"/>
      <c r="N529" s="51"/>
      <c r="O529" s="51"/>
      <c r="P529" s="51"/>
      <c r="Q529" s="51"/>
      <c r="R529" s="51"/>
      <c r="S529" s="51"/>
      <c r="T529" s="51"/>
      <c r="U529" s="51"/>
      <c r="V529" s="51"/>
      <c r="W529" s="51"/>
      <c r="X529" s="51"/>
      <c r="Y529" s="51"/>
      <c r="Z529" s="51"/>
    </row>
    <row r="530" ht="9.75" customHeight="1">
      <c r="A530" s="51"/>
      <c r="B530" s="51"/>
      <c r="C530" s="51"/>
      <c r="D530" s="51"/>
      <c r="E530" s="51"/>
      <c r="F530" s="51"/>
      <c r="G530" s="51"/>
      <c r="H530" s="51"/>
      <c r="I530" s="51"/>
      <c r="J530" s="51"/>
      <c r="K530" s="51"/>
      <c r="L530" s="51"/>
      <c r="M530" s="51"/>
      <c r="N530" s="51"/>
      <c r="O530" s="51"/>
      <c r="P530" s="51"/>
      <c r="Q530" s="51"/>
      <c r="R530" s="51"/>
      <c r="S530" s="51"/>
      <c r="T530" s="51"/>
      <c r="U530" s="51"/>
      <c r="V530" s="51"/>
      <c r="W530" s="51"/>
      <c r="X530" s="51"/>
      <c r="Y530" s="51"/>
      <c r="Z530" s="51"/>
    </row>
    <row r="531" ht="9.75" customHeight="1">
      <c r="A531" s="51"/>
      <c r="B531" s="51"/>
      <c r="C531" s="51"/>
      <c r="D531" s="51"/>
      <c r="E531" s="51"/>
      <c r="F531" s="51"/>
      <c r="G531" s="51"/>
      <c r="H531" s="51"/>
      <c r="I531" s="51"/>
      <c r="J531" s="51"/>
      <c r="K531" s="51"/>
      <c r="L531" s="51"/>
      <c r="M531" s="51"/>
      <c r="N531" s="51"/>
      <c r="O531" s="51"/>
      <c r="P531" s="51"/>
      <c r="Q531" s="51"/>
      <c r="R531" s="51"/>
      <c r="S531" s="51"/>
      <c r="T531" s="51"/>
      <c r="U531" s="51"/>
      <c r="V531" s="51"/>
      <c r="W531" s="51"/>
      <c r="X531" s="51"/>
      <c r="Y531" s="51"/>
      <c r="Z531" s="51"/>
    </row>
    <row r="532" ht="9.75" customHeight="1">
      <c r="A532" s="51"/>
      <c r="B532" s="51"/>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row>
    <row r="533" ht="9.75" customHeight="1">
      <c r="A533" s="51"/>
      <c r="B533" s="51"/>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row>
    <row r="534" ht="9.75" customHeight="1">
      <c r="A534" s="51"/>
      <c r="B534" s="51"/>
      <c r="C534" s="51"/>
      <c r="D534" s="51"/>
      <c r="E534" s="51"/>
      <c r="F534" s="51"/>
      <c r="G534" s="51"/>
      <c r="H534" s="51"/>
      <c r="I534" s="51"/>
      <c r="J534" s="51"/>
      <c r="K534" s="51"/>
      <c r="L534" s="51"/>
      <c r="M534" s="51"/>
      <c r="N534" s="51"/>
      <c r="O534" s="51"/>
      <c r="P534" s="51"/>
      <c r="Q534" s="51"/>
      <c r="R534" s="51"/>
      <c r="S534" s="51"/>
      <c r="T534" s="51"/>
      <c r="U534" s="51"/>
      <c r="V534" s="51"/>
      <c r="W534" s="51"/>
      <c r="X534" s="51"/>
      <c r="Y534" s="51"/>
      <c r="Z534" s="51"/>
    </row>
    <row r="535" ht="9.75" customHeight="1">
      <c r="A535" s="51"/>
      <c r="B535" s="51"/>
      <c r="C535" s="51"/>
      <c r="D535" s="51"/>
      <c r="E535" s="51"/>
      <c r="F535" s="51"/>
      <c r="G535" s="51"/>
      <c r="H535" s="51"/>
      <c r="I535" s="51"/>
      <c r="J535" s="51"/>
      <c r="K535" s="51"/>
      <c r="L535" s="51"/>
      <c r="M535" s="51"/>
      <c r="N535" s="51"/>
      <c r="O535" s="51"/>
      <c r="P535" s="51"/>
      <c r="Q535" s="51"/>
      <c r="R535" s="51"/>
      <c r="S535" s="51"/>
      <c r="T535" s="51"/>
      <c r="U535" s="51"/>
      <c r="V535" s="51"/>
      <c r="W535" s="51"/>
      <c r="X535" s="51"/>
      <c r="Y535" s="51"/>
      <c r="Z535" s="51"/>
    </row>
    <row r="536" ht="9.75" customHeight="1">
      <c r="A536" s="51"/>
      <c r="B536" s="51"/>
      <c r="C536" s="51"/>
      <c r="D536" s="51"/>
      <c r="E536" s="51"/>
      <c r="F536" s="51"/>
      <c r="G536" s="51"/>
      <c r="H536" s="51"/>
      <c r="I536" s="51"/>
      <c r="J536" s="51"/>
      <c r="K536" s="51"/>
      <c r="L536" s="51"/>
      <c r="M536" s="51"/>
      <c r="N536" s="51"/>
      <c r="O536" s="51"/>
      <c r="P536" s="51"/>
      <c r="Q536" s="51"/>
      <c r="R536" s="51"/>
      <c r="S536" s="51"/>
      <c r="T536" s="51"/>
      <c r="U536" s="51"/>
      <c r="V536" s="51"/>
      <c r="W536" s="51"/>
      <c r="X536" s="51"/>
      <c r="Y536" s="51"/>
      <c r="Z536" s="51"/>
    </row>
    <row r="537" ht="9.75" customHeight="1">
      <c r="A537" s="51"/>
      <c r="B537" s="51"/>
      <c r="C537" s="51"/>
      <c r="D537" s="51"/>
      <c r="E537" s="51"/>
      <c r="F537" s="51"/>
      <c r="G537" s="51"/>
      <c r="H537" s="51"/>
      <c r="I537" s="51"/>
      <c r="J537" s="51"/>
      <c r="K537" s="51"/>
      <c r="L537" s="51"/>
      <c r="M537" s="51"/>
      <c r="N537" s="51"/>
      <c r="O537" s="51"/>
      <c r="P537" s="51"/>
      <c r="Q537" s="51"/>
      <c r="R537" s="51"/>
      <c r="S537" s="51"/>
      <c r="T537" s="51"/>
      <c r="U537" s="51"/>
      <c r="V537" s="51"/>
      <c r="W537" s="51"/>
      <c r="X537" s="51"/>
      <c r="Y537" s="51"/>
      <c r="Z537" s="51"/>
    </row>
    <row r="538" ht="9.75" customHeight="1">
      <c r="A538" s="51"/>
      <c r="B538" s="51"/>
      <c r="C538" s="51"/>
      <c r="D538" s="51"/>
      <c r="E538" s="51"/>
      <c r="F538" s="51"/>
      <c r="G538" s="51"/>
      <c r="H538" s="51"/>
      <c r="I538" s="51"/>
      <c r="J538" s="51"/>
      <c r="K538" s="51"/>
      <c r="L538" s="51"/>
      <c r="M538" s="51"/>
      <c r="N538" s="51"/>
      <c r="O538" s="51"/>
      <c r="P538" s="51"/>
      <c r="Q538" s="51"/>
      <c r="R538" s="51"/>
      <c r="S538" s="51"/>
      <c r="T538" s="51"/>
      <c r="U538" s="51"/>
      <c r="V538" s="51"/>
      <c r="W538" s="51"/>
      <c r="X538" s="51"/>
      <c r="Y538" s="51"/>
      <c r="Z538" s="51"/>
    </row>
    <row r="539" ht="9.75" customHeight="1">
      <c r="A539" s="51"/>
      <c r="B539" s="51"/>
      <c r="C539" s="51"/>
      <c r="D539" s="51"/>
      <c r="E539" s="51"/>
      <c r="F539" s="51"/>
      <c r="G539" s="51"/>
      <c r="H539" s="51"/>
      <c r="I539" s="51"/>
      <c r="J539" s="51"/>
      <c r="K539" s="51"/>
      <c r="L539" s="51"/>
      <c r="M539" s="51"/>
      <c r="N539" s="51"/>
      <c r="O539" s="51"/>
      <c r="P539" s="51"/>
      <c r="Q539" s="51"/>
      <c r="R539" s="51"/>
      <c r="S539" s="51"/>
      <c r="T539" s="51"/>
      <c r="U539" s="51"/>
      <c r="V539" s="51"/>
      <c r="W539" s="51"/>
      <c r="X539" s="51"/>
      <c r="Y539" s="51"/>
      <c r="Z539" s="51"/>
    </row>
    <row r="540" ht="9.75" customHeight="1">
      <c r="A540" s="51"/>
      <c r="B540" s="51"/>
      <c r="C540" s="51"/>
      <c r="D540" s="51"/>
      <c r="E540" s="51"/>
      <c r="F540" s="51"/>
      <c r="G540" s="51"/>
      <c r="H540" s="51"/>
      <c r="I540" s="51"/>
      <c r="J540" s="51"/>
      <c r="K540" s="51"/>
      <c r="L540" s="51"/>
      <c r="M540" s="51"/>
      <c r="N540" s="51"/>
      <c r="O540" s="51"/>
      <c r="P540" s="51"/>
      <c r="Q540" s="51"/>
      <c r="R540" s="51"/>
      <c r="S540" s="51"/>
      <c r="T540" s="51"/>
      <c r="U540" s="51"/>
      <c r="V540" s="51"/>
      <c r="W540" s="51"/>
      <c r="X540" s="51"/>
      <c r="Y540" s="51"/>
      <c r="Z540" s="51"/>
    </row>
    <row r="541" ht="9.75" customHeight="1">
      <c r="A541" s="51"/>
      <c r="B541" s="51"/>
      <c r="C541" s="51"/>
      <c r="D541" s="51"/>
      <c r="E541" s="51"/>
      <c r="F541" s="51"/>
      <c r="G541" s="51"/>
      <c r="H541" s="51"/>
      <c r="I541" s="51"/>
      <c r="J541" s="51"/>
      <c r="K541" s="51"/>
      <c r="L541" s="51"/>
      <c r="M541" s="51"/>
      <c r="N541" s="51"/>
      <c r="O541" s="51"/>
      <c r="P541" s="51"/>
      <c r="Q541" s="51"/>
      <c r="R541" s="51"/>
      <c r="S541" s="51"/>
      <c r="T541" s="51"/>
      <c r="U541" s="51"/>
      <c r="V541" s="51"/>
      <c r="W541" s="51"/>
      <c r="X541" s="51"/>
      <c r="Y541" s="51"/>
      <c r="Z541" s="51"/>
    </row>
    <row r="542" ht="9.75" customHeight="1">
      <c r="A542" s="51"/>
      <c r="B542" s="51"/>
      <c r="C542" s="51"/>
      <c r="D542" s="51"/>
      <c r="E542" s="51"/>
      <c r="F542" s="51"/>
      <c r="G542" s="51"/>
      <c r="H542" s="51"/>
      <c r="I542" s="51"/>
      <c r="J542" s="51"/>
      <c r="K542" s="51"/>
      <c r="L542" s="51"/>
      <c r="M542" s="51"/>
      <c r="N542" s="51"/>
      <c r="O542" s="51"/>
      <c r="P542" s="51"/>
      <c r="Q542" s="51"/>
      <c r="R542" s="51"/>
      <c r="S542" s="51"/>
      <c r="T542" s="51"/>
      <c r="U542" s="51"/>
      <c r="V542" s="51"/>
      <c r="W542" s="51"/>
      <c r="X542" s="51"/>
      <c r="Y542" s="51"/>
      <c r="Z542" s="51"/>
    </row>
    <row r="543" ht="9.75" customHeight="1">
      <c r="A543" s="51"/>
      <c r="B543" s="51"/>
      <c r="C543" s="51"/>
      <c r="D543" s="51"/>
      <c r="E543" s="51"/>
      <c r="F543" s="51"/>
      <c r="G543" s="51"/>
      <c r="H543" s="51"/>
      <c r="I543" s="51"/>
      <c r="J543" s="51"/>
      <c r="K543" s="51"/>
      <c r="L543" s="51"/>
      <c r="M543" s="51"/>
      <c r="N543" s="51"/>
      <c r="O543" s="51"/>
      <c r="P543" s="51"/>
      <c r="Q543" s="51"/>
      <c r="R543" s="51"/>
      <c r="S543" s="51"/>
      <c r="T543" s="51"/>
      <c r="U543" s="51"/>
      <c r="V543" s="51"/>
      <c r="W543" s="51"/>
      <c r="X543" s="51"/>
      <c r="Y543" s="51"/>
      <c r="Z543" s="51"/>
    </row>
    <row r="544" ht="9.75" customHeight="1">
      <c r="A544" s="51"/>
      <c r="B544" s="51"/>
      <c r="C544" s="51"/>
      <c r="D544" s="51"/>
      <c r="E544" s="51"/>
      <c r="F544" s="51"/>
      <c r="G544" s="51"/>
      <c r="H544" s="51"/>
      <c r="I544" s="51"/>
      <c r="J544" s="51"/>
      <c r="K544" s="51"/>
      <c r="L544" s="51"/>
      <c r="M544" s="51"/>
      <c r="N544" s="51"/>
      <c r="O544" s="51"/>
      <c r="P544" s="51"/>
      <c r="Q544" s="51"/>
      <c r="R544" s="51"/>
      <c r="S544" s="51"/>
      <c r="T544" s="51"/>
      <c r="U544" s="51"/>
      <c r="V544" s="51"/>
      <c r="W544" s="51"/>
      <c r="X544" s="51"/>
      <c r="Y544" s="51"/>
      <c r="Z544" s="51"/>
    </row>
    <row r="545" ht="9.75" customHeight="1">
      <c r="A545" s="51"/>
      <c r="B545" s="51"/>
      <c r="C545" s="51"/>
      <c r="D545" s="51"/>
      <c r="E545" s="51"/>
      <c r="F545" s="51"/>
      <c r="G545" s="51"/>
      <c r="H545" s="51"/>
      <c r="I545" s="51"/>
      <c r="J545" s="51"/>
      <c r="K545" s="51"/>
      <c r="L545" s="51"/>
      <c r="M545" s="51"/>
      <c r="N545" s="51"/>
      <c r="O545" s="51"/>
      <c r="P545" s="51"/>
      <c r="Q545" s="51"/>
      <c r="R545" s="51"/>
      <c r="S545" s="51"/>
      <c r="T545" s="51"/>
      <c r="U545" s="51"/>
      <c r="V545" s="51"/>
      <c r="W545" s="51"/>
      <c r="X545" s="51"/>
      <c r="Y545" s="51"/>
      <c r="Z545" s="51"/>
    </row>
    <row r="546" ht="9.75" customHeight="1">
      <c r="A546" s="51"/>
      <c r="B546" s="51"/>
      <c r="C546" s="51"/>
      <c r="D546" s="51"/>
      <c r="E546" s="51"/>
      <c r="F546" s="51"/>
      <c r="G546" s="51"/>
      <c r="H546" s="51"/>
      <c r="I546" s="51"/>
      <c r="J546" s="51"/>
      <c r="K546" s="51"/>
      <c r="L546" s="51"/>
      <c r="M546" s="51"/>
      <c r="N546" s="51"/>
      <c r="O546" s="51"/>
      <c r="P546" s="51"/>
      <c r="Q546" s="51"/>
      <c r="R546" s="51"/>
      <c r="S546" s="51"/>
      <c r="T546" s="51"/>
      <c r="U546" s="51"/>
      <c r="V546" s="51"/>
      <c r="W546" s="51"/>
      <c r="X546" s="51"/>
      <c r="Y546" s="51"/>
      <c r="Z546" s="51"/>
    </row>
    <row r="547" ht="9.75" customHeight="1">
      <c r="A547" s="51"/>
      <c r="B547" s="51"/>
      <c r="C547" s="51"/>
      <c r="D547" s="51"/>
      <c r="E547" s="51"/>
      <c r="F547" s="51"/>
      <c r="G547" s="51"/>
      <c r="H547" s="51"/>
      <c r="I547" s="51"/>
      <c r="J547" s="51"/>
      <c r="K547" s="51"/>
      <c r="L547" s="51"/>
      <c r="M547" s="51"/>
      <c r="N547" s="51"/>
      <c r="O547" s="51"/>
      <c r="P547" s="51"/>
      <c r="Q547" s="51"/>
      <c r="R547" s="51"/>
      <c r="S547" s="51"/>
      <c r="T547" s="51"/>
      <c r="U547" s="51"/>
      <c r="V547" s="51"/>
      <c r="W547" s="51"/>
      <c r="X547" s="51"/>
      <c r="Y547" s="51"/>
      <c r="Z547" s="51"/>
    </row>
    <row r="548" ht="9.75" customHeight="1">
      <c r="A548" s="51"/>
      <c r="B548" s="51"/>
      <c r="C548" s="51"/>
      <c r="D548" s="51"/>
      <c r="E548" s="51"/>
      <c r="F548" s="51"/>
      <c r="G548" s="51"/>
      <c r="H548" s="51"/>
      <c r="I548" s="51"/>
      <c r="J548" s="51"/>
      <c r="K548" s="51"/>
      <c r="L548" s="51"/>
      <c r="M548" s="51"/>
      <c r="N548" s="51"/>
      <c r="O548" s="51"/>
      <c r="P548" s="51"/>
      <c r="Q548" s="51"/>
      <c r="R548" s="51"/>
      <c r="S548" s="51"/>
      <c r="T548" s="51"/>
      <c r="U548" s="51"/>
      <c r="V548" s="51"/>
      <c r="W548" s="51"/>
      <c r="X548" s="51"/>
      <c r="Y548" s="51"/>
      <c r="Z548" s="51"/>
    </row>
    <row r="549" ht="9.75" customHeight="1">
      <c r="A549" s="51"/>
      <c r="B549" s="51"/>
      <c r="C549" s="51"/>
      <c r="D549" s="51"/>
      <c r="E549" s="51"/>
      <c r="F549" s="51"/>
      <c r="G549" s="51"/>
      <c r="H549" s="51"/>
      <c r="I549" s="51"/>
      <c r="J549" s="51"/>
      <c r="K549" s="51"/>
      <c r="L549" s="51"/>
      <c r="M549" s="51"/>
      <c r="N549" s="51"/>
      <c r="O549" s="51"/>
      <c r="P549" s="51"/>
      <c r="Q549" s="51"/>
      <c r="R549" s="51"/>
      <c r="S549" s="51"/>
      <c r="T549" s="51"/>
      <c r="U549" s="51"/>
      <c r="V549" s="51"/>
      <c r="W549" s="51"/>
      <c r="X549" s="51"/>
      <c r="Y549" s="51"/>
      <c r="Z549" s="51"/>
    </row>
    <row r="550" ht="9.75" customHeight="1">
      <c r="A550" s="51"/>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row>
    <row r="551" ht="9.75" customHeight="1">
      <c r="A551" s="51"/>
      <c r="B551" s="51"/>
      <c r="C551" s="51"/>
      <c r="D551" s="51"/>
      <c r="E551" s="51"/>
      <c r="F551" s="51"/>
      <c r="G551" s="51"/>
      <c r="H551" s="51"/>
      <c r="I551" s="51"/>
      <c r="J551" s="51"/>
      <c r="K551" s="51"/>
      <c r="L551" s="51"/>
      <c r="M551" s="51"/>
      <c r="N551" s="51"/>
      <c r="O551" s="51"/>
      <c r="P551" s="51"/>
      <c r="Q551" s="51"/>
      <c r="R551" s="51"/>
      <c r="S551" s="51"/>
      <c r="T551" s="51"/>
      <c r="U551" s="51"/>
      <c r="V551" s="51"/>
      <c r="W551" s="51"/>
      <c r="X551" s="51"/>
      <c r="Y551" s="51"/>
      <c r="Z551" s="51"/>
    </row>
    <row r="552" ht="9.75" customHeight="1">
      <c r="A552" s="51"/>
      <c r="B552" s="51"/>
      <c r="C552" s="51"/>
      <c r="D552" s="51"/>
      <c r="E552" s="51"/>
      <c r="F552" s="51"/>
      <c r="G552" s="51"/>
      <c r="H552" s="51"/>
      <c r="I552" s="51"/>
      <c r="J552" s="51"/>
      <c r="K552" s="51"/>
      <c r="L552" s="51"/>
      <c r="M552" s="51"/>
      <c r="N552" s="51"/>
      <c r="O552" s="51"/>
      <c r="P552" s="51"/>
      <c r="Q552" s="51"/>
      <c r="R552" s="51"/>
      <c r="S552" s="51"/>
      <c r="T552" s="51"/>
      <c r="U552" s="51"/>
      <c r="V552" s="51"/>
      <c r="W552" s="51"/>
      <c r="X552" s="51"/>
      <c r="Y552" s="51"/>
      <c r="Z552" s="51"/>
    </row>
    <row r="553" ht="9.75" customHeight="1">
      <c r="A553" s="51"/>
      <c r="B553" s="51"/>
      <c r="C553" s="51"/>
      <c r="D553" s="51"/>
      <c r="E553" s="51"/>
      <c r="F553" s="51"/>
      <c r="G553" s="51"/>
      <c r="H553" s="51"/>
      <c r="I553" s="51"/>
      <c r="J553" s="51"/>
      <c r="K553" s="51"/>
      <c r="L553" s="51"/>
      <c r="M553" s="51"/>
      <c r="N553" s="51"/>
      <c r="O553" s="51"/>
      <c r="P553" s="51"/>
      <c r="Q553" s="51"/>
      <c r="R553" s="51"/>
      <c r="S553" s="51"/>
      <c r="T553" s="51"/>
      <c r="U553" s="51"/>
      <c r="V553" s="51"/>
      <c r="W553" s="51"/>
      <c r="X553" s="51"/>
      <c r="Y553" s="51"/>
      <c r="Z553" s="51"/>
    </row>
    <row r="554" ht="9.75" customHeight="1">
      <c r="A554" s="51"/>
      <c r="B554" s="51"/>
      <c r="C554" s="51"/>
      <c r="D554" s="51"/>
      <c r="E554" s="51"/>
      <c r="F554" s="51"/>
      <c r="G554" s="51"/>
      <c r="H554" s="51"/>
      <c r="I554" s="51"/>
      <c r="J554" s="51"/>
      <c r="K554" s="51"/>
      <c r="L554" s="51"/>
      <c r="M554" s="51"/>
      <c r="N554" s="51"/>
      <c r="O554" s="51"/>
      <c r="P554" s="51"/>
      <c r="Q554" s="51"/>
      <c r="R554" s="51"/>
      <c r="S554" s="51"/>
      <c r="T554" s="51"/>
      <c r="U554" s="51"/>
      <c r="V554" s="51"/>
      <c r="W554" s="51"/>
      <c r="X554" s="51"/>
      <c r="Y554" s="51"/>
      <c r="Z554" s="51"/>
    </row>
    <row r="555" ht="9.75" customHeight="1">
      <c r="A555" s="51"/>
      <c r="B555" s="51"/>
      <c r="C555" s="51"/>
      <c r="D555" s="51"/>
      <c r="E555" s="51"/>
      <c r="F555" s="51"/>
      <c r="G555" s="51"/>
      <c r="H555" s="51"/>
      <c r="I555" s="51"/>
      <c r="J555" s="51"/>
      <c r="K555" s="51"/>
      <c r="L555" s="51"/>
      <c r="M555" s="51"/>
      <c r="N555" s="51"/>
      <c r="O555" s="51"/>
      <c r="P555" s="51"/>
      <c r="Q555" s="51"/>
      <c r="R555" s="51"/>
      <c r="S555" s="51"/>
      <c r="T555" s="51"/>
      <c r="U555" s="51"/>
      <c r="V555" s="51"/>
      <c r="W555" s="51"/>
      <c r="X555" s="51"/>
      <c r="Y555" s="51"/>
      <c r="Z555" s="51"/>
    </row>
    <row r="556" ht="9.75" customHeight="1">
      <c r="A556" s="51"/>
      <c r="B556" s="51"/>
      <c r="C556" s="51"/>
      <c r="D556" s="51"/>
      <c r="E556" s="51"/>
      <c r="F556" s="51"/>
      <c r="G556" s="51"/>
      <c r="H556" s="51"/>
      <c r="I556" s="51"/>
      <c r="J556" s="51"/>
      <c r="K556" s="51"/>
      <c r="L556" s="51"/>
      <c r="M556" s="51"/>
      <c r="N556" s="51"/>
      <c r="O556" s="51"/>
      <c r="P556" s="51"/>
      <c r="Q556" s="51"/>
      <c r="R556" s="51"/>
      <c r="S556" s="51"/>
      <c r="T556" s="51"/>
      <c r="U556" s="51"/>
      <c r="V556" s="51"/>
      <c r="W556" s="51"/>
      <c r="X556" s="51"/>
      <c r="Y556" s="51"/>
      <c r="Z556" s="51"/>
    </row>
    <row r="557" ht="9.75" customHeight="1">
      <c r="A557" s="51"/>
      <c r="B557" s="51"/>
      <c r="C557" s="51"/>
      <c r="D557" s="51"/>
      <c r="E557" s="51"/>
      <c r="F557" s="51"/>
      <c r="G557" s="51"/>
      <c r="H557" s="51"/>
      <c r="I557" s="51"/>
      <c r="J557" s="51"/>
      <c r="K557" s="51"/>
      <c r="L557" s="51"/>
      <c r="M557" s="51"/>
      <c r="N557" s="51"/>
      <c r="O557" s="51"/>
      <c r="P557" s="51"/>
      <c r="Q557" s="51"/>
      <c r="R557" s="51"/>
      <c r="S557" s="51"/>
      <c r="T557" s="51"/>
      <c r="U557" s="51"/>
      <c r="V557" s="51"/>
      <c r="W557" s="51"/>
      <c r="X557" s="51"/>
      <c r="Y557" s="51"/>
      <c r="Z557" s="51"/>
    </row>
    <row r="558" ht="9.75" customHeight="1">
      <c r="A558" s="51"/>
      <c r="B558" s="51"/>
      <c r="C558" s="51"/>
      <c r="D558" s="51"/>
      <c r="E558" s="51"/>
      <c r="F558" s="51"/>
      <c r="G558" s="51"/>
      <c r="H558" s="51"/>
      <c r="I558" s="51"/>
      <c r="J558" s="51"/>
      <c r="K558" s="51"/>
      <c r="L558" s="51"/>
      <c r="M558" s="51"/>
      <c r="N558" s="51"/>
      <c r="O558" s="51"/>
      <c r="P558" s="51"/>
      <c r="Q558" s="51"/>
      <c r="R558" s="51"/>
      <c r="S558" s="51"/>
      <c r="T558" s="51"/>
      <c r="U558" s="51"/>
      <c r="V558" s="51"/>
      <c r="W558" s="51"/>
      <c r="X558" s="51"/>
      <c r="Y558" s="51"/>
      <c r="Z558" s="51"/>
    </row>
    <row r="559" ht="9.75" customHeight="1">
      <c r="A559" s="51"/>
      <c r="B559" s="51"/>
      <c r="C559" s="51"/>
      <c r="D559" s="51"/>
      <c r="E559" s="51"/>
      <c r="F559" s="51"/>
      <c r="G559" s="51"/>
      <c r="H559" s="51"/>
      <c r="I559" s="51"/>
      <c r="J559" s="51"/>
      <c r="K559" s="51"/>
      <c r="L559" s="51"/>
      <c r="M559" s="51"/>
      <c r="N559" s="51"/>
      <c r="O559" s="51"/>
      <c r="P559" s="51"/>
      <c r="Q559" s="51"/>
      <c r="R559" s="51"/>
      <c r="S559" s="51"/>
      <c r="T559" s="51"/>
      <c r="U559" s="51"/>
      <c r="V559" s="51"/>
      <c r="W559" s="51"/>
      <c r="X559" s="51"/>
      <c r="Y559" s="51"/>
      <c r="Z559" s="51"/>
    </row>
    <row r="560" ht="9.75" customHeight="1">
      <c r="A560" s="51"/>
      <c r="B560" s="51"/>
      <c r="C560" s="51"/>
      <c r="D560" s="51"/>
      <c r="E560" s="51"/>
      <c r="F560" s="51"/>
      <c r="G560" s="51"/>
      <c r="H560" s="51"/>
      <c r="I560" s="51"/>
      <c r="J560" s="51"/>
      <c r="K560" s="51"/>
      <c r="L560" s="51"/>
      <c r="M560" s="51"/>
      <c r="N560" s="51"/>
      <c r="O560" s="51"/>
      <c r="P560" s="51"/>
      <c r="Q560" s="51"/>
      <c r="R560" s="51"/>
      <c r="S560" s="51"/>
      <c r="T560" s="51"/>
      <c r="U560" s="51"/>
      <c r="V560" s="51"/>
      <c r="W560" s="51"/>
      <c r="X560" s="51"/>
      <c r="Y560" s="51"/>
      <c r="Z560" s="51"/>
    </row>
    <row r="561" ht="9.75" customHeight="1">
      <c r="A561" s="51"/>
      <c r="B561" s="51"/>
      <c r="C561" s="51"/>
      <c r="D561" s="51"/>
      <c r="E561" s="51"/>
      <c r="F561" s="51"/>
      <c r="G561" s="51"/>
      <c r="H561" s="51"/>
      <c r="I561" s="51"/>
      <c r="J561" s="51"/>
      <c r="K561" s="51"/>
      <c r="L561" s="51"/>
      <c r="M561" s="51"/>
      <c r="N561" s="51"/>
      <c r="O561" s="51"/>
      <c r="P561" s="51"/>
      <c r="Q561" s="51"/>
      <c r="R561" s="51"/>
      <c r="S561" s="51"/>
      <c r="T561" s="51"/>
      <c r="U561" s="51"/>
      <c r="V561" s="51"/>
      <c r="W561" s="51"/>
      <c r="X561" s="51"/>
      <c r="Y561" s="51"/>
      <c r="Z561" s="51"/>
    </row>
    <row r="562" ht="9.75" customHeight="1">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row>
    <row r="563" ht="9.75" customHeight="1">
      <c r="A563" s="51"/>
      <c r="B563" s="51"/>
      <c r="C563" s="51"/>
      <c r="D563" s="51"/>
      <c r="E563" s="51"/>
      <c r="F563" s="51"/>
      <c r="G563" s="51"/>
      <c r="H563" s="51"/>
      <c r="I563" s="51"/>
      <c r="J563" s="51"/>
      <c r="K563" s="51"/>
      <c r="L563" s="51"/>
      <c r="M563" s="51"/>
      <c r="N563" s="51"/>
      <c r="O563" s="51"/>
      <c r="P563" s="51"/>
      <c r="Q563" s="51"/>
      <c r="R563" s="51"/>
      <c r="S563" s="51"/>
      <c r="T563" s="51"/>
      <c r="U563" s="51"/>
      <c r="V563" s="51"/>
      <c r="W563" s="51"/>
      <c r="X563" s="51"/>
      <c r="Y563" s="51"/>
      <c r="Z563" s="51"/>
    </row>
    <row r="564" ht="9.75" customHeight="1">
      <c r="A564" s="51"/>
      <c r="B564" s="51"/>
      <c r="C564" s="51"/>
      <c r="D564" s="51"/>
      <c r="E564" s="51"/>
      <c r="F564" s="51"/>
      <c r="G564" s="51"/>
      <c r="H564" s="51"/>
      <c r="I564" s="51"/>
      <c r="J564" s="51"/>
      <c r="K564" s="51"/>
      <c r="L564" s="51"/>
      <c r="M564" s="51"/>
      <c r="N564" s="51"/>
      <c r="O564" s="51"/>
      <c r="P564" s="51"/>
      <c r="Q564" s="51"/>
      <c r="R564" s="51"/>
      <c r="S564" s="51"/>
      <c r="T564" s="51"/>
      <c r="U564" s="51"/>
      <c r="V564" s="51"/>
      <c r="W564" s="51"/>
      <c r="X564" s="51"/>
      <c r="Y564" s="51"/>
      <c r="Z564" s="51"/>
    </row>
    <row r="565" ht="9.75" customHeight="1">
      <c r="A565" s="51"/>
      <c r="B565" s="51"/>
      <c r="C565" s="51"/>
      <c r="D565" s="51"/>
      <c r="E565" s="51"/>
      <c r="F565" s="51"/>
      <c r="G565" s="51"/>
      <c r="H565" s="51"/>
      <c r="I565" s="51"/>
      <c r="J565" s="51"/>
      <c r="K565" s="51"/>
      <c r="L565" s="51"/>
      <c r="M565" s="51"/>
      <c r="N565" s="51"/>
      <c r="O565" s="51"/>
      <c r="P565" s="51"/>
      <c r="Q565" s="51"/>
      <c r="R565" s="51"/>
      <c r="S565" s="51"/>
      <c r="T565" s="51"/>
      <c r="U565" s="51"/>
      <c r="V565" s="51"/>
      <c r="W565" s="51"/>
      <c r="X565" s="51"/>
      <c r="Y565" s="51"/>
      <c r="Z565" s="51"/>
    </row>
    <row r="566" ht="9.75" customHeight="1">
      <c r="A566" s="51"/>
      <c r="B566" s="51"/>
      <c r="C566" s="51"/>
      <c r="D566" s="51"/>
      <c r="E566" s="51"/>
      <c r="F566" s="51"/>
      <c r="G566" s="51"/>
      <c r="H566" s="51"/>
      <c r="I566" s="51"/>
      <c r="J566" s="51"/>
      <c r="K566" s="51"/>
      <c r="L566" s="51"/>
      <c r="M566" s="51"/>
      <c r="N566" s="51"/>
      <c r="O566" s="51"/>
      <c r="P566" s="51"/>
      <c r="Q566" s="51"/>
      <c r="R566" s="51"/>
      <c r="S566" s="51"/>
      <c r="T566" s="51"/>
      <c r="U566" s="51"/>
      <c r="V566" s="51"/>
      <c r="W566" s="51"/>
      <c r="X566" s="51"/>
      <c r="Y566" s="51"/>
      <c r="Z566" s="51"/>
    </row>
    <row r="567" ht="9.75" customHeight="1">
      <c r="A567" s="51"/>
      <c r="B567" s="51"/>
      <c r="C567" s="51"/>
      <c r="D567" s="51"/>
      <c r="E567" s="51"/>
      <c r="F567" s="51"/>
      <c r="G567" s="51"/>
      <c r="H567" s="51"/>
      <c r="I567" s="51"/>
      <c r="J567" s="51"/>
      <c r="K567" s="51"/>
      <c r="L567" s="51"/>
      <c r="M567" s="51"/>
      <c r="N567" s="51"/>
      <c r="O567" s="51"/>
      <c r="P567" s="51"/>
      <c r="Q567" s="51"/>
      <c r="R567" s="51"/>
      <c r="S567" s="51"/>
      <c r="T567" s="51"/>
      <c r="U567" s="51"/>
      <c r="V567" s="51"/>
      <c r="W567" s="51"/>
      <c r="X567" s="51"/>
      <c r="Y567" s="51"/>
      <c r="Z567" s="51"/>
    </row>
    <row r="568" ht="9.75" customHeight="1">
      <c r="A568" s="51"/>
      <c r="B568" s="51"/>
      <c r="C568" s="51"/>
      <c r="D568" s="51"/>
      <c r="E568" s="51"/>
      <c r="F568" s="51"/>
      <c r="G568" s="51"/>
      <c r="H568" s="51"/>
      <c r="I568" s="51"/>
      <c r="J568" s="51"/>
      <c r="K568" s="51"/>
      <c r="L568" s="51"/>
      <c r="M568" s="51"/>
      <c r="N568" s="51"/>
      <c r="O568" s="51"/>
      <c r="P568" s="51"/>
      <c r="Q568" s="51"/>
      <c r="R568" s="51"/>
      <c r="S568" s="51"/>
      <c r="T568" s="51"/>
      <c r="U568" s="51"/>
      <c r="V568" s="51"/>
      <c r="W568" s="51"/>
      <c r="X568" s="51"/>
      <c r="Y568" s="51"/>
      <c r="Z568" s="51"/>
    </row>
    <row r="569" ht="9.75" customHeight="1">
      <c r="A569" s="51"/>
      <c r="B569" s="51"/>
      <c r="C569" s="51"/>
      <c r="D569" s="51"/>
      <c r="E569" s="51"/>
      <c r="F569" s="51"/>
      <c r="G569" s="51"/>
      <c r="H569" s="51"/>
      <c r="I569" s="51"/>
      <c r="J569" s="51"/>
      <c r="K569" s="51"/>
      <c r="L569" s="51"/>
      <c r="M569" s="51"/>
      <c r="N569" s="51"/>
      <c r="O569" s="51"/>
      <c r="P569" s="51"/>
      <c r="Q569" s="51"/>
      <c r="R569" s="51"/>
      <c r="S569" s="51"/>
      <c r="T569" s="51"/>
      <c r="U569" s="51"/>
      <c r="V569" s="51"/>
      <c r="W569" s="51"/>
      <c r="X569" s="51"/>
      <c r="Y569" s="51"/>
      <c r="Z569" s="51"/>
    </row>
    <row r="570" ht="9.75" customHeight="1">
      <c r="A570" s="51"/>
      <c r="B570" s="51"/>
      <c r="C570" s="51"/>
      <c r="D570" s="51"/>
      <c r="E570" s="51"/>
      <c r="F570" s="51"/>
      <c r="G570" s="51"/>
      <c r="H570" s="51"/>
      <c r="I570" s="51"/>
      <c r="J570" s="51"/>
      <c r="K570" s="51"/>
      <c r="L570" s="51"/>
      <c r="M570" s="51"/>
      <c r="N570" s="51"/>
      <c r="O570" s="51"/>
      <c r="P570" s="51"/>
      <c r="Q570" s="51"/>
      <c r="R570" s="51"/>
      <c r="S570" s="51"/>
      <c r="T570" s="51"/>
      <c r="U570" s="51"/>
      <c r="V570" s="51"/>
      <c r="W570" s="51"/>
      <c r="X570" s="51"/>
      <c r="Y570" s="51"/>
      <c r="Z570" s="51"/>
    </row>
    <row r="571" ht="9.75" customHeight="1">
      <c r="A571" s="51"/>
      <c r="B571" s="51"/>
      <c r="C571" s="51"/>
      <c r="D571" s="51"/>
      <c r="E571" s="51"/>
      <c r="F571" s="51"/>
      <c r="G571" s="51"/>
      <c r="H571" s="51"/>
      <c r="I571" s="51"/>
      <c r="J571" s="51"/>
      <c r="K571" s="51"/>
      <c r="L571" s="51"/>
      <c r="M571" s="51"/>
      <c r="N571" s="51"/>
      <c r="O571" s="51"/>
      <c r="P571" s="51"/>
      <c r="Q571" s="51"/>
      <c r="R571" s="51"/>
      <c r="S571" s="51"/>
      <c r="T571" s="51"/>
      <c r="U571" s="51"/>
      <c r="V571" s="51"/>
      <c r="W571" s="51"/>
      <c r="X571" s="51"/>
      <c r="Y571" s="51"/>
      <c r="Z571" s="51"/>
    </row>
    <row r="572" ht="9.75" customHeight="1">
      <c r="A572" s="51"/>
      <c r="B572" s="51"/>
      <c r="C572" s="51"/>
      <c r="D572" s="51"/>
      <c r="E572" s="51"/>
      <c r="F572" s="51"/>
      <c r="G572" s="51"/>
      <c r="H572" s="51"/>
      <c r="I572" s="51"/>
      <c r="J572" s="51"/>
      <c r="K572" s="51"/>
      <c r="L572" s="51"/>
      <c r="M572" s="51"/>
      <c r="N572" s="51"/>
      <c r="O572" s="51"/>
      <c r="P572" s="51"/>
      <c r="Q572" s="51"/>
      <c r="R572" s="51"/>
      <c r="S572" s="51"/>
      <c r="T572" s="51"/>
      <c r="U572" s="51"/>
      <c r="V572" s="51"/>
      <c r="W572" s="51"/>
      <c r="X572" s="51"/>
      <c r="Y572" s="51"/>
      <c r="Z572" s="51"/>
    </row>
    <row r="573" ht="9.75" customHeight="1">
      <c r="A573" s="51"/>
      <c r="B573" s="51"/>
      <c r="C573" s="51"/>
      <c r="D573" s="51"/>
      <c r="E573" s="51"/>
      <c r="F573" s="51"/>
      <c r="G573" s="51"/>
      <c r="H573" s="51"/>
      <c r="I573" s="51"/>
      <c r="J573" s="51"/>
      <c r="K573" s="51"/>
      <c r="L573" s="51"/>
      <c r="M573" s="51"/>
      <c r="N573" s="51"/>
      <c r="O573" s="51"/>
      <c r="P573" s="51"/>
      <c r="Q573" s="51"/>
      <c r="R573" s="51"/>
      <c r="S573" s="51"/>
      <c r="T573" s="51"/>
      <c r="U573" s="51"/>
      <c r="V573" s="51"/>
      <c r="W573" s="51"/>
      <c r="X573" s="51"/>
      <c r="Y573" s="51"/>
      <c r="Z573" s="51"/>
    </row>
    <row r="574" ht="9.75" customHeight="1">
      <c r="A574" s="51"/>
      <c r="B574" s="51"/>
      <c r="C574" s="51"/>
      <c r="D574" s="51"/>
      <c r="E574" s="51"/>
      <c r="F574" s="51"/>
      <c r="G574" s="51"/>
      <c r="H574" s="51"/>
      <c r="I574" s="51"/>
      <c r="J574" s="51"/>
      <c r="K574" s="51"/>
      <c r="L574" s="51"/>
      <c r="M574" s="51"/>
      <c r="N574" s="51"/>
      <c r="O574" s="51"/>
      <c r="P574" s="51"/>
      <c r="Q574" s="51"/>
      <c r="R574" s="51"/>
      <c r="S574" s="51"/>
      <c r="T574" s="51"/>
      <c r="U574" s="51"/>
      <c r="V574" s="51"/>
      <c r="W574" s="51"/>
      <c r="X574" s="51"/>
      <c r="Y574" s="51"/>
      <c r="Z574" s="51"/>
    </row>
    <row r="575" ht="9.75" customHeight="1">
      <c r="A575" s="51"/>
      <c r="B575" s="51"/>
      <c r="C575" s="51"/>
      <c r="D575" s="51"/>
      <c r="E575" s="51"/>
      <c r="F575" s="51"/>
      <c r="G575" s="51"/>
      <c r="H575" s="51"/>
      <c r="I575" s="51"/>
      <c r="J575" s="51"/>
      <c r="K575" s="51"/>
      <c r="L575" s="51"/>
      <c r="M575" s="51"/>
      <c r="N575" s="51"/>
      <c r="O575" s="51"/>
      <c r="P575" s="51"/>
      <c r="Q575" s="51"/>
      <c r="R575" s="51"/>
      <c r="S575" s="51"/>
      <c r="T575" s="51"/>
      <c r="U575" s="51"/>
      <c r="V575" s="51"/>
      <c r="W575" s="51"/>
      <c r="X575" s="51"/>
      <c r="Y575" s="51"/>
      <c r="Z575" s="51"/>
    </row>
    <row r="576" ht="9.75" customHeight="1">
      <c r="A576" s="51"/>
      <c r="B576" s="51"/>
      <c r="C576" s="51"/>
      <c r="D576" s="51"/>
      <c r="E576" s="51"/>
      <c r="F576" s="51"/>
      <c r="G576" s="51"/>
      <c r="H576" s="51"/>
      <c r="I576" s="51"/>
      <c r="J576" s="51"/>
      <c r="K576" s="51"/>
      <c r="L576" s="51"/>
      <c r="M576" s="51"/>
      <c r="N576" s="51"/>
      <c r="O576" s="51"/>
      <c r="P576" s="51"/>
      <c r="Q576" s="51"/>
      <c r="R576" s="51"/>
      <c r="S576" s="51"/>
      <c r="T576" s="51"/>
      <c r="U576" s="51"/>
      <c r="V576" s="51"/>
      <c r="W576" s="51"/>
      <c r="X576" s="51"/>
      <c r="Y576" s="51"/>
      <c r="Z576" s="51"/>
    </row>
    <row r="577" ht="9.75" customHeight="1">
      <c r="A577" s="51"/>
      <c r="B577" s="51"/>
      <c r="C577" s="51"/>
      <c r="D577" s="51"/>
      <c r="E577" s="51"/>
      <c r="F577" s="51"/>
      <c r="G577" s="51"/>
      <c r="H577" s="51"/>
      <c r="I577" s="51"/>
      <c r="J577" s="51"/>
      <c r="K577" s="51"/>
      <c r="L577" s="51"/>
      <c r="M577" s="51"/>
      <c r="N577" s="51"/>
      <c r="O577" s="51"/>
      <c r="P577" s="51"/>
      <c r="Q577" s="51"/>
      <c r="R577" s="51"/>
      <c r="S577" s="51"/>
      <c r="T577" s="51"/>
      <c r="U577" s="51"/>
      <c r="V577" s="51"/>
      <c r="W577" s="51"/>
      <c r="X577" s="51"/>
      <c r="Y577" s="51"/>
      <c r="Z577" s="51"/>
    </row>
    <row r="578" ht="9.75" customHeight="1">
      <c r="A578" s="51"/>
      <c r="B578" s="51"/>
      <c r="C578" s="51"/>
      <c r="D578" s="51"/>
      <c r="E578" s="51"/>
      <c r="F578" s="51"/>
      <c r="G578" s="51"/>
      <c r="H578" s="51"/>
      <c r="I578" s="51"/>
      <c r="J578" s="51"/>
      <c r="K578" s="51"/>
      <c r="L578" s="51"/>
      <c r="M578" s="51"/>
      <c r="N578" s="51"/>
      <c r="O578" s="51"/>
      <c r="P578" s="51"/>
      <c r="Q578" s="51"/>
      <c r="R578" s="51"/>
      <c r="S578" s="51"/>
      <c r="T578" s="51"/>
      <c r="U578" s="51"/>
      <c r="V578" s="51"/>
      <c r="W578" s="51"/>
      <c r="X578" s="51"/>
      <c r="Y578" s="51"/>
      <c r="Z578" s="51"/>
    </row>
    <row r="579" ht="9.75" customHeight="1">
      <c r="A579" s="51"/>
      <c r="B579" s="51"/>
      <c r="C579" s="51"/>
      <c r="D579" s="51"/>
      <c r="E579" s="51"/>
      <c r="F579" s="51"/>
      <c r="G579" s="51"/>
      <c r="H579" s="51"/>
      <c r="I579" s="51"/>
      <c r="J579" s="51"/>
      <c r="K579" s="51"/>
      <c r="L579" s="51"/>
      <c r="M579" s="51"/>
      <c r="N579" s="51"/>
      <c r="O579" s="51"/>
      <c r="P579" s="51"/>
      <c r="Q579" s="51"/>
      <c r="R579" s="51"/>
      <c r="S579" s="51"/>
      <c r="T579" s="51"/>
      <c r="U579" s="51"/>
      <c r="V579" s="51"/>
      <c r="W579" s="51"/>
      <c r="X579" s="51"/>
      <c r="Y579" s="51"/>
      <c r="Z579" s="51"/>
    </row>
    <row r="580" ht="9.75" customHeight="1">
      <c r="A580" s="51"/>
      <c r="B580" s="51"/>
      <c r="C580" s="51"/>
      <c r="D580" s="51"/>
      <c r="E580" s="51"/>
      <c r="F580" s="51"/>
      <c r="G580" s="51"/>
      <c r="H580" s="51"/>
      <c r="I580" s="51"/>
      <c r="J580" s="51"/>
      <c r="K580" s="51"/>
      <c r="L580" s="51"/>
      <c r="M580" s="51"/>
      <c r="N580" s="51"/>
      <c r="O580" s="51"/>
      <c r="P580" s="51"/>
      <c r="Q580" s="51"/>
      <c r="R580" s="51"/>
      <c r="S580" s="51"/>
      <c r="T580" s="51"/>
      <c r="U580" s="51"/>
      <c r="V580" s="51"/>
      <c r="W580" s="51"/>
      <c r="X580" s="51"/>
      <c r="Y580" s="51"/>
      <c r="Z580" s="51"/>
    </row>
    <row r="581" ht="9.75" customHeight="1">
      <c r="A581" s="51"/>
      <c r="B581" s="51"/>
      <c r="C581" s="51"/>
      <c r="D581" s="51"/>
      <c r="E581" s="51"/>
      <c r="F581" s="51"/>
      <c r="G581" s="51"/>
      <c r="H581" s="51"/>
      <c r="I581" s="51"/>
      <c r="J581" s="51"/>
      <c r="K581" s="51"/>
      <c r="L581" s="51"/>
      <c r="M581" s="51"/>
      <c r="N581" s="51"/>
      <c r="O581" s="51"/>
      <c r="P581" s="51"/>
      <c r="Q581" s="51"/>
      <c r="R581" s="51"/>
      <c r="S581" s="51"/>
      <c r="T581" s="51"/>
      <c r="U581" s="51"/>
      <c r="V581" s="51"/>
      <c r="W581" s="51"/>
      <c r="X581" s="51"/>
      <c r="Y581" s="51"/>
      <c r="Z581" s="51"/>
    </row>
    <row r="582" ht="9.75" customHeight="1">
      <c r="A582" s="51"/>
      <c r="B582" s="51"/>
      <c r="C582" s="51"/>
      <c r="D582" s="51"/>
      <c r="E582" s="51"/>
      <c r="F582" s="51"/>
      <c r="G582" s="51"/>
      <c r="H582" s="51"/>
      <c r="I582" s="51"/>
      <c r="J582" s="51"/>
      <c r="K582" s="51"/>
      <c r="L582" s="51"/>
      <c r="M582" s="51"/>
      <c r="N582" s="51"/>
      <c r="O582" s="51"/>
      <c r="P582" s="51"/>
      <c r="Q582" s="51"/>
      <c r="R582" s="51"/>
      <c r="S582" s="51"/>
      <c r="T582" s="51"/>
      <c r="U582" s="51"/>
      <c r="V582" s="51"/>
      <c r="W582" s="51"/>
      <c r="X582" s="51"/>
      <c r="Y582" s="51"/>
      <c r="Z582" s="51"/>
    </row>
    <row r="583" ht="9.75" customHeight="1">
      <c r="A583" s="51"/>
      <c r="B583" s="51"/>
      <c r="C583" s="51"/>
      <c r="D583" s="51"/>
      <c r="E583" s="51"/>
      <c r="F583" s="51"/>
      <c r="G583" s="51"/>
      <c r="H583" s="51"/>
      <c r="I583" s="51"/>
      <c r="J583" s="51"/>
      <c r="K583" s="51"/>
      <c r="L583" s="51"/>
      <c r="M583" s="51"/>
      <c r="N583" s="51"/>
      <c r="O583" s="51"/>
      <c r="P583" s="51"/>
      <c r="Q583" s="51"/>
      <c r="R583" s="51"/>
      <c r="S583" s="51"/>
      <c r="T583" s="51"/>
      <c r="U583" s="51"/>
      <c r="V583" s="51"/>
      <c r="W583" s="51"/>
      <c r="X583" s="51"/>
      <c r="Y583" s="51"/>
      <c r="Z583" s="51"/>
    </row>
    <row r="584" ht="9.75" customHeight="1">
      <c r="A584" s="51"/>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row>
    <row r="585" ht="9.75" customHeight="1">
      <c r="A585" s="51"/>
      <c r="B585" s="51"/>
      <c r="C585" s="51"/>
      <c r="D585" s="51"/>
      <c r="E585" s="51"/>
      <c r="F585" s="51"/>
      <c r="G585" s="51"/>
      <c r="H585" s="51"/>
      <c r="I585" s="51"/>
      <c r="J585" s="51"/>
      <c r="K585" s="51"/>
      <c r="L585" s="51"/>
      <c r="M585" s="51"/>
      <c r="N585" s="51"/>
      <c r="O585" s="51"/>
      <c r="P585" s="51"/>
      <c r="Q585" s="51"/>
      <c r="R585" s="51"/>
      <c r="S585" s="51"/>
      <c r="T585" s="51"/>
      <c r="U585" s="51"/>
      <c r="V585" s="51"/>
      <c r="W585" s="51"/>
      <c r="X585" s="51"/>
      <c r="Y585" s="51"/>
      <c r="Z585" s="51"/>
    </row>
    <row r="586" ht="9.75" customHeight="1">
      <c r="A586" s="51"/>
      <c r="B586" s="51"/>
      <c r="C586" s="51"/>
      <c r="D586" s="51"/>
      <c r="E586" s="51"/>
      <c r="F586" s="51"/>
      <c r="G586" s="51"/>
      <c r="H586" s="51"/>
      <c r="I586" s="51"/>
      <c r="J586" s="51"/>
      <c r="K586" s="51"/>
      <c r="L586" s="51"/>
      <c r="M586" s="51"/>
      <c r="N586" s="51"/>
      <c r="O586" s="51"/>
      <c r="P586" s="51"/>
      <c r="Q586" s="51"/>
      <c r="R586" s="51"/>
      <c r="S586" s="51"/>
      <c r="T586" s="51"/>
      <c r="U586" s="51"/>
      <c r="V586" s="51"/>
      <c r="W586" s="51"/>
      <c r="X586" s="51"/>
      <c r="Y586" s="51"/>
      <c r="Z586" s="51"/>
    </row>
    <row r="587" ht="9.75" customHeight="1">
      <c r="A587" s="51"/>
      <c r="B587" s="51"/>
      <c r="C587" s="51"/>
      <c r="D587" s="51"/>
      <c r="E587" s="51"/>
      <c r="F587" s="51"/>
      <c r="G587" s="51"/>
      <c r="H587" s="51"/>
      <c r="I587" s="51"/>
      <c r="J587" s="51"/>
      <c r="K587" s="51"/>
      <c r="L587" s="51"/>
      <c r="M587" s="51"/>
      <c r="N587" s="51"/>
      <c r="O587" s="51"/>
      <c r="P587" s="51"/>
      <c r="Q587" s="51"/>
      <c r="R587" s="51"/>
      <c r="S587" s="51"/>
      <c r="T587" s="51"/>
      <c r="U587" s="51"/>
      <c r="V587" s="51"/>
      <c r="W587" s="51"/>
      <c r="X587" s="51"/>
      <c r="Y587" s="51"/>
      <c r="Z587" s="51"/>
    </row>
    <row r="588" ht="9.75" customHeight="1">
      <c r="A588" s="51"/>
      <c r="B588" s="51"/>
      <c r="C588" s="51"/>
      <c r="D588" s="51"/>
      <c r="E588" s="51"/>
      <c r="F588" s="51"/>
      <c r="G588" s="51"/>
      <c r="H588" s="51"/>
      <c r="I588" s="51"/>
      <c r="J588" s="51"/>
      <c r="K588" s="51"/>
      <c r="L588" s="51"/>
      <c r="M588" s="51"/>
      <c r="N588" s="51"/>
      <c r="O588" s="51"/>
      <c r="P588" s="51"/>
      <c r="Q588" s="51"/>
      <c r="R588" s="51"/>
      <c r="S588" s="51"/>
      <c r="T588" s="51"/>
      <c r="U588" s="51"/>
      <c r="V588" s="51"/>
      <c r="W588" s="51"/>
      <c r="X588" s="51"/>
      <c r="Y588" s="51"/>
      <c r="Z588" s="51"/>
    </row>
    <row r="589" ht="9.75" customHeight="1">
      <c r="A589" s="51"/>
      <c r="B589" s="51"/>
      <c r="C589" s="51"/>
      <c r="D589" s="51"/>
      <c r="E589" s="51"/>
      <c r="F589" s="51"/>
      <c r="G589" s="51"/>
      <c r="H589" s="51"/>
      <c r="I589" s="51"/>
      <c r="J589" s="51"/>
      <c r="K589" s="51"/>
      <c r="L589" s="51"/>
      <c r="M589" s="51"/>
      <c r="N589" s="51"/>
      <c r="O589" s="51"/>
      <c r="P589" s="51"/>
      <c r="Q589" s="51"/>
      <c r="R589" s="51"/>
      <c r="S589" s="51"/>
      <c r="T589" s="51"/>
      <c r="U589" s="51"/>
      <c r="V589" s="51"/>
      <c r="W589" s="51"/>
      <c r="X589" s="51"/>
      <c r="Y589" s="51"/>
      <c r="Z589" s="51"/>
    </row>
    <row r="590" ht="9.75" customHeight="1">
      <c r="A590" s="51"/>
      <c r="B590" s="51"/>
      <c r="C590" s="51"/>
      <c r="D590" s="51"/>
      <c r="E590" s="51"/>
      <c r="F590" s="51"/>
      <c r="G590" s="51"/>
      <c r="H590" s="51"/>
      <c r="I590" s="51"/>
      <c r="J590" s="51"/>
      <c r="K590" s="51"/>
      <c r="L590" s="51"/>
      <c r="M590" s="51"/>
      <c r="N590" s="51"/>
      <c r="O590" s="51"/>
      <c r="P590" s="51"/>
      <c r="Q590" s="51"/>
      <c r="R590" s="51"/>
      <c r="S590" s="51"/>
      <c r="T590" s="51"/>
      <c r="U590" s="51"/>
      <c r="V590" s="51"/>
      <c r="W590" s="51"/>
      <c r="X590" s="51"/>
      <c r="Y590" s="51"/>
      <c r="Z590" s="51"/>
    </row>
    <row r="591" ht="9.75" customHeight="1">
      <c r="A591" s="51"/>
      <c r="B591" s="51"/>
      <c r="C591" s="51"/>
      <c r="D591" s="51"/>
      <c r="E591" s="51"/>
      <c r="F591" s="51"/>
      <c r="G591" s="51"/>
      <c r="H591" s="51"/>
      <c r="I591" s="51"/>
      <c r="J591" s="51"/>
      <c r="K591" s="51"/>
      <c r="L591" s="51"/>
      <c r="M591" s="51"/>
      <c r="N591" s="51"/>
      <c r="O591" s="51"/>
      <c r="P591" s="51"/>
      <c r="Q591" s="51"/>
      <c r="R591" s="51"/>
      <c r="S591" s="51"/>
      <c r="T591" s="51"/>
      <c r="U591" s="51"/>
      <c r="V591" s="51"/>
      <c r="W591" s="51"/>
      <c r="X591" s="51"/>
      <c r="Y591" s="51"/>
      <c r="Z591" s="51"/>
    </row>
    <row r="592" ht="9.75" customHeight="1">
      <c r="A592" s="51"/>
      <c r="B592" s="51"/>
      <c r="C592" s="51"/>
      <c r="D592" s="51"/>
      <c r="E592" s="51"/>
      <c r="F592" s="51"/>
      <c r="G592" s="51"/>
      <c r="H592" s="51"/>
      <c r="I592" s="51"/>
      <c r="J592" s="51"/>
      <c r="K592" s="51"/>
      <c r="L592" s="51"/>
      <c r="M592" s="51"/>
      <c r="N592" s="51"/>
      <c r="O592" s="51"/>
      <c r="P592" s="51"/>
      <c r="Q592" s="51"/>
      <c r="R592" s="51"/>
      <c r="S592" s="51"/>
      <c r="T592" s="51"/>
      <c r="U592" s="51"/>
      <c r="V592" s="51"/>
      <c r="W592" s="51"/>
      <c r="X592" s="51"/>
      <c r="Y592" s="51"/>
      <c r="Z592" s="51"/>
    </row>
    <row r="593" ht="9.75" customHeight="1">
      <c r="A593" s="51"/>
      <c r="B593" s="51"/>
      <c r="C593" s="51"/>
      <c r="D593" s="51"/>
      <c r="E593" s="51"/>
      <c r="F593" s="51"/>
      <c r="G593" s="51"/>
      <c r="H593" s="51"/>
      <c r="I593" s="51"/>
      <c r="J593" s="51"/>
      <c r="K593" s="51"/>
      <c r="L593" s="51"/>
      <c r="M593" s="51"/>
      <c r="N593" s="51"/>
      <c r="O593" s="51"/>
      <c r="P593" s="51"/>
      <c r="Q593" s="51"/>
      <c r="R593" s="51"/>
      <c r="S593" s="51"/>
      <c r="T593" s="51"/>
      <c r="U593" s="51"/>
      <c r="V593" s="51"/>
      <c r="W593" s="51"/>
      <c r="X593" s="51"/>
      <c r="Y593" s="51"/>
      <c r="Z593" s="51"/>
    </row>
    <row r="594" ht="9.75" customHeight="1">
      <c r="A594" s="51"/>
      <c r="B594" s="51"/>
      <c r="C594" s="51"/>
      <c r="D594" s="51"/>
      <c r="E594" s="51"/>
      <c r="F594" s="51"/>
      <c r="G594" s="51"/>
      <c r="H594" s="51"/>
      <c r="I594" s="51"/>
      <c r="J594" s="51"/>
      <c r="K594" s="51"/>
      <c r="L594" s="51"/>
      <c r="M594" s="51"/>
      <c r="N594" s="51"/>
      <c r="O594" s="51"/>
      <c r="P594" s="51"/>
      <c r="Q594" s="51"/>
      <c r="R594" s="51"/>
      <c r="S594" s="51"/>
      <c r="T594" s="51"/>
      <c r="U594" s="51"/>
      <c r="V594" s="51"/>
      <c r="W594" s="51"/>
      <c r="X594" s="51"/>
      <c r="Y594" s="51"/>
      <c r="Z594" s="51"/>
    </row>
    <row r="595" ht="9.75" customHeight="1">
      <c r="A595" s="51"/>
      <c r="B595" s="51"/>
      <c r="C595" s="51"/>
      <c r="D595" s="51"/>
      <c r="E595" s="51"/>
      <c r="F595" s="51"/>
      <c r="G595" s="51"/>
      <c r="H595" s="51"/>
      <c r="I595" s="51"/>
      <c r="J595" s="51"/>
      <c r="K595" s="51"/>
      <c r="L595" s="51"/>
      <c r="M595" s="51"/>
      <c r="N595" s="51"/>
      <c r="O595" s="51"/>
      <c r="P595" s="51"/>
      <c r="Q595" s="51"/>
      <c r="R595" s="51"/>
      <c r="S595" s="51"/>
      <c r="T595" s="51"/>
      <c r="U595" s="51"/>
      <c r="V595" s="51"/>
      <c r="W595" s="51"/>
      <c r="X595" s="51"/>
      <c r="Y595" s="51"/>
      <c r="Z595" s="51"/>
    </row>
    <row r="596" ht="9.75" customHeight="1">
      <c r="A596" s="51"/>
      <c r="B596" s="51"/>
      <c r="C596" s="51"/>
      <c r="D596" s="51"/>
      <c r="E596" s="51"/>
      <c r="F596" s="51"/>
      <c r="G596" s="51"/>
      <c r="H596" s="51"/>
      <c r="I596" s="51"/>
      <c r="J596" s="51"/>
      <c r="K596" s="51"/>
      <c r="L596" s="51"/>
      <c r="M596" s="51"/>
      <c r="N596" s="51"/>
      <c r="O596" s="51"/>
      <c r="P596" s="51"/>
      <c r="Q596" s="51"/>
      <c r="R596" s="51"/>
      <c r="S596" s="51"/>
      <c r="T596" s="51"/>
      <c r="U596" s="51"/>
      <c r="V596" s="51"/>
      <c r="W596" s="51"/>
      <c r="X596" s="51"/>
      <c r="Y596" s="51"/>
      <c r="Z596" s="51"/>
    </row>
    <row r="597" ht="9.75" customHeight="1">
      <c r="A597" s="51"/>
      <c r="B597" s="51"/>
      <c r="C597" s="51"/>
      <c r="D597" s="51"/>
      <c r="E597" s="51"/>
      <c r="F597" s="51"/>
      <c r="G597" s="51"/>
      <c r="H597" s="51"/>
      <c r="I597" s="51"/>
      <c r="J597" s="51"/>
      <c r="K597" s="51"/>
      <c r="L597" s="51"/>
      <c r="M597" s="51"/>
      <c r="N597" s="51"/>
      <c r="O597" s="51"/>
      <c r="P597" s="51"/>
      <c r="Q597" s="51"/>
      <c r="R597" s="51"/>
      <c r="S597" s="51"/>
      <c r="T597" s="51"/>
      <c r="U597" s="51"/>
      <c r="V597" s="51"/>
      <c r="W597" s="51"/>
      <c r="X597" s="51"/>
      <c r="Y597" s="51"/>
      <c r="Z597" s="51"/>
    </row>
    <row r="598" ht="9.75" customHeight="1">
      <c r="A598" s="51"/>
      <c r="B598" s="51"/>
      <c r="C598" s="51"/>
      <c r="D598" s="51"/>
      <c r="E598" s="51"/>
      <c r="F598" s="51"/>
      <c r="G598" s="51"/>
      <c r="H598" s="51"/>
      <c r="I598" s="51"/>
      <c r="J598" s="51"/>
      <c r="K598" s="51"/>
      <c r="L598" s="51"/>
      <c r="M598" s="51"/>
      <c r="N598" s="51"/>
      <c r="O598" s="51"/>
      <c r="P598" s="51"/>
      <c r="Q598" s="51"/>
      <c r="R598" s="51"/>
      <c r="S598" s="51"/>
      <c r="T598" s="51"/>
      <c r="U598" s="51"/>
      <c r="V598" s="51"/>
      <c r="W598" s="51"/>
      <c r="X598" s="51"/>
      <c r="Y598" s="51"/>
      <c r="Z598" s="51"/>
    </row>
    <row r="599" ht="9.75" customHeight="1">
      <c r="A599" s="51"/>
      <c r="B599" s="51"/>
      <c r="C599" s="51"/>
      <c r="D599" s="51"/>
      <c r="E599" s="51"/>
      <c r="F599" s="51"/>
      <c r="G599" s="51"/>
      <c r="H599" s="51"/>
      <c r="I599" s="51"/>
      <c r="J599" s="51"/>
      <c r="K599" s="51"/>
      <c r="L599" s="51"/>
      <c r="M599" s="51"/>
      <c r="N599" s="51"/>
      <c r="O599" s="51"/>
      <c r="P599" s="51"/>
      <c r="Q599" s="51"/>
      <c r="R599" s="51"/>
      <c r="S599" s="51"/>
      <c r="T599" s="51"/>
      <c r="U599" s="51"/>
      <c r="V599" s="51"/>
      <c r="W599" s="51"/>
      <c r="X599" s="51"/>
      <c r="Y599" s="51"/>
      <c r="Z599" s="51"/>
    </row>
    <row r="600" ht="9.75" customHeight="1">
      <c r="A600" s="51"/>
      <c r="B600" s="51"/>
      <c r="C600" s="51"/>
      <c r="D600" s="51"/>
      <c r="E600" s="51"/>
      <c r="F600" s="51"/>
      <c r="G600" s="51"/>
      <c r="H600" s="51"/>
      <c r="I600" s="51"/>
      <c r="J600" s="51"/>
      <c r="K600" s="51"/>
      <c r="L600" s="51"/>
      <c r="M600" s="51"/>
      <c r="N600" s="51"/>
      <c r="O600" s="51"/>
      <c r="P600" s="51"/>
      <c r="Q600" s="51"/>
      <c r="R600" s="51"/>
      <c r="S600" s="51"/>
      <c r="T600" s="51"/>
      <c r="U600" s="51"/>
      <c r="V600" s="51"/>
      <c r="W600" s="51"/>
      <c r="X600" s="51"/>
      <c r="Y600" s="51"/>
      <c r="Z600" s="51"/>
    </row>
    <row r="601" ht="9.75" customHeight="1">
      <c r="A601" s="51"/>
      <c r="B601" s="51"/>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row>
    <row r="602" ht="9.75" customHeight="1">
      <c r="A602" s="51"/>
      <c r="B602" s="51"/>
      <c r="C602" s="51"/>
      <c r="D602" s="51"/>
      <c r="E602" s="51"/>
      <c r="F602" s="51"/>
      <c r="G602" s="51"/>
      <c r="H602" s="51"/>
      <c r="I602" s="51"/>
      <c r="J602" s="51"/>
      <c r="K602" s="51"/>
      <c r="L602" s="51"/>
      <c r="M602" s="51"/>
      <c r="N602" s="51"/>
      <c r="O602" s="51"/>
      <c r="P602" s="51"/>
      <c r="Q602" s="51"/>
      <c r="R602" s="51"/>
      <c r="S602" s="51"/>
      <c r="T602" s="51"/>
      <c r="U602" s="51"/>
      <c r="V602" s="51"/>
      <c r="W602" s="51"/>
      <c r="X602" s="51"/>
      <c r="Y602" s="51"/>
      <c r="Z602" s="51"/>
    </row>
    <row r="603" ht="9.75" customHeight="1">
      <c r="A603" s="51"/>
      <c r="B603" s="51"/>
      <c r="C603" s="51"/>
      <c r="D603" s="51"/>
      <c r="E603" s="51"/>
      <c r="F603" s="51"/>
      <c r="G603" s="51"/>
      <c r="H603" s="51"/>
      <c r="I603" s="51"/>
      <c r="J603" s="51"/>
      <c r="K603" s="51"/>
      <c r="L603" s="51"/>
      <c r="M603" s="51"/>
      <c r="N603" s="51"/>
      <c r="O603" s="51"/>
      <c r="P603" s="51"/>
      <c r="Q603" s="51"/>
      <c r="R603" s="51"/>
      <c r="S603" s="51"/>
      <c r="T603" s="51"/>
      <c r="U603" s="51"/>
      <c r="V603" s="51"/>
      <c r="W603" s="51"/>
      <c r="X603" s="51"/>
      <c r="Y603" s="51"/>
      <c r="Z603" s="51"/>
    </row>
    <row r="604" ht="9.75" customHeight="1">
      <c r="A604" s="51"/>
      <c r="B604" s="51"/>
      <c r="C604" s="51"/>
      <c r="D604" s="51"/>
      <c r="E604" s="51"/>
      <c r="F604" s="51"/>
      <c r="G604" s="51"/>
      <c r="H604" s="51"/>
      <c r="I604" s="51"/>
      <c r="J604" s="51"/>
      <c r="K604" s="51"/>
      <c r="L604" s="51"/>
      <c r="M604" s="51"/>
      <c r="N604" s="51"/>
      <c r="O604" s="51"/>
      <c r="P604" s="51"/>
      <c r="Q604" s="51"/>
      <c r="R604" s="51"/>
      <c r="S604" s="51"/>
      <c r="T604" s="51"/>
      <c r="U604" s="51"/>
      <c r="V604" s="51"/>
      <c r="W604" s="51"/>
      <c r="X604" s="51"/>
      <c r="Y604" s="51"/>
      <c r="Z604" s="51"/>
    </row>
    <row r="605" ht="9.75" customHeight="1">
      <c r="A605" s="51"/>
      <c r="B605" s="51"/>
      <c r="C605" s="51"/>
      <c r="D605" s="51"/>
      <c r="E605" s="51"/>
      <c r="F605" s="51"/>
      <c r="G605" s="51"/>
      <c r="H605" s="51"/>
      <c r="I605" s="51"/>
      <c r="J605" s="51"/>
      <c r="K605" s="51"/>
      <c r="L605" s="51"/>
      <c r="M605" s="51"/>
      <c r="N605" s="51"/>
      <c r="O605" s="51"/>
      <c r="P605" s="51"/>
      <c r="Q605" s="51"/>
      <c r="R605" s="51"/>
      <c r="S605" s="51"/>
      <c r="T605" s="51"/>
      <c r="U605" s="51"/>
      <c r="V605" s="51"/>
      <c r="W605" s="51"/>
      <c r="X605" s="51"/>
      <c r="Y605" s="51"/>
      <c r="Z605" s="51"/>
    </row>
    <row r="606" ht="9.75" customHeight="1">
      <c r="A606" s="51"/>
      <c r="B606" s="51"/>
      <c r="C606" s="51"/>
      <c r="D606" s="51"/>
      <c r="E606" s="51"/>
      <c r="F606" s="51"/>
      <c r="G606" s="51"/>
      <c r="H606" s="51"/>
      <c r="I606" s="51"/>
      <c r="J606" s="51"/>
      <c r="K606" s="51"/>
      <c r="L606" s="51"/>
      <c r="M606" s="51"/>
      <c r="N606" s="51"/>
      <c r="O606" s="51"/>
      <c r="P606" s="51"/>
      <c r="Q606" s="51"/>
      <c r="R606" s="51"/>
      <c r="S606" s="51"/>
      <c r="T606" s="51"/>
      <c r="U606" s="51"/>
      <c r="V606" s="51"/>
      <c r="W606" s="51"/>
      <c r="X606" s="51"/>
      <c r="Y606" s="51"/>
      <c r="Z606" s="51"/>
    </row>
    <row r="607" ht="9.75" customHeight="1">
      <c r="A607" s="51"/>
      <c r="B607" s="51"/>
      <c r="C607" s="51"/>
      <c r="D607" s="51"/>
      <c r="E607" s="51"/>
      <c r="F607" s="51"/>
      <c r="G607" s="51"/>
      <c r="H607" s="51"/>
      <c r="I607" s="51"/>
      <c r="J607" s="51"/>
      <c r="K607" s="51"/>
      <c r="L607" s="51"/>
      <c r="M607" s="51"/>
      <c r="N607" s="51"/>
      <c r="O607" s="51"/>
      <c r="P607" s="51"/>
      <c r="Q607" s="51"/>
      <c r="R607" s="51"/>
      <c r="S607" s="51"/>
      <c r="T607" s="51"/>
      <c r="U607" s="51"/>
      <c r="V607" s="51"/>
      <c r="W607" s="51"/>
      <c r="X607" s="51"/>
      <c r="Y607" s="51"/>
      <c r="Z607" s="51"/>
    </row>
    <row r="608" ht="9.75" customHeight="1">
      <c r="A608" s="51"/>
      <c r="B608" s="51"/>
      <c r="C608" s="51"/>
      <c r="D608" s="51"/>
      <c r="E608" s="51"/>
      <c r="F608" s="51"/>
      <c r="G608" s="51"/>
      <c r="H608" s="51"/>
      <c r="I608" s="51"/>
      <c r="J608" s="51"/>
      <c r="K608" s="51"/>
      <c r="L608" s="51"/>
      <c r="M608" s="51"/>
      <c r="N608" s="51"/>
      <c r="O608" s="51"/>
      <c r="P608" s="51"/>
      <c r="Q608" s="51"/>
      <c r="R608" s="51"/>
      <c r="S608" s="51"/>
      <c r="T608" s="51"/>
      <c r="U608" s="51"/>
      <c r="V608" s="51"/>
      <c r="W608" s="51"/>
      <c r="X608" s="51"/>
      <c r="Y608" s="51"/>
      <c r="Z608" s="51"/>
    </row>
    <row r="609" ht="9.75" customHeight="1">
      <c r="A609" s="51"/>
      <c r="B609" s="51"/>
      <c r="C609" s="51"/>
      <c r="D609" s="51"/>
      <c r="E609" s="51"/>
      <c r="F609" s="51"/>
      <c r="G609" s="51"/>
      <c r="H609" s="51"/>
      <c r="I609" s="51"/>
      <c r="J609" s="51"/>
      <c r="K609" s="51"/>
      <c r="L609" s="51"/>
      <c r="M609" s="51"/>
      <c r="N609" s="51"/>
      <c r="O609" s="51"/>
      <c r="P609" s="51"/>
      <c r="Q609" s="51"/>
      <c r="R609" s="51"/>
      <c r="S609" s="51"/>
      <c r="T609" s="51"/>
      <c r="U609" s="51"/>
      <c r="V609" s="51"/>
      <c r="W609" s="51"/>
      <c r="X609" s="51"/>
      <c r="Y609" s="51"/>
      <c r="Z609" s="51"/>
    </row>
    <row r="610" ht="9.75" customHeight="1">
      <c r="A610" s="51"/>
      <c r="B610" s="51"/>
      <c r="C610" s="51"/>
      <c r="D610" s="51"/>
      <c r="E610" s="51"/>
      <c r="F610" s="51"/>
      <c r="G610" s="51"/>
      <c r="H610" s="51"/>
      <c r="I610" s="51"/>
      <c r="J610" s="51"/>
      <c r="K610" s="51"/>
      <c r="L610" s="51"/>
      <c r="M610" s="51"/>
      <c r="N610" s="51"/>
      <c r="O610" s="51"/>
      <c r="P610" s="51"/>
      <c r="Q610" s="51"/>
      <c r="R610" s="51"/>
      <c r="S610" s="51"/>
      <c r="T610" s="51"/>
      <c r="U610" s="51"/>
      <c r="V610" s="51"/>
      <c r="W610" s="51"/>
      <c r="X610" s="51"/>
      <c r="Y610" s="51"/>
      <c r="Z610" s="51"/>
    </row>
    <row r="611" ht="9.75" customHeight="1">
      <c r="A611" s="51"/>
      <c r="B611" s="51"/>
      <c r="C611" s="51"/>
      <c r="D611" s="51"/>
      <c r="E611" s="51"/>
      <c r="F611" s="51"/>
      <c r="G611" s="51"/>
      <c r="H611" s="51"/>
      <c r="I611" s="51"/>
      <c r="J611" s="51"/>
      <c r="K611" s="51"/>
      <c r="L611" s="51"/>
      <c r="M611" s="51"/>
      <c r="N611" s="51"/>
      <c r="O611" s="51"/>
      <c r="P611" s="51"/>
      <c r="Q611" s="51"/>
      <c r="R611" s="51"/>
      <c r="S611" s="51"/>
      <c r="T611" s="51"/>
      <c r="U611" s="51"/>
      <c r="V611" s="51"/>
      <c r="W611" s="51"/>
      <c r="X611" s="51"/>
      <c r="Y611" s="51"/>
      <c r="Z611" s="51"/>
    </row>
    <row r="612" ht="9.75" customHeight="1">
      <c r="A612" s="51"/>
      <c r="B612" s="51"/>
      <c r="C612" s="51"/>
      <c r="D612" s="51"/>
      <c r="E612" s="51"/>
      <c r="F612" s="51"/>
      <c r="G612" s="51"/>
      <c r="H612" s="51"/>
      <c r="I612" s="51"/>
      <c r="J612" s="51"/>
      <c r="K612" s="51"/>
      <c r="L612" s="51"/>
      <c r="M612" s="51"/>
      <c r="N612" s="51"/>
      <c r="O612" s="51"/>
      <c r="P612" s="51"/>
      <c r="Q612" s="51"/>
      <c r="R612" s="51"/>
      <c r="S612" s="51"/>
      <c r="T612" s="51"/>
      <c r="U612" s="51"/>
      <c r="V612" s="51"/>
      <c r="W612" s="51"/>
      <c r="X612" s="51"/>
      <c r="Y612" s="51"/>
      <c r="Z612" s="51"/>
    </row>
    <row r="613" ht="9.75" customHeight="1">
      <c r="A613" s="51"/>
      <c r="B613" s="51"/>
      <c r="C613" s="51"/>
      <c r="D613" s="51"/>
      <c r="E613" s="51"/>
      <c r="F613" s="51"/>
      <c r="G613" s="51"/>
      <c r="H613" s="51"/>
      <c r="I613" s="51"/>
      <c r="J613" s="51"/>
      <c r="K613" s="51"/>
      <c r="L613" s="51"/>
      <c r="M613" s="51"/>
      <c r="N613" s="51"/>
      <c r="O613" s="51"/>
      <c r="P613" s="51"/>
      <c r="Q613" s="51"/>
      <c r="R613" s="51"/>
      <c r="S613" s="51"/>
      <c r="T613" s="51"/>
      <c r="U613" s="51"/>
      <c r="V613" s="51"/>
      <c r="W613" s="51"/>
      <c r="X613" s="51"/>
      <c r="Y613" s="51"/>
      <c r="Z613" s="51"/>
    </row>
    <row r="614" ht="9.75" customHeight="1">
      <c r="A614" s="51"/>
      <c r="B614" s="51"/>
      <c r="C614" s="51"/>
      <c r="D614" s="51"/>
      <c r="E614" s="51"/>
      <c r="F614" s="51"/>
      <c r="G614" s="51"/>
      <c r="H614" s="51"/>
      <c r="I614" s="51"/>
      <c r="J614" s="51"/>
      <c r="K614" s="51"/>
      <c r="L614" s="51"/>
      <c r="M614" s="51"/>
      <c r="N614" s="51"/>
      <c r="O614" s="51"/>
      <c r="P614" s="51"/>
      <c r="Q614" s="51"/>
      <c r="R614" s="51"/>
      <c r="S614" s="51"/>
      <c r="T614" s="51"/>
      <c r="U614" s="51"/>
      <c r="V614" s="51"/>
      <c r="W614" s="51"/>
      <c r="X614" s="51"/>
      <c r="Y614" s="51"/>
      <c r="Z614" s="51"/>
    </row>
    <row r="615" ht="9.75" customHeight="1">
      <c r="A615" s="51"/>
      <c r="B615" s="51"/>
      <c r="C615" s="51"/>
      <c r="D615" s="51"/>
      <c r="E615" s="51"/>
      <c r="F615" s="51"/>
      <c r="G615" s="51"/>
      <c r="H615" s="51"/>
      <c r="I615" s="51"/>
      <c r="J615" s="51"/>
      <c r="K615" s="51"/>
      <c r="L615" s="51"/>
      <c r="M615" s="51"/>
      <c r="N615" s="51"/>
      <c r="O615" s="51"/>
      <c r="P615" s="51"/>
      <c r="Q615" s="51"/>
      <c r="R615" s="51"/>
      <c r="S615" s="51"/>
      <c r="T615" s="51"/>
      <c r="U615" s="51"/>
      <c r="V615" s="51"/>
      <c r="W615" s="51"/>
      <c r="X615" s="51"/>
      <c r="Y615" s="51"/>
      <c r="Z615" s="51"/>
    </row>
    <row r="616" ht="9.75" customHeight="1">
      <c r="A616" s="51"/>
      <c r="B616" s="51"/>
      <c r="C616" s="51"/>
      <c r="D616" s="51"/>
      <c r="E616" s="51"/>
      <c r="F616" s="51"/>
      <c r="G616" s="51"/>
      <c r="H616" s="51"/>
      <c r="I616" s="51"/>
      <c r="J616" s="51"/>
      <c r="K616" s="51"/>
      <c r="L616" s="51"/>
      <c r="M616" s="51"/>
      <c r="N616" s="51"/>
      <c r="O616" s="51"/>
      <c r="P616" s="51"/>
      <c r="Q616" s="51"/>
      <c r="R616" s="51"/>
      <c r="S616" s="51"/>
      <c r="T616" s="51"/>
      <c r="U616" s="51"/>
      <c r="V616" s="51"/>
      <c r="W616" s="51"/>
      <c r="X616" s="51"/>
      <c r="Y616" s="51"/>
      <c r="Z616" s="51"/>
    </row>
    <row r="617" ht="9.75" customHeight="1">
      <c r="A617" s="51"/>
      <c r="B617" s="51"/>
      <c r="C617" s="51"/>
      <c r="D617" s="51"/>
      <c r="E617" s="51"/>
      <c r="F617" s="51"/>
      <c r="G617" s="51"/>
      <c r="H617" s="51"/>
      <c r="I617" s="51"/>
      <c r="J617" s="51"/>
      <c r="K617" s="51"/>
      <c r="L617" s="51"/>
      <c r="M617" s="51"/>
      <c r="N617" s="51"/>
      <c r="O617" s="51"/>
      <c r="P617" s="51"/>
      <c r="Q617" s="51"/>
      <c r="R617" s="51"/>
      <c r="S617" s="51"/>
      <c r="T617" s="51"/>
      <c r="U617" s="51"/>
      <c r="V617" s="51"/>
      <c r="W617" s="51"/>
      <c r="X617" s="51"/>
      <c r="Y617" s="51"/>
      <c r="Z617" s="51"/>
    </row>
    <row r="618" ht="9.75" customHeight="1">
      <c r="A618" s="51"/>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row>
    <row r="619" ht="9.75" customHeight="1">
      <c r="A619" s="51"/>
      <c r="B619" s="51"/>
      <c r="C619" s="51"/>
      <c r="D619" s="51"/>
      <c r="E619" s="51"/>
      <c r="F619" s="51"/>
      <c r="G619" s="51"/>
      <c r="H619" s="51"/>
      <c r="I619" s="51"/>
      <c r="J619" s="51"/>
      <c r="K619" s="51"/>
      <c r="L619" s="51"/>
      <c r="M619" s="51"/>
      <c r="N619" s="51"/>
      <c r="O619" s="51"/>
      <c r="P619" s="51"/>
      <c r="Q619" s="51"/>
      <c r="R619" s="51"/>
      <c r="S619" s="51"/>
      <c r="T619" s="51"/>
      <c r="U619" s="51"/>
      <c r="V619" s="51"/>
      <c r="W619" s="51"/>
      <c r="X619" s="51"/>
      <c r="Y619" s="51"/>
      <c r="Z619" s="51"/>
    </row>
    <row r="620" ht="9.75" customHeight="1">
      <c r="A620" s="51"/>
      <c r="B620" s="51"/>
      <c r="C620" s="51"/>
      <c r="D620" s="51"/>
      <c r="E620" s="51"/>
      <c r="F620" s="51"/>
      <c r="G620" s="51"/>
      <c r="H620" s="51"/>
      <c r="I620" s="51"/>
      <c r="J620" s="51"/>
      <c r="K620" s="51"/>
      <c r="L620" s="51"/>
      <c r="M620" s="51"/>
      <c r="N620" s="51"/>
      <c r="O620" s="51"/>
      <c r="P620" s="51"/>
      <c r="Q620" s="51"/>
      <c r="R620" s="51"/>
      <c r="S620" s="51"/>
      <c r="T620" s="51"/>
      <c r="U620" s="51"/>
      <c r="V620" s="51"/>
      <c r="W620" s="51"/>
      <c r="X620" s="51"/>
      <c r="Y620" s="51"/>
      <c r="Z620" s="51"/>
    </row>
    <row r="621" ht="9.75" customHeight="1">
      <c r="A621" s="51"/>
      <c r="B621" s="51"/>
      <c r="C621" s="51"/>
      <c r="D621" s="51"/>
      <c r="E621" s="51"/>
      <c r="F621" s="51"/>
      <c r="G621" s="51"/>
      <c r="H621" s="51"/>
      <c r="I621" s="51"/>
      <c r="J621" s="51"/>
      <c r="K621" s="51"/>
      <c r="L621" s="51"/>
      <c r="M621" s="51"/>
      <c r="N621" s="51"/>
      <c r="O621" s="51"/>
      <c r="P621" s="51"/>
      <c r="Q621" s="51"/>
      <c r="R621" s="51"/>
      <c r="S621" s="51"/>
      <c r="T621" s="51"/>
      <c r="U621" s="51"/>
      <c r="V621" s="51"/>
      <c r="W621" s="51"/>
      <c r="X621" s="51"/>
      <c r="Y621" s="51"/>
      <c r="Z621" s="51"/>
    </row>
    <row r="622" ht="9.75" customHeight="1">
      <c r="A622" s="51"/>
      <c r="B622" s="51"/>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row>
    <row r="623" ht="9.75" customHeight="1">
      <c r="A623" s="51"/>
      <c r="B623" s="51"/>
      <c r="C623" s="51"/>
      <c r="D623" s="51"/>
      <c r="E623" s="51"/>
      <c r="F623" s="51"/>
      <c r="G623" s="51"/>
      <c r="H623" s="51"/>
      <c r="I623" s="51"/>
      <c r="J623" s="51"/>
      <c r="K623" s="51"/>
      <c r="L623" s="51"/>
      <c r="M623" s="51"/>
      <c r="N623" s="51"/>
      <c r="O623" s="51"/>
      <c r="P623" s="51"/>
      <c r="Q623" s="51"/>
      <c r="R623" s="51"/>
      <c r="S623" s="51"/>
      <c r="T623" s="51"/>
      <c r="U623" s="51"/>
      <c r="V623" s="51"/>
      <c r="W623" s="51"/>
      <c r="X623" s="51"/>
      <c r="Y623" s="51"/>
      <c r="Z623" s="51"/>
    </row>
    <row r="624" ht="9.75" customHeight="1">
      <c r="A624" s="51"/>
      <c r="B624" s="51"/>
      <c r="C624" s="51"/>
      <c r="D624" s="51"/>
      <c r="E624" s="51"/>
      <c r="F624" s="51"/>
      <c r="G624" s="51"/>
      <c r="H624" s="51"/>
      <c r="I624" s="51"/>
      <c r="J624" s="51"/>
      <c r="K624" s="51"/>
      <c r="L624" s="51"/>
      <c r="M624" s="51"/>
      <c r="N624" s="51"/>
      <c r="O624" s="51"/>
      <c r="P624" s="51"/>
      <c r="Q624" s="51"/>
      <c r="R624" s="51"/>
      <c r="S624" s="51"/>
      <c r="T624" s="51"/>
      <c r="U624" s="51"/>
      <c r="V624" s="51"/>
      <c r="W624" s="51"/>
      <c r="X624" s="51"/>
      <c r="Y624" s="51"/>
      <c r="Z624" s="51"/>
    </row>
    <row r="625" ht="9.75" customHeight="1">
      <c r="A625" s="51"/>
      <c r="B625" s="51"/>
      <c r="C625" s="51"/>
      <c r="D625" s="51"/>
      <c r="E625" s="51"/>
      <c r="F625" s="51"/>
      <c r="G625" s="51"/>
      <c r="H625" s="51"/>
      <c r="I625" s="51"/>
      <c r="J625" s="51"/>
      <c r="K625" s="51"/>
      <c r="L625" s="51"/>
      <c r="M625" s="51"/>
      <c r="N625" s="51"/>
      <c r="O625" s="51"/>
      <c r="P625" s="51"/>
      <c r="Q625" s="51"/>
      <c r="R625" s="51"/>
      <c r="S625" s="51"/>
      <c r="T625" s="51"/>
      <c r="U625" s="51"/>
      <c r="V625" s="51"/>
      <c r="W625" s="51"/>
      <c r="X625" s="51"/>
      <c r="Y625" s="51"/>
      <c r="Z625" s="51"/>
    </row>
    <row r="626" ht="9.75" customHeight="1">
      <c r="A626" s="51"/>
      <c r="B626" s="51"/>
      <c r="C626" s="51"/>
      <c r="D626" s="51"/>
      <c r="E626" s="51"/>
      <c r="F626" s="51"/>
      <c r="G626" s="51"/>
      <c r="H626" s="51"/>
      <c r="I626" s="51"/>
      <c r="J626" s="51"/>
      <c r="K626" s="51"/>
      <c r="L626" s="51"/>
      <c r="M626" s="51"/>
      <c r="N626" s="51"/>
      <c r="O626" s="51"/>
      <c r="P626" s="51"/>
      <c r="Q626" s="51"/>
      <c r="R626" s="51"/>
      <c r="S626" s="51"/>
      <c r="T626" s="51"/>
      <c r="U626" s="51"/>
      <c r="V626" s="51"/>
      <c r="W626" s="51"/>
      <c r="X626" s="51"/>
      <c r="Y626" s="51"/>
      <c r="Z626" s="51"/>
    </row>
    <row r="627" ht="9.75" customHeight="1">
      <c r="A627" s="51"/>
      <c r="B627" s="51"/>
      <c r="C627" s="51"/>
      <c r="D627" s="51"/>
      <c r="E627" s="51"/>
      <c r="F627" s="51"/>
      <c r="G627" s="51"/>
      <c r="H627" s="51"/>
      <c r="I627" s="51"/>
      <c r="J627" s="51"/>
      <c r="K627" s="51"/>
      <c r="L627" s="51"/>
      <c r="M627" s="51"/>
      <c r="N627" s="51"/>
      <c r="O627" s="51"/>
      <c r="P627" s="51"/>
      <c r="Q627" s="51"/>
      <c r="R627" s="51"/>
      <c r="S627" s="51"/>
      <c r="T627" s="51"/>
      <c r="U627" s="51"/>
      <c r="V627" s="51"/>
      <c r="W627" s="51"/>
      <c r="X627" s="51"/>
      <c r="Y627" s="51"/>
      <c r="Z627" s="51"/>
    </row>
    <row r="628" ht="9.75" customHeight="1">
      <c r="A628" s="51"/>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row>
    <row r="629" ht="9.75" customHeight="1">
      <c r="A629" s="51"/>
      <c r="B629" s="51"/>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row>
    <row r="630" ht="9.75" customHeight="1">
      <c r="A630" s="51"/>
      <c r="B630" s="51"/>
      <c r="C630" s="51"/>
      <c r="D630" s="51"/>
      <c r="E630" s="51"/>
      <c r="F630" s="51"/>
      <c r="G630" s="51"/>
      <c r="H630" s="51"/>
      <c r="I630" s="51"/>
      <c r="J630" s="51"/>
      <c r="K630" s="51"/>
      <c r="L630" s="51"/>
      <c r="M630" s="51"/>
      <c r="N630" s="51"/>
      <c r="O630" s="51"/>
      <c r="P630" s="51"/>
      <c r="Q630" s="51"/>
      <c r="R630" s="51"/>
      <c r="S630" s="51"/>
      <c r="T630" s="51"/>
      <c r="U630" s="51"/>
      <c r="V630" s="51"/>
      <c r="W630" s="51"/>
      <c r="X630" s="51"/>
      <c r="Y630" s="51"/>
      <c r="Z630" s="51"/>
    </row>
    <row r="631" ht="9.75" customHeight="1">
      <c r="A631" s="51"/>
      <c r="B631" s="51"/>
      <c r="C631" s="51"/>
      <c r="D631" s="51"/>
      <c r="E631" s="51"/>
      <c r="F631" s="51"/>
      <c r="G631" s="51"/>
      <c r="H631" s="51"/>
      <c r="I631" s="51"/>
      <c r="J631" s="51"/>
      <c r="K631" s="51"/>
      <c r="L631" s="51"/>
      <c r="M631" s="51"/>
      <c r="N631" s="51"/>
      <c r="O631" s="51"/>
      <c r="P631" s="51"/>
      <c r="Q631" s="51"/>
      <c r="R631" s="51"/>
      <c r="S631" s="51"/>
      <c r="T631" s="51"/>
      <c r="U631" s="51"/>
      <c r="V631" s="51"/>
      <c r="W631" s="51"/>
      <c r="X631" s="51"/>
      <c r="Y631" s="51"/>
      <c r="Z631" s="51"/>
    </row>
    <row r="632" ht="9.75" customHeight="1">
      <c r="A632" s="51"/>
      <c r="B632" s="51"/>
      <c r="C632" s="51"/>
      <c r="D632" s="51"/>
      <c r="E632" s="51"/>
      <c r="F632" s="51"/>
      <c r="G632" s="51"/>
      <c r="H632" s="51"/>
      <c r="I632" s="51"/>
      <c r="J632" s="51"/>
      <c r="K632" s="51"/>
      <c r="L632" s="51"/>
      <c r="M632" s="51"/>
      <c r="N632" s="51"/>
      <c r="O632" s="51"/>
      <c r="P632" s="51"/>
      <c r="Q632" s="51"/>
      <c r="R632" s="51"/>
      <c r="S632" s="51"/>
      <c r="T632" s="51"/>
      <c r="U632" s="51"/>
      <c r="V632" s="51"/>
      <c r="W632" s="51"/>
      <c r="X632" s="51"/>
      <c r="Y632" s="51"/>
      <c r="Z632" s="51"/>
    </row>
    <row r="633" ht="9.75" customHeight="1">
      <c r="A633" s="51"/>
      <c r="B633" s="51"/>
      <c r="C633" s="51"/>
      <c r="D633" s="51"/>
      <c r="E633" s="51"/>
      <c r="F633" s="51"/>
      <c r="G633" s="51"/>
      <c r="H633" s="51"/>
      <c r="I633" s="51"/>
      <c r="J633" s="51"/>
      <c r="K633" s="51"/>
      <c r="L633" s="51"/>
      <c r="M633" s="51"/>
      <c r="N633" s="51"/>
      <c r="O633" s="51"/>
      <c r="P633" s="51"/>
      <c r="Q633" s="51"/>
      <c r="R633" s="51"/>
      <c r="S633" s="51"/>
      <c r="T633" s="51"/>
      <c r="U633" s="51"/>
      <c r="V633" s="51"/>
      <c r="W633" s="51"/>
      <c r="X633" s="51"/>
      <c r="Y633" s="51"/>
      <c r="Z633" s="51"/>
    </row>
    <row r="634" ht="9.75" customHeight="1">
      <c r="A634" s="51"/>
      <c r="B634" s="51"/>
      <c r="C634" s="51"/>
      <c r="D634" s="51"/>
      <c r="E634" s="51"/>
      <c r="F634" s="51"/>
      <c r="G634" s="51"/>
      <c r="H634" s="51"/>
      <c r="I634" s="51"/>
      <c r="J634" s="51"/>
      <c r="K634" s="51"/>
      <c r="L634" s="51"/>
      <c r="M634" s="51"/>
      <c r="N634" s="51"/>
      <c r="O634" s="51"/>
      <c r="P634" s="51"/>
      <c r="Q634" s="51"/>
      <c r="R634" s="51"/>
      <c r="S634" s="51"/>
      <c r="T634" s="51"/>
      <c r="U634" s="51"/>
      <c r="V634" s="51"/>
      <c r="W634" s="51"/>
      <c r="X634" s="51"/>
      <c r="Y634" s="51"/>
      <c r="Z634" s="51"/>
    </row>
    <row r="635" ht="9.75" customHeight="1">
      <c r="A635" s="51"/>
      <c r="B635" s="51"/>
      <c r="C635" s="51"/>
      <c r="D635" s="51"/>
      <c r="E635" s="51"/>
      <c r="F635" s="51"/>
      <c r="G635" s="51"/>
      <c r="H635" s="51"/>
      <c r="I635" s="51"/>
      <c r="J635" s="51"/>
      <c r="K635" s="51"/>
      <c r="L635" s="51"/>
      <c r="M635" s="51"/>
      <c r="N635" s="51"/>
      <c r="O635" s="51"/>
      <c r="P635" s="51"/>
      <c r="Q635" s="51"/>
      <c r="R635" s="51"/>
      <c r="S635" s="51"/>
      <c r="T635" s="51"/>
      <c r="U635" s="51"/>
      <c r="V635" s="51"/>
      <c r="W635" s="51"/>
      <c r="X635" s="51"/>
      <c r="Y635" s="51"/>
      <c r="Z635" s="51"/>
    </row>
    <row r="636" ht="9.75" customHeight="1">
      <c r="A636" s="51"/>
      <c r="B636" s="51"/>
      <c r="C636" s="51"/>
      <c r="D636" s="51"/>
      <c r="E636" s="51"/>
      <c r="F636" s="51"/>
      <c r="G636" s="51"/>
      <c r="H636" s="51"/>
      <c r="I636" s="51"/>
      <c r="J636" s="51"/>
      <c r="K636" s="51"/>
      <c r="L636" s="51"/>
      <c r="M636" s="51"/>
      <c r="N636" s="51"/>
      <c r="O636" s="51"/>
      <c r="P636" s="51"/>
      <c r="Q636" s="51"/>
      <c r="R636" s="51"/>
      <c r="S636" s="51"/>
      <c r="T636" s="51"/>
      <c r="U636" s="51"/>
      <c r="V636" s="51"/>
      <c r="W636" s="51"/>
      <c r="X636" s="51"/>
      <c r="Y636" s="51"/>
      <c r="Z636" s="51"/>
    </row>
    <row r="637" ht="9.75" customHeight="1">
      <c r="A637" s="51"/>
      <c r="B637" s="51"/>
      <c r="C637" s="51"/>
      <c r="D637" s="51"/>
      <c r="E637" s="51"/>
      <c r="F637" s="51"/>
      <c r="G637" s="51"/>
      <c r="H637" s="51"/>
      <c r="I637" s="51"/>
      <c r="J637" s="51"/>
      <c r="K637" s="51"/>
      <c r="L637" s="51"/>
      <c r="M637" s="51"/>
      <c r="N637" s="51"/>
      <c r="O637" s="51"/>
      <c r="P637" s="51"/>
      <c r="Q637" s="51"/>
      <c r="R637" s="51"/>
      <c r="S637" s="51"/>
      <c r="T637" s="51"/>
      <c r="U637" s="51"/>
      <c r="V637" s="51"/>
      <c r="W637" s="51"/>
      <c r="X637" s="51"/>
      <c r="Y637" s="51"/>
      <c r="Z637" s="51"/>
    </row>
    <row r="638" ht="9.75" customHeight="1">
      <c r="A638" s="51"/>
      <c r="B638" s="51"/>
      <c r="C638" s="51"/>
      <c r="D638" s="51"/>
      <c r="E638" s="51"/>
      <c r="F638" s="51"/>
      <c r="G638" s="51"/>
      <c r="H638" s="51"/>
      <c r="I638" s="51"/>
      <c r="J638" s="51"/>
      <c r="K638" s="51"/>
      <c r="L638" s="51"/>
      <c r="M638" s="51"/>
      <c r="N638" s="51"/>
      <c r="O638" s="51"/>
      <c r="P638" s="51"/>
      <c r="Q638" s="51"/>
      <c r="R638" s="51"/>
      <c r="S638" s="51"/>
      <c r="T638" s="51"/>
      <c r="U638" s="51"/>
      <c r="V638" s="51"/>
      <c r="W638" s="51"/>
      <c r="X638" s="51"/>
      <c r="Y638" s="51"/>
      <c r="Z638" s="51"/>
    </row>
    <row r="639" ht="9.75" customHeight="1">
      <c r="A639" s="51"/>
      <c r="B639" s="51"/>
      <c r="C639" s="51"/>
      <c r="D639" s="51"/>
      <c r="E639" s="51"/>
      <c r="F639" s="51"/>
      <c r="G639" s="51"/>
      <c r="H639" s="51"/>
      <c r="I639" s="51"/>
      <c r="J639" s="51"/>
      <c r="K639" s="51"/>
      <c r="L639" s="51"/>
      <c r="M639" s="51"/>
      <c r="N639" s="51"/>
      <c r="O639" s="51"/>
      <c r="P639" s="51"/>
      <c r="Q639" s="51"/>
      <c r="R639" s="51"/>
      <c r="S639" s="51"/>
      <c r="T639" s="51"/>
      <c r="U639" s="51"/>
      <c r="V639" s="51"/>
      <c r="W639" s="51"/>
      <c r="X639" s="51"/>
      <c r="Y639" s="51"/>
      <c r="Z639" s="51"/>
    </row>
    <row r="640" ht="9.75" customHeight="1">
      <c r="A640" s="51"/>
      <c r="B640" s="51"/>
      <c r="C640" s="51"/>
      <c r="D640" s="51"/>
      <c r="E640" s="51"/>
      <c r="F640" s="51"/>
      <c r="G640" s="51"/>
      <c r="H640" s="51"/>
      <c r="I640" s="51"/>
      <c r="J640" s="51"/>
      <c r="K640" s="51"/>
      <c r="L640" s="51"/>
      <c r="M640" s="51"/>
      <c r="N640" s="51"/>
      <c r="O640" s="51"/>
      <c r="P640" s="51"/>
      <c r="Q640" s="51"/>
      <c r="R640" s="51"/>
      <c r="S640" s="51"/>
      <c r="T640" s="51"/>
      <c r="U640" s="51"/>
      <c r="V640" s="51"/>
      <c r="W640" s="51"/>
      <c r="X640" s="51"/>
      <c r="Y640" s="51"/>
      <c r="Z640" s="51"/>
    </row>
    <row r="641" ht="9.75" customHeight="1">
      <c r="A641" s="51"/>
      <c r="B641" s="51"/>
      <c r="C641" s="51"/>
      <c r="D641" s="51"/>
      <c r="E641" s="51"/>
      <c r="F641" s="51"/>
      <c r="G641" s="51"/>
      <c r="H641" s="51"/>
      <c r="I641" s="51"/>
      <c r="J641" s="51"/>
      <c r="K641" s="51"/>
      <c r="L641" s="51"/>
      <c r="M641" s="51"/>
      <c r="N641" s="51"/>
      <c r="O641" s="51"/>
      <c r="P641" s="51"/>
      <c r="Q641" s="51"/>
      <c r="R641" s="51"/>
      <c r="S641" s="51"/>
      <c r="T641" s="51"/>
      <c r="U641" s="51"/>
      <c r="V641" s="51"/>
      <c r="W641" s="51"/>
      <c r="X641" s="51"/>
      <c r="Y641" s="51"/>
      <c r="Z641" s="51"/>
    </row>
    <row r="642" ht="9.75" customHeight="1">
      <c r="A642" s="51"/>
      <c r="B642" s="51"/>
      <c r="C642" s="51"/>
      <c r="D642" s="51"/>
      <c r="E642" s="51"/>
      <c r="F642" s="51"/>
      <c r="G642" s="51"/>
      <c r="H642" s="51"/>
      <c r="I642" s="51"/>
      <c r="J642" s="51"/>
      <c r="K642" s="51"/>
      <c r="L642" s="51"/>
      <c r="M642" s="51"/>
      <c r="N642" s="51"/>
      <c r="O642" s="51"/>
      <c r="P642" s="51"/>
      <c r="Q642" s="51"/>
      <c r="R642" s="51"/>
      <c r="S642" s="51"/>
      <c r="T642" s="51"/>
      <c r="U642" s="51"/>
      <c r="V642" s="51"/>
      <c r="W642" s="51"/>
      <c r="X642" s="51"/>
      <c r="Y642" s="51"/>
      <c r="Z642" s="51"/>
    </row>
    <row r="643" ht="9.75" customHeight="1">
      <c r="A643" s="51"/>
      <c r="B643" s="51"/>
      <c r="C643" s="51"/>
      <c r="D643" s="51"/>
      <c r="E643" s="51"/>
      <c r="F643" s="51"/>
      <c r="G643" s="51"/>
      <c r="H643" s="51"/>
      <c r="I643" s="51"/>
      <c r="J643" s="51"/>
      <c r="K643" s="51"/>
      <c r="L643" s="51"/>
      <c r="M643" s="51"/>
      <c r="N643" s="51"/>
      <c r="O643" s="51"/>
      <c r="P643" s="51"/>
      <c r="Q643" s="51"/>
      <c r="R643" s="51"/>
      <c r="S643" s="51"/>
      <c r="T643" s="51"/>
      <c r="U643" s="51"/>
      <c r="V643" s="51"/>
      <c r="W643" s="51"/>
      <c r="X643" s="51"/>
      <c r="Y643" s="51"/>
      <c r="Z643" s="51"/>
    </row>
    <row r="644" ht="9.75" customHeight="1">
      <c r="A644" s="51"/>
      <c r="B644" s="51"/>
      <c r="C644" s="51"/>
      <c r="D644" s="51"/>
      <c r="E644" s="51"/>
      <c r="F644" s="51"/>
      <c r="G644" s="51"/>
      <c r="H644" s="51"/>
      <c r="I644" s="51"/>
      <c r="J644" s="51"/>
      <c r="K644" s="51"/>
      <c r="L644" s="51"/>
      <c r="M644" s="51"/>
      <c r="N644" s="51"/>
      <c r="O644" s="51"/>
      <c r="P644" s="51"/>
      <c r="Q644" s="51"/>
      <c r="R644" s="51"/>
      <c r="S644" s="51"/>
      <c r="T644" s="51"/>
      <c r="U644" s="51"/>
      <c r="V644" s="51"/>
      <c r="W644" s="51"/>
      <c r="X644" s="51"/>
      <c r="Y644" s="51"/>
      <c r="Z644" s="51"/>
    </row>
    <row r="645" ht="9.75" customHeight="1">
      <c r="A645" s="51"/>
      <c r="B645" s="51"/>
      <c r="C645" s="51"/>
      <c r="D645" s="51"/>
      <c r="E645" s="51"/>
      <c r="F645" s="51"/>
      <c r="G645" s="51"/>
      <c r="H645" s="51"/>
      <c r="I645" s="51"/>
      <c r="J645" s="51"/>
      <c r="K645" s="51"/>
      <c r="L645" s="51"/>
      <c r="M645" s="51"/>
      <c r="N645" s="51"/>
      <c r="O645" s="51"/>
      <c r="P645" s="51"/>
      <c r="Q645" s="51"/>
      <c r="R645" s="51"/>
      <c r="S645" s="51"/>
      <c r="T645" s="51"/>
      <c r="U645" s="51"/>
      <c r="V645" s="51"/>
      <c r="W645" s="51"/>
      <c r="X645" s="51"/>
      <c r="Y645" s="51"/>
      <c r="Z645" s="51"/>
    </row>
    <row r="646" ht="9.75" customHeight="1">
      <c r="A646" s="51"/>
      <c r="B646" s="51"/>
      <c r="C646" s="51"/>
      <c r="D646" s="51"/>
      <c r="E646" s="51"/>
      <c r="F646" s="51"/>
      <c r="G646" s="51"/>
      <c r="H646" s="51"/>
      <c r="I646" s="51"/>
      <c r="J646" s="51"/>
      <c r="K646" s="51"/>
      <c r="L646" s="51"/>
      <c r="M646" s="51"/>
      <c r="N646" s="51"/>
      <c r="O646" s="51"/>
      <c r="P646" s="51"/>
      <c r="Q646" s="51"/>
      <c r="R646" s="51"/>
      <c r="S646" s="51"/>
      <c r="T646" s="51"/>
      <c r="U646" s="51"/>
      <c r="V646" s="51"/>
      <c r="W646" s="51"/>
      <c r="X646" s="51"/>
      <c r="Y646" s="51"/>
      <c r="Z646" s="51"/>
    </row>
    <row r="647" ht="9.75" customHeight="1">
      <c r="A647" s="51"/>
      <c r="B647" s="51"/>
      <c r="C647" s="51"/>
      <c r="D647" s="51"/>
      <c r="E647" s="51"/>
      <c r="F647" s="51"/>
      <c r="G647" s="51"/>
      <c r="H647" s="51"/>
      <c r="I647" s="51"/>
      <c r="J647" s="51"/>
      <c r="K647" s="51"/>
      <c r="L647" s="51"/>
      <c r="M647" s="51"/>
      <c r="N647" s="51"/>
      <c r="O647" s="51"/>
      <c r="P647" s="51"/>
      <c r="Q647" s="51"/>
      <c r="R647" s="51"/>
      <c r="S647" s="51"/>
      <c r="T647" s="51"/>
      <c r="U647" s="51"/>
      <c r="V647" s="51"/>
      <c r="W647" s="51"/>
      <c r="X647" s="51"/>
      <c r="Y647" s="51"/>
      <c r="Z647" s="51"/>
    </row>
    <row r="648" ht="9.75" customHeight="1">
      <c r="A648" s="51"/>
      <c r="B648" s="51"/>
      <c r="C648" s="51"/>
      <c r="D648" s="51"/>
      <c r="E648" s="51"/>
      <c r="F648" s="51"/>
      <c r="G648" s="51"/>
      <c r="H648" s="51"/>
      <c r="I648" s="51"/>
      <c r="J648" s="51"/>
      <c r="K648" s="51"/>
      <c r="L648" s="51"/>
      <c r="M648" s="51"/>
      <c r="N648" s="51"/>
      <c r="O648" s="51"/>
      <c r="P648" s="51"/>
      <c r="Q648" s="51"/>
      <c r="R648" s="51"/>
      <c r="S648" s="51"/>
      <c r="T648" s="51"/>
      <c r="U648" s="51"/>
      <c r="V648" s="51"/>
      <c r="W648" s="51"/>
      <c r="X648" s="51"/>
      <c r="Y648" s="51"/>
      <c r="Z648" s="51"/>
    </row>
    <row r="649" ht="9.75" customHeight="1">
      <c r="A649" s="51"/>
      <c r="B649" s="51"/>
      <c r="C649" s="51"/>
      <c r="D649" s="51"/>
      <c r="E649" s="51"/>
      <c r="F649" s="51"/>
      <c r="G649" s="51"/>
      <c r="H649" s="51"/>
      <c r="I649" s="51"/>
      <c r="J649" s="51"/>
      <c r="K649" s="51"/>
      <c r="L649" s="51"/>
      <c r="M649" s="51"/>
      <c r="N649" s="51"/>
      <c r="O649" s="51"/>
      <c r="P649" s="51"/>
      <c r="Q649" s="51"/>
      <c r="R649" s="51"/>
      <c r="S649" s="51"/>
      <c r="T649" s="51"/>
      <c r="U649" s="51"/>
      <c r="V649" s="51"/>
      <c r="W649" s="51"/>
      <c r="X649" s="51"/>
      <c r="Y649" s="51"/>
      <c r="Z649" s="51"/>
    </row>
    <row r="650" ht="9.75" customHeight="1">
      <c r="A650" s="51"/>
      <c r="B650" s="51"/>
      <c r="C650" s="51"/>
      <c r="D650" s="51"/>
      <c r="E650" s="51"/>
      <c r="F650" s="51"/>
      <c r="G650" s="51"/>
      <c r="H650" s="51"/>
      <c r="I650" s="51"/>
      <c r="J650" s="51"/>
      <c r="K650" s="51"/>
      <c r="L650" s="51"/>
      <c r="M650" s="51"/>
      <c r="N650" s="51"/>
      <c r="O650" s="51"/>
      <c r="P650" s="51"/>
      <c r="Q650" s="51"/>
      <c r="R650" s="51"/>
      <c r="S650" s="51"/>
      <c r="T650" s="51"/>
      <c r="U650" s="51"/>
      <c r="V650" s="51"/>
      <c r="W650" s="51"/>
      <c r="X650" s="51"/>
      <c r="Y650" s="51"/>
      <c r="Z650" s="51"/>
    </row>
    <row r="651" ht="9.75" customHeight="1">
      <c r="A651" s="51"/>
      <c r="B651" s="51"/>
      <c r="C651" s="51"/>
      <c r="D651" s="51"/>
      <c r="E651" s="51"/>
      <c r="F651" s="51"/>
      <c r="G651" s="51"/>
      <c r="H651" s="51"/>
      <c r="I651" s="51"/>
      <c r="J651" s="51"/>
      <c r="K651" s="51"/>
      <c r="L651" s="51"/>
      <c r="M651" s="51"/>
      <c r="N651" s="51"/>
      <c r="O651" s="51"/>
      <c r="P651" s="51"/>
      <c r="Q651" s="51"/>
      <c r="R651" s="51"/>
      <c r="S651" s="51"/>
      <c r="T651" s="51"/>
      <c r="U651" s="51"/>
      <c r="V651" s="51"/>
      <c r="W651" s="51"/>
      <c r="X651" s="51"/>
      <c r="Y651" s="51"/>
      <c r="Z651" s="51"/>
    </row>
    <row r="652" ht="9.75" customHeight="1">
      <c r="A652" s="51"/>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row>
    <row r="653" ht="9.75" customHeight="1">
      <c r="A653" s="51"/>
      <c r="B653" s="51"/>
      <c r="C653" s="51"/>
      <c r="D653" s="51"/>
      <c r="E653" s="51"/>
      <c r="F653" s="51"/>
      <c r="G653" s="51"/>
      <c r="H653" s="51"/>
      <c r="I653" s="51"/>
      <c r="J653" s="51"/>
      <c r="K653" s="51"/>
      <c r="L653" s="51"/>
      <c r="M653" s="51"/>
      <c r="N653" s="51"/>
      <c r="O653" s="51"/>
      <c r="P653" s="51"/>
      <c r="Q653" s="51"/>
      <c r="R653" s="51"/>
      <c r="S653" s="51"/>
      <c r="T653" s="51"/>
      <c r="U653" s="51"/>
      <c r="V653" s="51"/>
      <c r="W653" s="51"/>
      <c r="X653" s="51"/>
      <c r="Y653" s="51"/>
      <c r="Z653" s="51"/>
    </row>
    <row r="654" ht="9.75" customHeight="1">
      <c r="A654" s="51"/>
      <c r="B654" s="51"/>
      <c r="C654" s="51"/>
      <c r="D654" s="51"/>
      <c r="E654" s="51"/>
      <c r="F654" s="51"/>
      <c r="G654" s="51"/>
      <c r="H654" s="51"/>
      <c r="I654" s="51"/>
      <c r="J654" s="51"/>
      <c r="K654" s="51"/>
      <c r="L654" s="51"/>
      <c r="M654" s="51"/>
      <c r="N654" s="51"/>
      <c r="O654" s="51"/>
      <c r="P654" s="51"/>
      <c r="Q654" s="51"/>
      <c r="R654" s="51"/>
      <c r="S654" s="51"/>
      <c r="T654" s="51"/>
      <c r="U654" s="51"/>
      <c r="V654" s="51"/>
      <c r="W654" s="51"/>
      <c r="X654" s="51"/>
      <c r="Y654" s="51"/>
      <c r="Z654" s="51"/>
    </row>
    <row r="655" ht="9.75" customHeight="1">
      <c r="A655" s="51"/>
      <c r="B655" s="51"/>
      <c r="C655" s="51"/>
      <c r="D655" s="51"/>
      <c r="E655" s="51"/>
      <c r="F655" s="51"/>
      <c r="G655" s="51"/>
      <c r="H655" s="51"/>
      <c r="I655" s="51"/>
      <c r="J655" s="51"/>
      <c r="K655" s="51"/>
      <c r="L655" s="51"/>
      <c r="M655" s="51"/>
      <c r="N655" s="51"/>
      <c r="O655" s="51"/>
      <c r="P655" s="51"/>
      <c r="Q655" s="51"/>
      <c r="R655" s="51"/>
      <c r="S655" s="51"/>
      <c r="T655" s="51"/>
      <c r="U655" s="51"/>
      <c r="V655" s="51"/>
      <c r="W655" s="51"/>
      <c r="X655" s="51"/>
      <c r="Y655" s="51"/>
      <c r="Z655" s="51"/>
    </row>
    <row r="656" ht="9.75" customHeight="1">
      <c r="A656" s="51"/>
      <c r="B656" s="51"/>
      <c r="C656" s="51"/>
      <c r="D656" s="51"/>
      <c r="E656" s="51"/>
      <c r="F656" s="51"/>
      <c r="G656" s="51"/>
      <c r="H656" s="51"/>
      <c r="I656" s="51"/>
      <c r="J656" s="51"/>
      <c r="K656" s="51"/>
      <c r="L656" s="51"/>
      <c r="M656" s="51"/>
      <c r="N656" s="51"/>
      <c r="O656" s="51"/>
      <c r="P656" s="51"/>
      <c r="Q656" s="51"/>
      <c r="R656" s="51"/>
      <c r="S656" s="51"/>
      <c r="T656" s="51"/>
      <c r="U656" s="51"/>
      <c r="V656" s="51"/>
      <c r="W656" s="51"/>
      <c r="X656" s="51"/>
      <c r="Y656" s="51"/>
      <c r="Z656" s="51"/>
    </row>
    <row r="657" ht="9.75" customHeight="1">
      <c r="A657" s="51"/>
      <c r="B657" s="51"/>
      <c r="C657" s="51"/>
      <c r="D657" s="51"/>
      <c r="E657" s="51"/>
      <c r="F657" s="51"/>
      <c r="G657" s="51"/>
      <c r="H657" s="51"/>
      <c r="I657" s="51"/>
      <c r="J657" s="51"/>
      <c r="K657" s="51"/>
      <c r="L657" s="51"/>
      <c r="M657" s="51"/>
      <c r="N657" s="51"/>
      <c r="O657" s="51"/>
      <c r="P657" s="51"/>
      <c r="Q657" s="51"/>
      <c r="R657" s="51"/>
      <c r="S657" s="51"/>
      <c r="T657" s="51"/>
      <c r="U657" s="51"/>
      <c r="V657" s="51"/>
      <c r="W657" s="51"/>
      <c r="X657" s="51"/>
      <c r="Y657" s="51"/>
      <c r="Z657" s="51"/>
    </row>
    <row r="658" ht="9.75" customHeight="1">
      <c r="A658" s="51"/>
      <c r="B658" s="51"/>
      <c r="C658" s="51"/>
      <c r="D658" s="51"/>
      <c r="E658" s="51"/>
      <c r="F658" s="51"/>
      <c r="G658" s="51"/>
      <c r="H658" s="51"/>
      <c r="I658" s="51"/>
      <c r="J658" s="51"/>
      <c r="K658" s="51"/>
      <c r="L658" s="51"/>
      <c r="M658" s="51"/>
      <c r="N658" s="51"/>
      <c r="O658" s="51"/>
      <c r="P658" s="51"/>
      <c r="Q658" s="51"/>
      <c r="R658" s="51"/>
      <c r="S658" s="51"/>
      <c r="T658" s="51"/>
      <c r="U658" s="51"/>
      <c r="V658" s="51"/>
      <c r="W658" s="51"/>
      <c r="X658" s="51"/>
      <c r="Y658" s="51"/>
      <c r="Z658" s="51"/>
    </row>
    <row r="659" ht="9.75" customHeight="1">
      <c r="A659" s="51"/>
      <c r="B659" s="51"/>
      <c r="C659" s="51"/>
      <c r="D659" s="51"/>
      <c r="E659" s="51"/>
      <c r="F659" s="51"/>
      <c r="G659" s="51"/>
      <c r="H659" s="51"/>
      <c r="I659" s="51"/>
      <c r="J659" s="51"/>
      <c r="K659" s="51"/>
      <c r="L659" s="51"/>
      <c r="M659" s="51"/>
      <c r="N659" s="51"/>
      <c r="O659" s="51"/>
      <c r="P659" s="51"/>
      <c r="Q659" s="51"/>
      <c r="R659" s="51"/>
      <c r="S659" s="51"/>
      <c r="T659" s="51"/>
      <c r="U659" s="51"/>
      <c r="V659" s="51"/>
      <c r="W659" s="51"/>
      <c r="X659" s="51"/>
      <c r="Y659" s="51"/>
      <c r="Z659" s="51"/>
    </row>
    <row r="660" ht="9.75" customHeight="1">
      <c r="A660" s="51"/>
      <c r="B660" s="51"/>
      <c r="C660" s="51"/>
      <c r="D660" s="51"/>
      <c r="E660" s="51"/>
      <c r="F660" s="51"/>
      <c r="G660" s="51"/>
      <c r="H660" s="51"/>
      <c r="I660" s="51"/>
      <c r="J660" s="51"/>
      <c r="K660" s="51"/>
      <c r="L660" s="51"/>
      <c r="M660" s="51"/>
      <c r="N660" s="51"/>
      <c r="O660" s="51"/>
      <c r="P660" s="51"/>
      <c r="Q660" s="51"/>
      <c r="R660" s="51"/>
      <c r="S660" s="51"/>
      <c r="T660" s="51"/>
      <c r="U660" s="51"/>
      <c r="V660" s="51"/>
      <c r="W660" s="51"/>
      <c r="X660" s="51"/>
      <c r="Y660" s="51"/>
      <c r="Z660" s="51"/>
    </row>
    <row r="661" ht="9.75" customHeight="1">
      <c r="A661" s="51"/>
      <c r="B661" s="51"/>
      <c r="C661" s="51"/>
      <c r="D661" s="51"/>
      <c r="E661" s="51"/>
      <c r="F661" s="51"/>
      <c r="G661" s="51"/>
      <c r="H661" s="51"/>
      <c r="I661" s="51"/>
      <c r="J661" s="51"/>
      <c r="K661" s="51"/>
      <c r="L661" s="51"/>
      <c r="M661" s="51"/>
      <c r="N661" s="51"/>
      <c r="O661" s="51"/>
      <c r="P661" s="51"/>
      <c r="Q661" s="51"/>
      <c r="R661" s="51"/>
      <c r="S661" s="51"/>
      <c r="T661" s="51"/>
      <c r="U661" s="51"/>
      <c r="V661" s="51"/>
      <c r="W661" s="51"/>
      <c r="X661" s="51"/>
      <c r="Y661" s="51"/>
      <c r="Z661" s="51"/>
    </row>
    <row r="662" ht="9.75" customHeight="1">
      <c r="A662" s="51"/>
      <c r="B662" s="51"/>
      <c r="C662" s="51"/>
      <c r="D662" s="51"/>
      <c r="E662" s="51"/>
      <c r="F662" s="51"/>
      <c r="G662" s="51"/>
      <c r="H662" s="51"/>
      <c r="I662" s="51"/>
      <c r="J662" s="51"/>
      <c r="K662" s="51"/>
      <c r="L662" s="51"/>
      <c r="M662" s="51"/>
      <c r="N662" s="51"/>
      <c r="O662" s="51"/>
      <c r="P662" s="51"/>
      <c r="Q662" s="51"/>
      <c r="R662" s="51"/>
      <c r="S662" s="51"/>
      <c r="T662" s="51"/>
      <c r="U662" s="51"/>
      <c r="V662" s="51"/>
      <c r="W662" s="51"/>
      <c r="X662" s="51"/>
      <c r="Y662" s="51"/>
      <c r="Z662" s="51"/>
    </row>
    <row r="663" ht="9.75" customHeight="1">
      <c r="A663" s="51"/>
      <c r="B663" s="51"/>
      <c r="C663" s="51"/>
      <c r="D663" s="51"/>
      <c r="E663" s="51"/>
      <c r="F663" s="51"/>
      <c r="G663" s="51"/>
      <c r="H663" s="51"/>
      <c r="I663" s="51"/>
      <c r="J663" s="51"/>
      <c r="K663" s="51"/>
      <c r="L663" s="51"/>
      <c r="M663" s="51"/>
      <c r="N663" s="51"/>
      <c r="O663" s="51"/>
      <c r="P663" s="51"/>
      <c r="Q663" s="51"/>
      <c r="R663" s="51"/>
      <c r="S663" s="51"/>
      <c r="T663" s="51"/>
      <c r="U663" s="51"/>
      <c r="V663" s="51"/>
      <c r="W663" s="51"/>
      <c r="X663" s="51"/>
      <c r="Y663" s="51"/>
      <c r="Z663" s="51"/>
    </row>
    <row r="664" ht="9.75" customHeight="1">
      <c r="A664" s="51"/>
      <c r="B664" s="51"/>
      <c r="C664" s="51"/>
      <c r="D664" s="51"/>
      <c r="E664" s="51"/>
      <c r="F664" s="51"/>
      <c r="G664" s="51"/>
      <c r="H664" s="51"/>
      <c r="I664" s="51"/>
      <c r="J664" s="51"/>
      <c r="K664" s="51"/>
      <c r="L664" s="51"/>
      <c r="M664" s="51"/>
      <c r="N664" s="51"/>
      <c r="O664" s="51"/>
      <c r="P664" s="51"/>
      <c r="Q664" s="51"/>
      <c r="R664" s="51"/>
      <c r="S664" s="51"/>
      <c r="T664" s="51"/>
      <c r="U664" s="51"/>
      <c r="V664" s="51"/>
      <c r="W664" s="51"/>
      <c r="X664" s="51"/>
      <c r="Y664" s="51"/>
      <c r="Z664" s="51"/>
    </row>
    <row r="665" ht="9.75" customHeight="1">
      <c r="A665" s="51"/>
      <c r="B665" s="51"/>
      <c r="C665" s="51"/>
      <c r="D665" s="51"/>
      <c r="E665" s="51"/>
      <c r="F665" s="51"/>
      <c r="G665" s="51"/>
      <c r="H665" s="51"/>
      <c r="I665" s="51"/>
      <c r="J665" s="51"/>
      <c r="K665" s="51"/>
      <c r="L665" s="51"/>
      <c r="M665" s="51"/>
      <c r="N665" s="51"/>
      <c r="O665" s="51"/>
      <c r="P665" s="51"/>
      <c r="Q665" s="51"/>
      <c r="R665" s="51"/>
      <c r="S665" s="51"/>
      <c r="T665" s="51"/>
      <c r="U665" s="51"/>
      <c r="V665" s="51"/>
      <c r="W665" s="51"/>
      <c r="X665" s="51"/>
      <c r="Y665" s="51"/>
      <c r="Z665" s="51"/>
    </row>
    <row r="666" ht="9.75" customHeight="1">
      <c r="A666" s="51"/>
      <c r="B666" s="51"/>
      <c r="C666" s="51"/>
      <c r="D666" s="51"/>
      <c r="E666" s="51"/>
      <c r="F666" s="51"/>
      <c r="G666" s="51"/>
      <c r="H666" s="51"/>
      <c r="I666" s="51"/>
      <c r="J666" s="51"/>
      <c r="K666" s="51"/>
      <c r="L666" s="51"/>
      <c r="M666" s="51"/>
      <c r="N666" s="51"/>
      <c r="O666" s="51"/>
      <c r="P666" s="51"/>
      <c r="Q666" s="51"/>
      <c r="R666" s="51"/>
      <c r="S666" s="51"/>
      <c r="T666" s="51"/>
      <c r="U666" s="51"/>
      <c r="V666" s="51"/>
      <c r="W666" s="51"/>
      <c r="X666" s="51"/>
      <c r="Y666" s="51"/>
      <c r="Z666" s="51"/>
    </row>
    <row r="667" ht="9.75" customHeight="1">
      <c r="A667" s="51"/>
      <c r="B667" s="51"/>
      <c r="C667" s="51"/>
      <c r="D667" s="51"/>
      <c r="E667" s="51"/>
      <c r="F667" s="51"/>
      <c r="G667" s="51"/>
      <c r="H667" s="51"/>
      <c r="I667" s="51"/>
      <c r="J667" s="51"/>
      <c r="K667" s="51"/>
      <c r="L667" s="51"/>
      <c r="M667" s="51"/>
      <c r="N667" s="51"/>
      <c r="O667" s="51"/>
      <c r="P667" s="51"/>
      <c r="Q667" s="51"/>
      <c r="R667" s="51"/>
      <c r="S667" s="51"/>
      <c r="T667" s="51"/>
      <c r="U667" s="51"/>
      <c r="V667" s="51"/>
      <c r="W667" s="51"/>
      <c r="X667" s="51"/>
      <c r="Y667" s="51"/>
      <c r="Z667" s="51"/>
    </row>
    <row r="668" ht="9.75" customHeight="1">
      <c r="A668" s="51"/>
      <c r="B668" s="51"/>
      <c r="C668" s="51"/>
      <c r="D668" s="51"/>
      <c r="E668" s="51"/>
      <c r="F668" s="51"/>
      <c r="G668" s="51"/>
      <c r="H668" s="51"/>
      <c r="I668" s="51"/>
      <c r="J668" s="51"/>
      <c r="K668" s="51"/>
      <c r="L668" s="51"/>
      <c r="M668" s="51"/>
      <c r="N668" s="51"/>
      <c r="O668" s="51"/>
      <c r="P668" s="51"/>
      <c r="Q668" s="51"/>
      <c r="R668" s="51"/>
      <c r="S668" s="51"/>
      <c r="T668" s="51"/>
      <c r="U668" s="51"/>
      <c r="V668" s="51"/>
      <c r="W668" s="51"/>
      <c r="X668" s="51"/>
      <c r="Y668" s="51"/>
      <c r="Z668" s="51"/>
    </row>
    <row r="669" ht="9.75" customHeight="1">
      <c r="A669" s="51"/>
      <c r="B669" s="51"/>
      <c r="C669" s="51"/>
      <c r="D669" s="51"/>
      <c r="E669" s="51"/>
      <c r="F669" s="51"/>
      <c r="G669" s="51"/>
      <c r="H669" s="51"/>
      <c r="I669" s="51"/>
      <c r="J669" s="51"/>
      <c r="K669" s="51"/>
      <c r="L669" s="51"/>
      <c r="M669" s="51"/>
      <c r="N669" s="51"/>
      <c r="O669" s="51"/>
      <c r="P669" s="51"/>
      <c r="Q669" s="51"/>
      <c r="R669" s="51"/>
      <c r="S669" s="51"/>
      <c r="T669" s="51"/>
      <c r="U669" s="51"/>
      <c r="V669" s="51"/>
      <c r="W669" s="51"/>
      <c r="X669" s="51"/>
      <c r="Y669" s="51"/>
      <c r="Z669" s="51"/>
    </row>
    <row r="670" ht="9.75" customHeight="1">
      <c r="A670" s="51"/>
      <c r="B670" s="51"/>
      <c r="C670" s="51"/>
      <c r="D670" s="51"/>
      <c r="E670" s="51"/>
      <c r="F670" s="51"/>
      <c r="G670" s="51"/>
      <c r="H670" s="51"/>
      <c r="I670" s="51"/>
      <c r="J670" s="51"/>
      <c r="K670" s="51"/>
      <c r="L670" s="51"/>
      <c r="M670" s="51"/>
      <c r="N670" s="51"/>
      <c r="O670" s="51"/>
      <c r="P670" s="51"/>
      <c r="Q670" s="51"/>
      <c r="R670" s="51"/>
      <c r="S670" s="51"/>
      <c r="T670" s="51"/>
      <c r="U670" s="51"/>
      <c r="V670" s="51"/>
      <c r="W670" s="51"/>
      <c r="X670" s="51"/>
      <c r="Y670" s="51"/>
      <c r="Z670" s="51"/>
    </row>
    <row r="671" ht="9.75" customHeight="1">
      <c r="A671" s="51"/>
      <c r="B671" s="51"/>
      <c r="C671" s="51"/>
      <c r="D671" s="51"/>
      <c r="E671" s="51"/>
      <c r="F671" s="51"/>
      <c r="G671" s="51"/>
      <c r="H671" s="51"/>
      <c r="I671" s="51"/>
      <c r="J671" s="51"/>
      <c r="K671" s="51"/>
      <c r="L671" s="51"/>
      <c r="M671" s="51"/>
      <c r="N671" s="51"/>
      <c r="O671" s="51"/>
      <c r="P671" s="51"/>
      <c r="Q671" s="51"/>
      <c r="R671" s="51"/>
      <c r="S671" s="51"/>
      <c r="T671" s="51"/>
      <c r="U671" s="51"/>
      <c r="V671" s="51"/>
      <c r="W671" s="51"/>
      <c r="X671" s="51"/>
      <c r="Y671" s="51"/>
      <c r="Z671" s="51"/>
    </row>
    <row r="672" ht="9.75" customHeight="1">
      <c r="A672" s="51"/>
      <c r="B672" s="51"/>
      <c r="C672" s="51"/>
      <c r="D672" s="51"/>
      <c r="E672" s="51"/>
      <c r="F672" s="51"/>
      <c r="G672" s="51"/>
      <c r="H672" s="51"/>
      <c r="I672" s="51"/>
      <c r="J672" s="51"/>
      <c r="K672" s="51"/>
      <c r="L672" s="51"/>
      <c r="M672" s="51"/>
      <c r="N672" s="51"/>
      <c r="O672" s="51"/>
      <c r="P672" s="51"/>
      <c r="Q672" s="51"/>
      <c r="R672" s="51"/>
      <c r="S672" s="51"/>
      <c r="T672" s="51"/>
      <c r="U672" s="51"/>
      <c r="V672" s="51"/>
      <c r="W672" s="51"/>
      <c r="X672" s="51"/>
      <c r="Y672" s="51"/>
      <c r="Z672" s="51"/>
    </row>
    <row r="673" ht="9.75" customHeight="1">
      <c r="A673" s="51"/>
      <c r="B673" s="51"/>
      <c r="C673" s="51"/>
      <c r="D673" s="51"/>
      <c r="E673" s="51"/>
      <c r="F673" s="51"/>
      <c r="G673" s="51"/>
      <c r="H673" s="51"/>
      <c r="I673" s="51"/>
      <c r="J673" s="51"/>
      <c r="K673" s="51"/>
      <c r="L673" s="51"/>
      <c r="M673" s="51"/>
      <c r="N673" s="51"/>
      <c r="O673" s="51"/>
      <c r="P673" s="51"/>
      <c r="Q673" s="51"/>
      <c r="R673" s="51"/>
      <c r="S673" s="51"/>
      <c r="T673" s="51"/>
      <c r="U673" s="51"/>
      <c r="V673" s="51"/>
      <c r="W673" s="51"/>
      <c r="X673" s="51"/>
      <c r="Y673" s="51"/>
      <c r="Z673" s="51"/>
    </row>
    <row r="674" ht="9.75" customHeight="1">
      <c r="A674" s="51"/>
      <c r="B674" s="51"/>
      <c r="C674" s="51"/>
      <c r="D674" s="51"/>
      <c r="E674" s="51"/>
      <c r="F674" s="51"/>
      <c r="G674" s="51"/>
      <c r="H674" s="51"/>
      <c r="I674" s="51"/>
      <c r="J674" s="51"/>
      <c r="K674" s="51"/>
      <c r="L674" s="51"/>
      <c r="M674" s="51"/>
      <c r="N674" s="51"/>
      <c r="O674" s="51"/>
      <c r="P674" s="51"/>
      <c r="Q674" s="51"/>
      <c r="R674" s="51"/>
      <c r="S674" s="51"/>
      <c r="T674" s="51"/>
      <c r="U674" s="51"/>
      <c r="V674" s="51"/>
      <c r="W674" s="51"/>
      <c r="X674" s="51"/>
      <c r="Y674" s="51"/>
      <c r="Z674" s="51"/>
    </row>
    <row r="675" ht="9.75" customHeight="1">
      <c r="A675" s="51"/>
      <c r="B675" s="51"/>
      <c r="C675" s="51"/>
      <c r="D675" s="51"/>
      <c r="E675" s="51"/>
      <c r="F675" s="51"/>
      <c r="G675" s="51"/>
      <c r="H675" s="51"/>
      <c r="I675" s="51"/>
      <c r="J675" s="51"/>
      <c r="K675" s="51"/>
      <c r="L675" s="51"/>
      <c r="M675" s="51"/>
      <c r="N675" s="51"/>
      <c r="O675" s="51"/>
      <c r="P675" s="51"/>
      <c r="Q675" s="51"/>
      <c r="R675" s="51"/>
      <c r="S675" s="51"/>
      <c r="T675" s="51"/>
      <c r="U675" s="51"/>
      <c r="V675" s="51"/>
      <c r="W675" s="51"/>
      <c r="X675" s="51"/>
      <c r="Y675" s="51"/>
      <c r="Z675" s="51"/>
    </row>
    <row r="676" ht="9.75" customHeight="1">
      <c r="A676" s="51"/>
      <c r="B676" s="51"/>
      <c r="C676" s="51"/>
      <c r="D676" s="51"/>
      <c r="E676" s="51"/>
      <c r="F676" s="51"/>
      <c r="G676" s="51"/>
      <c r="H676" s="51"/>
      <c r="I676" s="51"/>
      <c r="J676" s="51"/>
      <c r="K676" s="51"/>
      <c r="L676" s="51"/>
      <c r="M676" s="51"/>
      <c r="N676" s="51"/>
      <c r="O676" s="51"/>
      <c r="P676" s="51"/>
      <c r="Q676" s="51"/>
      <c r="R676" s="51"/>
      <c r="S676" s="51"/>
      <c r="T676" s="51"/>
      <c r="U676" s="51"/>
      <c r="V676" s="51"/>
      <c r="W676" s="51"/>
      <c r="X676" s="51"/>
      <c r="Y676" s="51"/>
      <c r="Z676" s="51"/>
    </row>
    <row r="677" ht="9.75" customHeight="1">
      <c r="A677" s="51"/>
      <c r="B677" s="51"/>
      <c r="C677" s="51"/>
      <c r="D677" s="51"/>
      <c r="E677" s="51"/>
      <c r="F677" s="51"/>
      <c r="G677" s="51"/>
      <c r="H677" s="51"/>
      <c r="I677" s="51"/>
      <c r="J677" s="51"/>
      <c r="K677" s="51"/>
      <c r="L677" s="51"/>
      <c r="M677" s="51"/>
      <c r="N677" s="51"/>
      <c r="O677" s="51"/>
      <c r="P677" s="51"/>
      <c r="Q677" s="51"/>
      <c r="R677" s="51"/>
      <c r="S677" s="51"/>
      <c r="T677" s="51"/>
      <c r="U677" s="51"/>
      <c r="V677" s="51"/>
      <c r="W677" s="51"/>
      <c r="X677" s="51"/>
      <c r="Y677" s="51"/>
      <c r="Z677" s="51"/>
    </row>
    <row r="678" ht="9.75" customHeight="1">
      <c r="A678" s="51"/>
      <c r="B678" s="51"/>
      <c r="C678" s="51"/>
      <c r="D678" s="51"/>
      <c r="E678" s="51"/>
      <c r="F678" s="51"/>
      <c r="G678" s="51"/>
      <c r="H678" s="51"/>
      <c r="I678" s="51"/>
      <c r="J678" s="51"/>
      <c r="K678" s="51"/>
      <c r="L678" s="51"/>
      <c r="M678" s="51"/>
      <c r="N678" s="51"/>
      <c r="O678" s="51"/>
      <c r="P678" s="51"/>
      <c r="Q678" s="51"/>
      <c r="R678" s="51"/>
      <c r="S678" s="51"/>
      <c r="T678" s="51"/>
      <c r="U678" s="51"/>
      <c r="V678" s="51"/>
      <c r="W678" s="51"/>
      <c r="X678" s="51"/>
      <c r="Y678" s="51"/>
      <c r="Z678" s="51"/>
    </row>
    <row r="679" ht="9.75" customHeight="1">
      <c r="A679" s="51"/>
      <c r="B679" s="51"/>
      <c r="C679" s="51"/>
      <c r="D679" s="51"/>
      <c r="E679" s="51"/>
      <c r="F679" s="51"/>
      <c r="G679" s="51"/>
      <c r="H679" s="51"/>
      <c r="I679" s="51"/>
      <c r="J679" s="51"/>
      <c r="K679" s="51"/>
      <c r="L679" s="51"/>
      <c r="M679" s="51"/>
      <c r="N679" s="51"/>
      <c r="O679" s="51"/>
      <c r="P679" s="51"/>
      <c r="Q679" s="51"/>
      <c r="R679" s="51"/>
      <c r="S679" s="51"/>
      <c r="T679" s="51"/>
      <c r="U679" s="51"/>
      <c r="V679" s="51"/>
      <c r="W679" s="51"/>
      <c r="X679" s="51"/>
      <c r="Y679" s="51"/>
      <c r="Z679" s="51"/>
    </row>
    <row r="680" ht="9.75" customHeight="1">
      <c r="A680" s="51"/>
      <c r="B680" s="51"/>
      <c r="C680" s="51"/>
      <c r="D680" s="51"/>
      <c r="E680" s="51"/>
      <c r="F680" s="51"/>
      <c r="G680" s="51"/>
      <c r="H680" s="51"/>
      <c r="I680" s="51"/>
      <c r="J680" s="51"/>
      <c r="K680" s="51"/>
      <c r="L680" s="51"/>
      <c r="M680" s="51"/>
      <c r="N680" s="51"/>
      <c r="O680" s="51"/>
      <c r="P680" s="51"/>
      <c r="Q680" s="51"/>
      <c r="R680" s="51"/>
      <c r="S680" s="51"/>
      <c r="T680" s="51"/>
      <c r="U680" s="51"/>
      <c r="V680" s="51"/>
      <c r="W680" s="51"/>
      <c r="X680" s="51"/>
      <c r="Y680" s="51"/>
      <c r="Z680" s="51"/>
    </row>
    <row r="681" ht="9.75" customHeight="1">
      <c r="A681" s="51"/>
      <c r="B681" s="51"/>
      <c r="C681" s="51"/>
      <c r="D681" s="51"/>
      <c r="E681" s="51"/>
      <c r="F681" s="51"/>
      <c r="G681" s="51"/>
      <c r="H681" s="51"/>
      <c r="I681" s="51"/>
      <c r="J681" s="51"/>
      <c r="K681" s="51"/>
      <c r="L681" s="51"/>
      <c r="M681" s="51"/>
      <c r="N681" s="51"/>
      <c r="O681" s="51"/>
      <c r="P681" s="51"/>
      <c r="Q681" s="51"/>
      <c r="R681" s="51"/>
      <c r="S681" s="51"/>
      <c r="T681" s="51"/>
      <c r="U681" s="51"/>
      <c r="V681" s="51"/>
      <c r="W681" s="51"/>
      <c r="X681" s="51"/>
      <c r="Y681" s="51"/>
      <c r="Z681" s="51"/>
    </row>
    <row r="682" ht="9.75" customHeight="1">
      <c r="A682" s="51"/>
      <c r="B682" s="51"/>
      <c r="C682" s="51"/>
      <c r="D682" s="51"/>
      <c r="E682" s="51"/>
      <c r="F682" s="51"/>
      <c r="G682" s="51"/>
      <c r="H682" s="51"/>
      <c r="I682" s="51"/>
      <c r="J682" s="51"/>
      <c r="K682" s="51"/>
      <c r="L682" s="51"/>
      <c r="M682" s="51"/>
      <c r="N682" s="51"/>
      <c r="O682" s="51"/>
      <c r="P682" s="51"/>
      <c r="Q682" s="51"/>
      <c r="R682" s="51"/>
      <c r="S682" s="51"/>
      <c r="T682" s="51"/>
      <c r="U682" s="51"/>
      <c r="V682" s="51"/>
      <c r="W682" s="51"/>
      <c r="X682" s="51"/>
      <c r="Y682" s="51"/>
      <c r="Z682" s="51"/>
    </row>
    <row r="683" ht="9.75" customHeight="1">
      <c r="A683" s="51"/>
      <c r="B683" s="51"/>
      <c r="C683" s="51"/>
      <c r="D683" s="51"/>
      <c r="E683" s="51"/>
      <c r="F683" s="51"/>
      <c r="G683" s="51"/>
      <c r="H683" s="51"/>
      <c r="I683" s="51"/>
      <c r="J683" s="51"/>
      <c r="K683" s="51"/>
      <c r="L683" s="51"/>
      <c r="M683" s="51"/>
      <c r="N683" s="51"/>
      <c r="O683" s="51"/>
      <c r="P683" s="51"/>
      <c r="Q683" s="51"/>
      <c r="R683" s="51"/>
      <c r="S683" s="51"/>
      <c r="T683" s="51"/>
      <c r="U683" s="51"/>
      <c r="V683" s="51"/>
      <c r="W683" s="51"/>
      <c r="X683" s="51"/>
      <c r="Y683" s="51"/>
      <c r="Z683" s="51"/>
    </row>
    <row r="684" ht="9.75" customHeight="1">
      <c r="A684" s="51"/>
      <c r="B684" s="51"/>
      <c r="C684" s="51"/>
      <c r="D684" s="51"/>
      <c r="E684" s="51"/>
      <c r="F684" s="51"/>
      <c r="G684" s="51"/>
      <c r="H684" s="51"/>
      <c r="I684" s="51"/>
      <c r="J684" s="51"/>
      <c r="K684" s="51"/>
      <c r="L684" s="51"/>
      <c r="M684" s="51"/>
      <c r="N684" s="51"/>
      <c r="O684" s="51"/>
      <c r="P684" s="51"/>
      <c r="Q684" s="51"/>
      <c r="R684" s="51"/>
      <c r="S684" s="51"/>
      <c r="T684" s="51"/>
      <c r="U684" s="51"/>
      <c r="V684" s="51"/>
      <c r="W684" s="51"/>
      <c r="X684" s="51"/>
      <c r="Y684" s="51"/>
      <c r="Z684" s="51"/>
    </row>
    <row r="685" ht="9.75" customHeight="1">
      <c r="A685" s="51"/>
      <c r="B685" s="51"/>
      <c r="C685" s="51"/>
      <c r="D685" s="51"/>
      <c r="E685" s="51"/>
      <c r="F685" s="51"/>
      <c r="G685" s="51"/>
      <c r="H685" s="51"/>
      <c r="I685" s="51"/>
      <c r="J685" s="51"/>
      <c r="K685" s="51"/>
      <c r="L685" s="51"/>
      <c r="M685" s="51"/>
      <c r="N685" s="51"/>
      <c r="O685" s="51"/>
      <c r="P685" s="51"/>
      <c r="Q685" s="51"/>
      <c r="R685" s="51"/>
      <c r="S685" s="51"/>
      <c r="T685" s="51"/>
      <c r="U685" s="51"/>
      <c r="V685" s="51"/>
      <c r="W685" s="51"/>
      <c r="X685" s="51"/>
      <c r="Y685" s="51"/>
      <c r="Z685" s="51"/>
    </row>
    <row r="686" ht="9.75" customHeight="1">
      <c r="A686" s="51"/>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row>
    <row r="687" ht="9.75" customHeight="1">
      <c r="A687" s="51"/>
      <c r="B687" s="51"/>
      <c r="C687" s="51"/>
      <c r="D687" s="51"/>
      <c r="E687" s="51"/>
      <c r="F687" s="51"/>
      <c r="G687" s="51"/>
      <c r="H687" s="51"/>
      <c r="I687" s="51"/>
      <c r="J687" s="51"/>
      <c r="K687" s="51"/>
      <c r="L687" s="51"/>
      <c r="M687" s="51"/>
      <c r="N687" s="51"/>
      <c r="O687" s="51"/>
      <c r="P687" s="51"/>
      <c r="Q687" s="51"/>
      <c r="R687" s="51"/>
      <c r="S687" s="51"/>
      <c r="T687" s="51"/>
      <c r="U687" s="51"/>
      <c r="V687" s="51"/>
      <c r="W687" s="51"/>
      <c r="X687" s="51"/>
      <c r="Y687" s="51"/>
      <c r="Z687" s="51"/>
    </row>
    <row r="688" ht="9.75" customHeight="1">
      <c r="A688" s="51"/>
      <c r="B688" s="51"/>
      <c r="C688" s="51"/>
      <c r="D688" s="51"/>
      <c r="E688" s="51"/>
      <c r="F688" s="51"/>
      <c r="G688" s="51"/>
      <c r="H688" s="51"/>
      <c r="I688" s="51"/>
      <c r="J688" s="51"/>
      <c r="K688" s="51"/>
      <c r="L688" s="51"/>
      <c r="M688" s="51"/>
      <c r="N688" s="51"/>
      <c r="O688" s="51"/>
      <c r="P688" s="51"/>
      <c r="Q688" s="51"/>
      <c r="R688" s="51"/>
      <c r="S688" s="51"/>
      <c r="T688" s="51"/>
      <c r="U688" s="51"/>
      <c r="V688" s="51"/>
      <c r="W688" s="51"/>
      <c r="X688" s="51"/>
      <c r="Y688" s="51"/>
      <c r="Z688" s="51"/>
    </row>
    <row r="689" ht="9.75" customHeight="1">
      <c r="A689" s="51"/>
      <c r="B689" s="51"/>
      <c r="C689" s="51"/>
      <c r="D689" s="51"/>
      <c r="E689" s="51"/>
      <c r="F689" s="51"/>
      <c r="G689" s="51"/>
      <c r="H689" s="51"/>
      <c r="I689" s="51"/>
      <c r="J689" s="51"/>
      <c r="K689" s="51"/>
      <c r="L689" s="51"/>
      <c r="M689" s="51"/>
      <c r="N689" s="51"/>
      <c r="O689" s="51"/>
      <c r="P689" s="51"/>
      <c r="Q689" s="51"/>
      <c r="R689" s="51"/>
      <c r="S689" s="51"/>
      <c r="T689" s="51"/>
      <c r="U689" s="51"/>
      <c r="V689" s="51"/>
      <c r="W689" s="51"/>
      <c r="X689" s="51"/>
      <c r="Y689" s="51"/>
      <c r="Z689" s="51"/>
    </row>
    <row r="690" ht="9.75" customHeight="1">
      <c r="A690" s="51"/>
      <c r="B690" s="51"/>
      <c r="C690" s="51"/>
      <c r="D690" s="51"/>
      <c r="E690" s="51"/>
      <c r="F690" s="51"/>
      <c r="G690" s="51"/>
      <c r="H690" s="51"/>
      <c r="I690" s="51"/>
      <c r="J690" s="51"/>
      <c r="K690" s="51"/>
      <c r="L690" s="51"/>
      <c r="M690" s="51"/>
      <c r="N690" s="51"/>
      <c r="O690" s="51"/>
      <c r="P690" s="51"/>
      <c r="Q690" s="51"/>
      <c r="R690" s="51"/>
      <c r="S690" s="51"/>
      <c r="T690" s="51"/>
      <c r="U690" s="51"/>
      <c r="V690" s="51"/>
      <c r="W690" s="51"/>
      <c r="X690" s="51"/>
      <c r="Y690" s="51"/>
      <c r="Z690" s="51"/>
    </row>
    <row r="691" ht="9.75" customHeight="1">
      <c r="A691" s="51"/>
      <c r="B691" s="51"/>
      <c r="C691" s="51"/>
      <c r="D691" s="51"/>
      <c r="E691" s="51"/>
      <c r="F691" s="51"/>
      <c r="G691" s="51"/>
      <c r="H691" s="51"/>
      <c r="I691" s="51"/>
      <c r="J691" s="51"/>
      <c r="K691" s="51"/>
      <c r="L691" s="51"/>
      <c r="M691" s="51"/>
      <c r="N691" s="51"/>
      <c r="O691" s="51"/>
      <c r="P691" s="51"/>
      <c r="Q691" s="51"/>
      <c r="R691" s="51"/>
      <c r="S691" s="51"/>
      <c r="T691" s="51"/>
      <c r="U691" s="51"/>
      <c r="V691" s="51"/>
      <c r="W691" s="51"/>
      <c r="X691" s="51"/>
      <c r="Y691" s="51"/>
      <c r="Z691" s="51"/>
    </row>
    <row r="692" ht="9.75" customHeight="1">
      <c r="A692" s="51"/>
      <c r="B692" s="51"/>
      <c r="C692" s="51"/>
      <c r="D692" s="51"/>
      <c r="E692" s="51"/>
      <c r="F692" s="51"/>
      <c r="G692" s="51"/>
      <c r="H692" s="51"/>
      <c r="I692" s="51"/>
      <c r="J692" s="51"/>
      <c r="K692" s="51"/>
      <c r="L692" s="51"/>
      <c r="M692" s="51"/>
      <c r="N692" s="51"/>
      <c r="O692" s="51"/>
      <c r="P692" s="51"/>
      <c r="Q692" s="51"/>
      <c r="R692" s="51"/>
      <c r="S692" s="51"/>
      <c r="T692" s="51"/>
      <c r="U692" s="51"/>
      <c r="V692" s="51"/>
      <c r="W692" s="51"/>
      <c r="X692" s="51"/>
      <c r="Y692" s="51"/>
      <c r="Z692" s="51"/>
    </row>
    <row r="693" ht="9.75" customHeight="1">
      <c r="A693" s="51"/>
      <c r="B693" s="51"/>
      <c r="C693" s="51"/>
      <c r="D693" s="51"/>
      <c r="E693" s="51"/>
      <c r="F693" s="51"/>
      <c r="G693" s="51"/>
      <c r="H693" s="51"/>
      <c r="I693" s="51"/>
      <c r="J693" s="51"/>
      <c r="K693" s="51"/>
      <c r="L693" s="51"/>
      <c r="M693" s="51"/>
      <c r="N693" s="51"/>
      <c r="O693" s="51"/>
      <c r="P693" s="51"/>
      <c r="Q693" s="51"/>
      <c r="R693" s="51"/>
      <c r="S693" s="51"/>
      <c r="T693" s="51"/>
      <c r="U693" s="51"/>
      <c r="V693" s="51"/>
      <c r="W693" s="51"/>
      <c r="X693" s="51"/>
      <c r="Y693" s="51"/>
      <c r="Z693" s="51"/>
    </row>
    <row r="694" ht="9.75" customHeight="1">
      <c r="A694" s="51"/>
      <c r="B694" s="51"/>
      <c r="C694" s="51"/>
      <c r="D694" s="51"/>
      <c r="E694" s="51"/>
      <c r="F694" s="51"/>
      <c r="G694" s="51"/>
      <c r="H694" s="51"/>
      <c r="I694" s="51"/>
      <c r="J694" s="51"/>
      <c r="K694" s="51"/>
      <c r="L694" s="51"/>
      <c r="M694" s="51"/>
      <c r="N694" s="51"/>
      <c r="O694" s="51"/>
      <c r="P694" s="51"/>
      <c r="Q694" s="51"/>
      <c r="R694" s="51"/>
      <c r="S694" s="51"/>
      <c r="T694" s="51"/>
      <c r="U694" s="51"/>
      <c r="V694" s="51"/>
      <c r="W694" s="51"/>
      <c r="X694" s="51"/>
      <c r="Y694" s="51"/>
      <c r="Z694" s="51"/>
    </row>
    <row r="695" ht="9.75" customHeight="1">
      <c r="A695" s="51"/>
      <c r="B695" s="51"/>
      <c r="C695" s="51"/>
      <c r="D695" s="51"/>
      <c r="E695" s="51"/>
      <c r="F695" s="51"/>
      <c r="G695" s="51"/>
      <c r="H695" s="51"/>
      <c r="I695" s="51"/>
      <c r="J695" s="51"/>
      <c r="K695" s="51"/>
      <c r="L695" s="51"/>
      <c r="M695" s="51"/>
      <c r="N695" s="51"/>
      <c r="O695" s="51"/>
      <c r="P695" s="51"/>
      <c r="Q695" s="51"/>
      <c r="R695" s="51"/>
      <c r="S695" s="51"/>
      <c r="T695" s="51"/>
      <c r="U695" s="51"/>
      <c r="V695" s="51"/>
      <c r="W695" s="51"/>
      <c r="X695" s="51"/>
      <c r="Y695" s="51"/>
      <c r="Z695" s="51"/>
    </row>
    <row r="696" ht="9.75" customHeight="1">
      <c r="A696" s="51"/>
      <c r="B696" s="51"/>
      <c r="C696" s="51"/>
      <c r="D696" s="51"/>
      <c r="E696" s="51"/>
      <c r="F696" s="51"/>
      <c r="G696" s="51"/>
      <c r="H696" s="51"/>
      <c r="I696" s="51"/>
      <c r="J696" s="51"/>
      <c r="K696" s="51"/>
      <c r="L696" s="51"/>
      <c r="M696" s="51"/>
      <c r="N696" s="51"/>
      <c r="O696" s="51"/>
      <c r="P696" s="51"/>
      <c r="Q696" s="51"/>
      <c r="R696" s="51"/>
      <c r="S696" s="51"/>
      <c r="T696" s="51"/>
      <c r="U696" s="51"/>
      <c r="V696" s="51"/>
      <c r="W696" s="51"/>
      <c r="X696" s="51"/>
      <c r="Y696" s="51"/>
      <c r="Z696" s="51"/>
    </row>
    <row r="697" ht="9.75" customHeight="1">
      <c r="A697" s="51"/>
      <c r="B697" s="51"/>
      <c r="C697" s="51"/>
      <c r="D697" s="51"/>
      <c r="E697" s="51"/>
      <c r="F697" s="51"/>
      <c r="G697" s="51"/>
      <c r="H697" s="51"/>
      <c r="I697" s="51"/>
      <c r="J697" s="51"/>
      <c r="K697" s="51"/>
      <c r="L697" s="51"/>
      <c r="M697" s="51"/>
      <c r="N697" s="51"/>
      <c r="O697" s="51"/>
      <c r="P697" s="51"/>
      <c r="Q697" s="51"/>
      <c r="R697" s="51"/>
      <c r="S697" s="51"/>
      <c r="T697" s="51"/>
      <c r="U697" s="51"/>
      <c r="V697" s="51"/>
      <c r="W697" s="51"/>
      <c r="X697" s="51"/>
      <c r="Y697" s="51"/>
      <c r="Z697" s="51"/>
    </row>
    <row r="698" ht="9.75" customHeight="1">
      <c r="A698" s="51"/>
      <c r="B698" s="51"/>
      <c r="C698" s="51"/>
      <c r="D698" s="51"/>
      <c r="E698" s="51"/>
      <c r="F698" s="51"/>
      <c r="G698" s="51"/>
      <c r="H698" s="51"/>
      <c r="I698" s="51"/>
      <c r="J698" s="51"/>
      <c r="K698" s="51"/>
      <c r="L698" s="51"/>
      <c r="M698" s="51"/>
      <c r="N698" s="51"/>
      <c r="O698" s="51"/>
      <c r="P698" s="51"/>
      <c r="Q698" s="51"/>
      <c r="R698" s="51"/>
      <c r="S698" s="51"/>
      <c r="T698" s="51"/>
      <c r="U698" s="51"/>
      <c r="V698" s="51"/>
      <c r="W698" s="51"/>
      <c r="X698" s="51"/>
      <c r="Y698" s="51"/>
      <c r="Z698" s="51"/>
    </row>
    <row r="699" ht="9.75" customHeight="1">
      <c r="A699" s="51"/>
      <c r="B699" s="51"/>
      <c r="C699" s="51"/>
      <c r="D699" s="51"/>
      <c r="E699" s="51"/>
      <c r="F699" s="51"/>
      <c r="G699" s="51"/>
      <c r="H699" s="51"/>
      <c r="I699" s="51"/>
      <c r="J699" s="51"/>
      <c r="K699" s="51"/>
      <c r="L699" s="51"/>
      <c r="M699" s="51"/>
      <c r="N699" s="51"/>
      <c r="O699" s="51"/>
      <c r="P699" s="51"/>
      <c r="Q699" s="51"/>
      <c r="R699" s="51"/>
      <c r="S699" s="51"/>
      <c r="T699" s="51"/>
      <c r="U699" s="51"/>
      <c r="V699" s="51"/>
      <c r="W699" s="51"/>
      <c r="X699" s="51"/>
      <c r="Y699" s="51"/>
      <c r="Z699" s="51"/>
    </row>
    <row r="700" ht="9.75" customHeight="1">
      <c r="A700" s="51"/>
      <c r="B700" s="51"/>
      <c r="C700" s="51"/>
      <c r="D700" s="51"/>
      <c r="E700" s="51"/>
      <c r="F700" s="51"/>
      <c r="G700" s="51"/>
      <c r="H700" s="51"/>
      <c r="I700" s="51"/>
      <c r="J700" s="51"/>
      <c r="K700" s="51"/>
      <c r="L700" s="51"/>
      <c r="M700" s="51"/>
      <c r="N700" s="51"/>
      <c r="O700" s="51"/>
      <c r="P700" s="51"/>
      <c r="Q700" s="51"/>
      <c r="R700" s="51"/>
      <c r="S700" s="51"/>
      <c r="T700" s="51"/>
      <c r="U700" s="51"/>
      <c r="V700" s="51"/>
      <c r="W700" s="51"/>
      <c r="X700" s="51"/>
      <c r="Y700" s="51"/>
      <c r="Z700" s="51"/>
    </row>
    <row r="701" ht="9.75" customHeight="1">
      <c r="A701" s="51"/>
      <c r="B701" s="51"/>
      <c r="C701" s="51"/>
      <c r="D701" s="51"/>
      <c r="E701" s="51"/>
      <c r="F701" s="51"/>
      <c r="G701" s="51"/>
      <c r="H701" s="51"/>
      <c r="I701" s="51"/>
      <c r="J701" s="51"/>
      <c r="K701" s="51"/>
      <c r="L701" s="51"/>
      <c r="M701" s="51"/>
      <c r="N701" s="51"/>
      <c r="O701" s="51"/>
      <c r="P701" s="51"/>
      <c r="Q701" s="51"/>
      <c r="R701" s="51"/>
      <c r="S701" s="51"/>
      <c r="T701" s="51"/>
      <c r="U701" s="51"/>
      <c r="V701" s="51"/>
      <c r="W701" s="51"/>
      <c r="X701" s="51"/>
      <c r="Y701" s="51"/>
      <c r="Z701" s="51"/>
    </row>
    <row r="702" ht="9.75" customHeight="1">
      <c r="A702" s="51"/>
      <c r="B702" s="51"/>
      <c r="C702" s="51"/>
      <c r="D702" s="51"/>
      <c r="E702" s="51"/>
      <c r="F702" s="51"/>
      <c r="G702" s="51"/>
      <c r="H702" s="51"/>
      <c r="I702" s="51"/>
      <c r="J702" s="51"/>
      <c r="K702" s="51"/>
      <c r="L702" s="51"/>
      <c r="M702" s="51"/>
      <c r="N702" s="51"/>
      <c r="O702" s="51"/>
      <c r="P702" s="51"/>
      <c r="Q702" s="51"/>
      <c r="R702" s="51"/>
      <c r="S702" s="51"/>
      <c r="T702" s="51"/>
      <c r="U702" s="51"/>
      <c r="V702" s="51"/>
      <c r="W702" s="51"/>
      <c r="X702" s="51"/>
      <c r="Y702" s="51"/>
      <c r="Z702" s="51"/>
    </row>
    <row r="703" ht="9.75" customHeight="1">
      <c r="A703" s="51"/>
      <c r="B703" s="51"/>
      <c r="C703" s="51"/>
      <c r="D703" s="51"/>
      <c r="E703" s="51"/>
      <c r="F703" s="51"/>
      <c r="G703" s="51"/>
      <c r="H703" s="51"/>
      <c r="I703" s="51"/>
      <c r="J703" s="51"/>
      <c r="K703" s="51"/>
      <c r="L703" s="51"/>
      <c r="M703" s="51"/>
      <c r="N703" s="51"/>
      <c r="O703" s="51"/>
      <c r="P703" s="51"/>
      <c r="Q703" s="51"/>
      <c r="R703" s="51"/>
      <c r="S703" s="51"/>
      <c r="T703" s="51"/>
      <c r="U703" s="51"/>
      <c r="V703" s="51"/>
      <c r="W703" s="51"/>
      <c r="X703" s="51"/>
      <c r="Y703" s="51"/>
      <c r="Z703" s="51"/>
    </row>
    <row r="704" ht="9.75" customHeight="1">
      <c r="A704" s="51"/>
      <c r="B704" s="51"/>
      <c r="C704" s="51"/>
      <c r="D704" s="51"/>
      <c r="E704" s="51"/>
      <c r="F704" s="51"/>
      <c r="G704" s="51"/>
      <c r="H704" s="51"/>
      <c r="I704" s="51"/>
      <c r="J704" s="51"/>
      <c r="K704" s="51"/>
      <c r="L704" s="51"/>
      <c r="M704" s="51"/>
      <c r="N704" s="51"/>
      <c r="O704" s="51"/>
      <c r="P704" s="51"/>
      <c r="Q704" s="51"/>
      <c r="R704" s="51"/>
      <c r="S704" s="51"/>
      <c r="T704" s="51"/>
      <c r="U704" s="51"/>
      <c r="V704" s="51"/>
      <c r="W704" s="51"/>
      <c r="X704" s="51"/>
      <c r="Y704" s="51"/>
      <c r="Z704" s="51"/>
    </row>
    <row r="705" ht="9.75" customHeight="1">
      <c r="A705" s="51"/>
      <c r="B705" s="51"/>
      <c r="C705" s="51"/>
      <c r="D705" s="51"/>
      <c r="E705" s="51"/>
      <c r="F705" s="51"/>
      <c r="G705" s="51"/>
      <c r="H705" s="51"/>
      <c r="I705" s="51"/>
      <c r="J705" s="51"/>
      <c r="K705" s="51"/>
      <c r="L705" s="51"/>
      <c r="M705" s="51"/>
      <c r="N705" s="51"/>
      <c r="O705" s="51"/>
      <c r="P705" s="51"/>
      <c r="Q705" s="51"/>
      <c r="R705" s="51"/>
      <c r="S705" s="51"/>
      <c r="T705" s="51"/>
      <c r="U705" s="51"/>
      <c r="V705" s="51"/>
      <c r="W705" s="51"/>
      <c r="X705" s="51"/>
      <c r="Y705" s="51"/>
      <c r="Z705" s="51"/>
    </row>
    <row r="706" ht="9.75" customHeight="1">
      <c r="A706" s="51"/>
      <c r="B706" s="51"/>
      <c r="C706" s="51"/>
      <c r="D706" s="51"/>
      <c r="E706" s="51"/>
      <c r="F706" s="51"/>
      <c r="G706" s="51"/>
      <c r="H706" s="51"/>
      <c r="I706" s="51"/>
      <c r="J706" s="51"/>
      <c r="K706" s="51"/>
      <c r="L706" s="51"/>
      <c r="M706" s="51"/>
      <c r="N706" s="51"/>
      <c r="O706" s="51"/>
      <c r="P706" s="51"/>
      <c r="Q706" s="51"/>
      <c r="R706" s="51"/>
      <c r="S706" s="51"/>
      <c r="T706" s="51"/>
      <c r="U706" s="51"/>
      <c r="V706" s="51"/>
      <c r="W706" s="51"/>
      <c r="X706" s="51"/>
      <c r="Y706" s="51"/>
      <c r="Z706" s="51"/>
    </row>
    <row r="707" ht="9.75" customHeight="1">
      <c r="A707" s="51"/>
      <c r="B707" s="51"/>
      <c r="C707" s="51"/>
      <c r="D707" s="51"/>
      <c r="E707" s="51"/>
      <c r="F707" s="51"/>
      <c r="G707" s="51"/>
      <c r="H707" s="51"/>
      <c r="I707" s="51"/>
      <c r="J707" s="51"/>
      <c r="K707" s="51"/>
      <c r="L707" s="51"/>
      <c r="M707" s="51"/>
      <c r="N707" s="51"/>
      <c r="O707" s="51"/>
      <c r="P707" s="51"/>
      <c r="Q707" s="51"/>
      <c r="R707" s="51"/>
      <c r="S707" s="51"/>
      <c r="T707" s="51"/>
      <c r="U707" s="51"/>
      <c r="V707" s="51"/>
      <c r="W707" s="51"/>
      <c r="X707" s="51"/>
      <c r="Y707" s="51"/>
      <c r="Z707" s="51"/>
    </row>
    <row r="708" ht="9.75" customHeight="1">
      <c r="A708" s="51"/>
      <c r="B708" s="51"/>
      <c r="C708" s="51"/>
      <c r="D708" s="51"/>
      <c r="E708" s="51"/>
      <c r="F708" s="51"/>
      <c r="G708" s="51"/>
      <c r="H708" s="51"/>
      <c r="I708" s="51"/>
      <c r="J708" s="51"/>
      <c r="K708" s="51"/>
      <c r="L708" s="51"/>
      <c r="M708" s="51"/>
      <c r="N708" s="51"/>
      <c r="O708" s="51"/>
      <c r="P708" s="51"/>
      <c r="Q708" s="51"/>
      <c r="R708" s="51"/>
      <c r="S708" s="51"/>
      <c r="T708" s="51"/>
      <c r="U708" s="51"/>
      <c r="V708" s="51"/>
      <c r="W708" s="51"/>
      <c r="X708" s="51"/>
      <c r="Y708" s="51"/>
      <c r="Z708" s="51"/>
    </row>
    <row r="709" ht="9.75" customHeight="1">
      <c r="A709" s="51"/>
      <c r="B709" s="51"/>
      <c r="C709" s="51"/>
      <c r="D709" s="51"/>
      <c r="E709" s="51"/>
      <c r="F709" s="51"/>
      <c r="G709" s="51"/>
      <c r="H709" s="51"/>
      <c r="I709" s="51"/>
      <c r="J709" s="51"/>
      <c r="K709" s="51"/>
      <c r="L709" s="51"/>
      <c r="M709" s="51"/>
      <c r="N709" s="51"/>
      <c r="O709" s="51"/>
      <c r="P709" s="51"/>
      <c r="Q709" s="51"/>
      <c r="R709" s="51"/>
      <c r="S709" s="51"/>
      <c r="T709" s="51"/>
      <c r="U709" s="51"/>
      <c r="V709" s="51"/>
      <c r="W709" s="51"/>
      <c r="X709" s="51"/>
      <c r="Y709" s="51"/>
      <c r="Z709" s="51"/>
    </row>
    <row r="710" ht="9.75" customHeight="1">
      <c r="A710" s="51"/>
      <c r="B710" s="51"/>
      <c r="C710" s="51"/>
      <c r="D710" s="51"/>
      <c r="E710" s="51"/>
      <c r="F710" s="51"/>
      <c r="G710" s="51"/>
      <c r="H710" s="51"/>
      <c r="I710" s="51"/>
      <c r="J710" s="51"/>
      <c r="K710" s="51"/>
      <c r="L710" s="51"/>
      <c r="M710" s="51"/>
      <c r="N710" s="51"/>
      <c r="O710" s="51"/>
      <c r="P710" s="51"/>
      <c r="Q710" s="51"/>
      <c r="R710" s="51"/>
      <c r="S710" s="51"/>
      <c r="T710" s="51"/>
      <c r="U710" s="51"/>
      <c r="V710" s="51"/>
      <c r="W710" s="51"/>
      <c r="X710" s="51"/>
      <c r="Y710" s="51"/>
      <c r="Z710" s="51"/>
    </row>
    <row r="711" ht="9.75" customHeight="1">
      <c r="A711" s="51"/>
      <c r="B711" s="51"/>
      <c r="C711" s="51"/>
      <c r="D711" s="51"/>
      <c r="E711" s="51"/>
      <c r="F711" s="51"/>
      <c r="G711" s="51"/>
      <c r="H711" s="51"/>
      <c r="I711" s="51"/>
      <c r="J711" s="51"/>
      <c r="K711" s="51"/>
      <c r="L711" s="51"/>
      <c r="M711" s="51"/>
      <c r="N711" s="51"/>
      <c r="O711" s="51"/>
      <c r="P711" s="51"/>
      <c r="Q711" s="51"/>
      <c r="R711" s="51"/>
      <c r="S711" s="51"/>
      <c r="T711" s="51"/>
      <c r="U711" s="51"/>
      <c r="V711" s="51"/>
      <c r="W711" s="51"/>
      <c r="X711" s="51"/>
      <c r="Y711" s="51"/>
      <c r="Z711" s="51"/>
    </row>
    <row r="712" ht="9.75" customHeight="1">
      <c r="A712" s="51"/>
      <c r="B712" s="51"/>
      <c r="C712" s="51"/>
      <c r="D712" s="51"/>
      <c r="E712" s="51"/>
      <c r="F712" s="51"/>
      <c r="G712" s="51"/>
      <c r="H712" s="51"/>
      <c r="I712" s="51"/>
      <c r="J712" s="51"/>
      <c r="K712" s="51"/>
      <c r="L712" s="51"/>
      <c r="M712" s="51"/>
      <c r="N712" s="51"/>
      <c r="O712" s="51"/>
      <c r="P712" s="51"/>
      <c r="Q712" s="51"/>
      <c r="R712" s="51"/>
      <c r="S712" s="51"/>
      <c r="T712" s="51"/>
      <c r="U712" s="51"/>
      <c r="V712" s="51"/>
      <c r="W712" s="51"/>
      <c r="X712" s="51"/>
      <c r="Y712" s="51"/>
      <c r="Z712" s="51"/>
    </row>
    <row r="713" ht="9.75" customHeight="1">
      <c r="A713" s="51"/>
      <c r="B713" s="51"/>
      <c r="C713" s="51"/>
      <c r="D713" s="51"/>
      <c r="E713" s="51"/>
      <c r="F713" s="51"/>
      <c r="G713" s="51"/>
      <c r="H713" s="51"/>
      <c r="I713" s="51"/>
      <c r="J713" s="51"/>
      <c r="K713" s="51"/>
      <c r="L713" s="51"/>
      <c r="M713" s="51"/>
      <c r="N713" s="51"/>
      <c r="O713" s="51"/>
      <c r="P713" s="51"/>
      <c r="Q713" s="51"/>
      <c r="R713" s="51"/>
      <c r="S713" s="51"/>
      <c r="T713" s="51"/>
      <c r="U713" s="51"/>
      <c r="V713" s="51"/>
      <c r="W713" s="51"/>
      <c r="X713" s="51"/>
      <c r="Y713" s="51"/>
      <c r="Z713" s="51"/>
    </row>
    <row r="714" ht="9.75" customHeight="1">
      <c r="A714" s="51"/>
      <c r="B714" s="51"/>
      <c r="C714" s="51"/>
      <c r="D714" s="51"/>
      <c r="E714" s="51"/>
      <c r="F714" s="51"/>
      <c r="G714" s="51"/>
      <c r="H714" s="51"/>
      <c r="I714" s="51"/>
      <c r="J714" s="51"/>
      <c r="K714" s="51"/>
      <c r="L714" s="51"/>
      <c r="M714" s="51"/>
      <c r="N714" s="51"/>
      <c r="O714" s="51"/>
      <c r="P714" s="51"/>
      <c r="Q714" s="51"/>
      <c r="R714" s="51"/>
      <c r="S714" s="51"/>
      <c r="T714" s="51"/>
      <c r="U714" s="51"/>
      <c r="V714" s="51"/>
      <c r="W714" s="51"/>
      <c r="X714" s="51"/>
      <c r="Y714" s="51"/>
      <c r="Z714" s="51"/>
    </row>
    <row r="715" ht="9.75" customHeight="1">
      <c r="A715" s="51"/>
      <c r="B715" s="51"/>
      <c r="C715" s="51"/>
      <c r="D715" s="51"/>
      <c r="E715" s="51"/>
      <c r="F715" s="51"/>
      <c r="G715" s="51"/>
      <c r="H715" s="51"/>
      <c r="I715" s="51"/>
      <c r="J715" s="51"/>
      <c r="K715" s="51"/>
      <c r="L715" s="51"/>
      <c r="M715" s="51"/>
      <c r="N715" s="51"/>
      <c r="O715" s="51"/>
      <c r="P715" s="51"/>
      <c r="Q715" s="51"/>
      <c r="R715" s="51"/>
      <c r="S715" s="51"/>
      <c r="T715" s="51"/>
      <c r="U715" s="51"/>
      <c r="V715" s="51"/>
      <c r="W715" s="51"/>
      <c r="X715" s="51"/>
      <c r="Y715" s="51"/>
      <c r="Z715" s="51"/>
    </row>
    <row r="716" ht="9.75" customHeight="1">
      <c r="A716" s="51"/>
      <c r="B716" s="51"/>
      <c r="C716" s="51"/>
      <c r="D716" s="51"/>
      <c r="E716" s="51"/>
      <c r="F716" s="51"/>
      <c r="G716" s="51"/>
      <c r="H716" s="51"/>
      <c r="I716" s="51"/>
      <c r="J716" s="51"/>
      <c r="K716" s="51"/>
      <c r="L716" s="51"/>
      <c r="M716" s="51"/>
      <c r="N716" s="51"/>
      <c r="O716" s="51"/>
      <c r="P716" s="51"/>
      <c r="Q716" s="51"/>
      <c r="R716" s="51"/>
      <c r="S716" s="51"/>
      <c r="T716" s="51"/>
      <c r="U716" s="51"/>
      <c r="V716" s="51"/>
      <c r="W716" s="51"/>
      <c r="X716" s="51"/>
      <c r="Y716" s="51"/>
      <c r="Z716" s="51"/>
    </row>
    <row r="717" ht="9.75" customHeight="1">
      <c r="A717" s="51"/>
      <c r="B717" s="51"/>
      <c r="C717" s="51"/>
      <c r="D717" s="51"/>
      <c r="E717" s="51"/>
      <c r="F717" s="51"/>
      <c r="G717" s="51"/>
      <c r="H717" s="51"/>
      <c r="I717" s="51"/>
      <c r="J717" s="51"/>
      <c r="K717" s="51"/>
      <c r="L717" s="51"/>
      <c r="M717" s="51"/>
      <c r="N717" s="51"/>
      <c r="O717" s="51"/>
      <c r="P717" s="51"/>
      <c r="Q717" s="51"/>
      <c r="R717" s="51"/>
      <c r="S717" s="51"/>
      <c r="T717" s="51"/>
      <c r="U717" s="51"/>
      <c r="V717" s="51"/>
      <c r="W717" s="51"/>
      <c r="X717" s="51"/>
      <c r="Y717" s="51"/>
      <c r="Z717" s="51"/>
    </row>
    <row r="718" ht="9.75" customHeight="1">
      <c r="A718" s="51"/>
      <c r="B718" s="51"/>
      <c r="C718" s="51"/>
      <c r="D718" s="51"/>
      <c r="E718" s="51"/>
      <c r="F718" s="51"/>
      <c r="G718" s="51"/>
      <c r="H718" s="51"/>
      <c r="I718" s="51"/>
      <c r="J718" s="51"/>
      <c r="K718" s="51"/>
      <c r="L718" s="51"/>
      <c r="M718" s="51"/>
      <c r="N718" s="51"/>
      <c r="O718" s="51"/>
      <c r="P718" s="51"/>
      <c r="Q718" s="51"/>
      <c r="R718" s="51"/>
      <c r="S718" s="51"/>
      <c r="T718" s="51"/>
      <c r="U718" s="51"/>
      <c r="V718" s="51"/>
      <c r="W718" s="51"/>
      <c r="X718" s="51"/>
      <c r="Y718" s="51"/>
      <c r="Z718" s="51"/>
    </row>
    <row r="719" ht="9.75" customHeight="1">
      <c r="A719" s="51"/>
      <c r="B719" s="51"/>
      <c r="C719" s="51"/>
      <c r="D719" s="51"/>
      <c r="E719" s="51"/>
      <c r="F719" s="51"/>
      <c r="G719" s="51"/>
      <c r="H719" s="51"/>
      <c r="I719" s="51"/>
      <c r="J719" s="51"/>
      <c r="K719" s="51"/>
      <c r="L719" s="51"/>
      <c r="M719" s="51"/>
      <c r="N719" s="51"/>
      <c r="O719" s="51"/>
      <c r="P719" s="51"/>
      <c r="Q719" s="51"/>
      <c r="R719" s="51"/>
      <c r="S719" s="51"/>
      <c r="T719" s="51"/>
      <c r="U719" s="51"/>
      <c r="V719" s="51"/>
      <c r="W719" s="51"/>
      <c r="X719" s="51"/>
      <c r="Y719" s="51"/>
      <c r="Z719" s="51"/>
    </row>
    <row r="720" ht="9.75" customHeight="1">
      <c r="A720" s="51"/>
      <c r="B720" s="51"/>
      <c r="C720" s="51"/>
      <c r="D720" s="51"/>
      <c r="E720" s="51"/>
      <c r="F720" s="51"/>
      <c r="G720" s="51"/>
      <c r="H720" s="51"/>
      <c r="I720" s="51"/>
      <c r="J720" s="51"/>
      <c r="K720" s="51"/>
      <c r="L720" s="51"/>
      <c r="M720" s="51"/>
      <c r="N720" s="51"/>
      <c r="O720" s="51"/>
      <c r="P720" s="51"/>
      <c r="Q720" s="51"/>
      <c r="R720" s="51"/>
      <c r="S720" s="51"/>
      <c r="T720" s="51"/>
      <c r="U720" s="51"/>
      <c r="V720" s="51"/>
      <c r="W720" s="51"/>
      <c r="X720" s="51"/>
      <c r="Y720" s="51"/>
      <c r="Z720" s="51"/>
    </row>
    <row r="721" ht="9.75" customHeight="1">
      <c r="A721" s="51"/>
      <c r="B721" s="51"/>
      <c r="C721" s="51"/>
      <c r="D721" s="51"/>
      <c r="E721" s="51"/>
      <c r="F721" s="51"/>
      <c r="G721" s="51"/>
      <c r="H721" s="51"/>
      <c r="I721" s="51"/>
      <c r="J721" s="51"/>
      <c r="K721" s="51"/>
      <c r="L721" s="51"/>
      <c r="M721" s="51"/>
      <c r="N721" s="51"/>
      <c r="O721" s="51"/>
      <c r="P721" s="51"/>
      <c r="Q721" s="51"/>
      <c r="R721" s="51"/>
      <c r="S721" s="51"/>
      <c r="T721" s="51"/>
      <c r="U721" s="51"/>
      <c r="V721" s="51"/>
      <c r="W721" s="51"/>
      <c r="X721" s="51"/>
      <c r="Y721" s="51"/>
      <c r="Z721" s="51"/>
    </row>
    <row r="722" ht="9.75" customHeight="1">
      <c r="A722" s="51"/>
      <c r="B722" s="51"/>
      <c r="C722" s="51"/>
      <c r="D722" s="51"/>
      <c r="E722" s="51"/>
      <c r="F722" s="51"/>
      <c r="G722" s="51"/>
      <c r="H722" s="51"/>
      <c r="I722" s="51"/>
      <c r="J722" s="51"/>
      <c r="K722" s="51"/>
      <c r="L722" s="51"/>
      <c r="M722" s="51"/>
      <c r="N722" s="51"/>
      <c r="O722" s="51"/>
      <c r="P722" s="51"/>
      <c r="Q722" s="51"/>
      <c r="R722" s="51"/>
      <c r="S722" s="51"/>
      <c r="T722" s="51"/>
      <c r="U722" s="51"/>
      <c r="V722" s="51"/>
      <c r="W722" s="51"/>
      <c r="X722" s="51"/>
      <c r="Y722" s="51"/>
      <c r="Z722" s="51"/>
    </row>
    <row r="723" ht="9.75" customHeight="1">
      <c r="A723" s="51"/>
      <c r="B723" s="51"/>
      <c r="C723" s="51"/>
      <c r="D723" s="51"/>
      <c r="E723" s="51"/>
      <c r="F723" s="51"/>
      <c r="G723" s="51"/>
      <c r="H723" s="51"/>
      <c r="I723" s="51"/>
      <c r="J723" s="51"/>
      <c r="K723" s="51"/>
      <c r="L723" s="51"/>
      <c r="M723" s="51"/>
      <c r="N723" s="51"/>
      <c r="O723" s="51"/>
      <c r="P723" s="51"/>
      <c r="Q723" s="51"/>
      <c r="R723" s="51"/>
      <c r="S723" s="51"/>
      <c r="T723" s="51"/>
      <c r="U723" s="51"/>
      <c r="V723" s="51"/>
      <c r="W723" s="51"/>
      <c r="X723" s="51"/>
      <c r="Y723" s="51"/>
      <c r="Z723" s="51"/>
    </row>
    <row r="724" ht="9.75" customHeight="1">
      <c r="A724" s="51"/>
      <c r="B724" s="51"/>
      <c r="C724" s="51"/>
      <c r="D724" s="51"/>
      <c r="E724" s="51"/>
      <c r="F724" s="51"/>
      <c r="G724" s="51"/>
      <c r="H724" s="51"/>
      <c r="I724" s="51"/>
      <c r="J724" s="51"/>
      <c r="K724" s="51"/>
      <c r="L724" s="51"/>
      <c r="M724" s="51"/>
      <c r="N724" s="51"/>
      <c r="O724" s="51"/>
      <c r="P724" s="51"/>
      <c r="Q724" s="51"/>
      <c r="R724" s="51"/>
      <c r="S724" s="51"/>
      <c r="T724" s="51"/>
      <c r="U724" s="51"/>
      <c r="V724" s="51"/>
      <c r="W724" s="51"/>
      <c r="X724" s="51"/>
      <c r="Y724" s="51"/>
      <c r="Z724" s="51"/>
    </row>
    <row r="725" ht="9.75" customHeight="1">
      <c r="A725" s="51"/>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row>
    <row r="726" ht="9.75" customHeight="1">
      <c r="A726" s="51"/>
      <c r="B726" s="51"/>
      <c r="C726" s="51"/>
      <c r="D726" s="51"/>
      <c r="E726" s="51"/>
      <c r="F726" s="51"/>
      <c r="G726" s="51"/>
      <c r="H726" s="51"/>
      <c r="I726" s="51"/>
      <c r="J726" s="51"/>
      <c r="K726" s="51"/>
      <c r="L726" s="51"/>
      <c r="M726" s="51"/>
      <c r="N726" s="51"/>
      <c r="O726" s="51"/>
      <c r="P726" s="51"/>
      <c r="Q726" s="51"/>
      <c r="R726" s="51"/>
      <c r="S726" s="51"/>
      <c r="T726" s="51"/>
      <c r="U726" s="51"/>
      <c r="V726" s="51"/>
      <c r="W726" s="51"/>
      <c r="X726" s="51"/>
      <c r="Y726" s="51"/>
      <c r="Z726" s="51"/>
    </row>
    <row r="727" ht="9.75" customHeight="1">
      <c r="A727" s="51"/>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row>
    <row r="728" ht="9.75" customHeight="1">
      <c r="A728" s="51"/>
      <c r="B728" s="51"/>
      <c r="C728" s="51"/>
      <c r="D728" s="51"/>
      <c r="E728" s="51"/>
      <c r="F728" s="51"/>
      <c r="G728" s="51"/>
      <c r="H728" s="51"/>
      <c r="I728" s="51"/>
      <c r="J728" s="51"/>
      <c r="K728" s="51"/>
      <c r="L728" s="51"/>
      <c r="M728" s="51"/>
      <c r="N728" s="51"/>
      <c r="O728" s="51"/>
      <c r="P728" s="51"/>
      <c r="Q728" s="51"/>
      <c r="R728" s="51"/>
      <c r="S728" s="51"/>
      <c r="T728" s="51"/>
      <c r="U728" s="51"/>
      <c r="V728" s="51"/>
      <c r="W728" s="51"/>
      <c r="X728" s="51"/>
      <c r="Y728" s="51"/>
      <c r="Z728" s="51"/>
    </row>
    <row r="729" ht="9.75" customHeight="1">
      <c r="A729" s="51"/>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row>
    <row r="730" ht="9.75" customHeight="1">
      <c r="A730" s="51"/>
      <c r="B730" s="51"/>
      <c r="C730" s="51"/>
      <c r="D730" s="51"/>
      <c r="E730" s="51"/>
      <c r="F730" s="51"/>
      <c r="G730" s="51"/>
      <c r="H730" s="51"/>
      <c r="I730" s="51"/>
      <c r="J730" s="51"/>
      <c r="K730" s="51"/>
      <c r="L730" s="51"/>
      <c r="M730" s="51"/>
      <c r="N730" s="51"/>
      <c r="O730" s="51"/>
      <c r="P730" s="51"/>
      <c r="Q730" s="51"/>
      <c r="R730" s="51"/>
      <c r="S730" s="51"/>
      <c r="T730" s="51"/>
      <c r="U730" s="51"/>
      <c r="V730" s="51"/>
      <c r="W730" s="51"/>
      <c r="X730" s="51"/>
      <c r="Y730" s="51"/>
      <c r="Z730" s="51"/>
    </row>
    <row r="731" ht="9.75" customHeight="1">
      <c r="A731" s="51"/>
      <c r="B731" s="51"/>
      <c r="C731" s="51"/>
      <c r="D731" s="51"/>
      <c r="E731" s="51"/>
      <c r="F731" s="51"/>
      <c r="G731" s="51"/>
      <c r="H731" s="51"/>
      <c r="I731" s="51"/>
      <c r="J731" s="51"/>
      <c r="K731" s="51"/>
      <c r="L731" s="51"/>
      <c r="M731" s="51"/>
      <c r="N731" s="51"/>
      <c r="O731" s="51"/>
      <c r="P731" s="51"/>
      <c r="Q731" s="51"/>
      <c r="R731" s="51"/>
      <c r="S731" s="51"/>
      <c r="T731" s="51"/>
      <c r="U731" s="51"/>
      <c r="V731" s="51"/>
      <c r="W731" s="51"/>
      <c r="X731" s="51"/>
      <c r="Y731" s="51"/>
      <c r="Z731" s="51"/>
    </row>
    <row r="732" ht="9.75" customHeight="1">
      <c r="A732" s="51"/>
      <c r="B732" s="51"/>
      <c r="C732" s="51"/>
      <c r="D732" s="51"/>
      <c r="E732" s="51"/>
      <c r="F732" s="51"/>
      <c r="G732" s="51"/>
      <c r="H732" s="51"/>
      <c r="I732" s="51"/>
      <c r="J732" s="51"/>
      <c r="K732" s="51"/>
      <c r="L732" s="51"/>
      <c r="M732" s="51"/>
      <c r="N732" s="51"/>
      <c r="O732" s="51"/>
      <c r="P732" s="51"/>
      <c r="Q732" s="51"/>
      <c r="R732" s="51"/>
      <c r="S732" s="51"/>
      <c r="T732" s="51"/>
      <c r="U732" s="51"/>
      <c r="V732" s="51"/>
      <c r="W732" s="51"/>
      <c r="X732" s="51"/>
      <c r="Y732" s="51"/>
      <c r="Z732" s="51"/>
    </row>
    <row r="733" ht="9.75" customHeight="1">
      <c r="A733" s="51"/>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row>
    <row r="734" ht="9.75" customHeight="1">
      <c r="A734" s="51"/>
      <c r="B734" s="51"/>
      <c r="C734" s="51"/>
      <c r="D734" s="51"/>
      <c r="E734" s="51"/>
      <c r="F734" s="51"/>
      <c r="G734" s="51"/>
      <c r="H734" s="51"/>
      <c r="I734" s="51"/>
      <c r="J734" s="51"/>
      <c r="K734" s="51"/>
      <c r="L734" s="51"/>
      <c r="M734" s="51"/>
      <c r="N734" s="51"/>
      <c r="O734" s="51"/>
      <c r="P734" s="51"/>
      <c r="Q734" s="51"/>
      <c r="R734" s="51"/>
      <c r="S734" s="51"/>
      <c r="T734" s="51"/>
      <c r="U734" s="51"/>
      <c r="V734" s="51"/>
      <c r="W734" s="51"/>
      <c r="X734" s="51"/>
      <c r="Y734" s="51"/>
      <c r="Z734" s="51"/>
    </row>
    <row r="735" ht="9.75" customHeight="1">
      <c r="A735" s="51"/>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row>
    <row r="736" ht="9.75" customHeight="1">
      <c r="A736" s="51"/>
      <c r="B736" s="51"/>
      <c r="C736" s="51"/>
      <c r="D736" s="51"/>
      <c r="E736" s="51"/>
      <c r="F736" s="51"/>
      <c r="G736" s="51"/>
      <c r="H736" s="51"/>
      <c r="I736" s="51"/>
      <c r="J736" s="51"/>
      <c r="K736" s="51"/>
      <c r="L736" s="51"/>
      <c r="M736" s="51"/>
      <c r="N736" s="51"/>
      <c r="O736" s="51"/>
      <c r="P736" s="51"/>
      <c r="Q736" s="51"/>
      <c r="R736" s="51"/>
      <c r="S736" s="51"/>
      <c r="T736" s="51"/>
      <c r="U736" s="51"/>
      <c r="V736" s="51"/>
      <c r="W736" s="51"/>
      <c r="X736" s="51"/>
      <c r="Y736" s="51"/>
      <c r="Z736" s="51"/>
    </row>
    <row r="737" ht="9.75" customHeight="1">
      <c r="A737" s="51"/>
      <c r="B737" s="51"/>
      <c r="C737" s="51"/>
      <c r="D737" s="51"/>
      <c r="E737" s="51"/>
      <c r="F737" s="51"/>
      <c r="G737" s="51"/>
      <c r="H737" s="51"/>
      <c r="I737" s="51"/>
      <c r="J737" s="51"/>
      <c r="K737" s="51"/>
      <c r="L737" s="51"/>
      <c r="M737" s="51"/>
      <c r="N737" s="51"/>
      <c r="O737" s="51"/>
      <c r="P737" s="51"/>
      <c r="Q737" s="51"/>
      <c r="R737" s="51"/>
      <c r="S737" s="51"/>
      <c r="T737" s="51"/>
      <c r="U737" s="51"/>
      <c r="V737" s="51"/>
      <c r="W737" s="51"/>
      <c r="X737" s="51"/>
      <c r="Y737" s="51"/>
      <c r="Z737" s="51"/>
    </row>
    <row r="738" ht="9.75" customHeight="1">
      <c r="A738" s="51"/>
      <c r="B738" s="51"/>
      <c r="C738" s="51"/>
      <c r="D738" s="51"/>
      <c r="E738" s="51"/>
      <c r="F738" s="51"/>
      <c r="G738" s="51"/>
      <c r="H738" s="51"/>
      <c r="I738" s="51"/>
      <c r="J738" s="51"/>
      <c r="K738" s="51"/>
      <c r="L738" s="51"/>
      <c r="M738" s="51"/>
      <c r="N738" s="51"/>
      <c r="O738" s="51"/>
      <c r="P738" s="51"/>
      <c r="Q738" s="51"/>
      <c r="R738" s="51"/>
      <c r="S738" s="51"/>
      <c r="T738" s="51"/>
      <c r="U738" s="51"/>
      <c r="V738" s="51"/>
      <c r="W738" s="51"/>
      <c r="X738" s="51"/>
      <c r="Y738" s="51"/>
      <c r="Z738" s="51"/>
    </row>
    <row r="739" ht="9.75" customHeight="1">
      <c r="A739" s="51"/>
      <c r="B739" s="51"/>
      <c r="C739" s="51"/>
      <c r="D739" s="51"/>
      <c r="E739" s="51"/>
      <c r="F739" s="51"/>
      <c r="G739" s="51"/>
      <c r="H739" s="51"/>
      <c r="I739" s="51"/>
      <c r="J739" s="51"/>
      <c r="K739" s="51"/>
      <c r="L739" s="51"/>
      <c r="M739" s="51"/>
      <c r="N739" s="51"/>
      <c r="O739" s="51"/>
      <c r="P739" s="51"/>
      <c r="Q739" s="51"/>
      <c r="R739" s="51"/>
      <c r="S739" s="51"/>
      <c r="T739" s="51"/>
      <c r="U739" s="51"/>
      <c r="V739" s="51"/>
      <c r="W739" s="51"/>
      <c r="X739" s="51"/>
      <c r="Y739" s="51"/>
      <c r="Z739" s="51"/>
    </row>
    <row r="740" ht="9.75" customHeight="1">
      <c r="A740" s="51"/>
      <c r="B740" s="51"/>
      <c r="C740" s="51"/>
      <c r="D740" s="51"/>
      <c r="E740" s="51"/>
      <c r="F740" s="51"/>
      <c r="G740" s="51"/>
      <c r="H740" s="51"/>
      <c r="I740" s="51"/>
      <c r="J740" s="51"/>
      <c r="K740" s="51"/>
      <c r="L740" s="51"/>
      <c r="M740" s="51"/>
      <c r="N740" s="51"/>
      <c r="O740" s="51"/>
      <c r="P740" s="51"/>
      <c r="Q740" s="51"/>
      <c r="R740" s="51"/>
      <c r="S740" s="51"/>
      <c r="T740" s="51"/>
      <c r="U740" s="51"/>
      <c r="V740" s="51"/>
      <c r="W740" s="51"/>
      <c r="X740" s="51"/>
      <c r="Y740" s="51"/>
      <c r="Z740" s="51"/>
    </row>
    <row r="741" ht="9.75" customHeight="1">
      <c r="A741" s="51"/>
      <c r="B741" s="51"/>
      <c r="C741" s="51"/>
      <c r="D741" s="51"/>
      <c r="E741" s="51"/>
      <c r="F741" s="51"/>
      <c r="G741" s="51"/>
      <c r="H741" s="51"/>
      <c r="I741" s="51"/>
      <c r="J741" s="51"/>
      <c r="K741" s="51"/>
      <c r="L741" s="51"/>
      <c r="M741" s="51"/>
      <c r="N741" s="51"/>
      <c r="O741" s="51"/>
      <c r="P741" s="51"/>
      <c r="Q741" s="51"/>
      <c r="R741" s="51"/>
      <c r="S741" s="51"/>
      <c r="T741" s="51"/>
      <c r="U741" s="51"/>
      <c r="V741" s="51"/>
      <c r="W741" s="51"/>
      <c r="X741" s="51"/>
      <c r="Y741" s="51"/>
      <c r="Z741" s="51"/>
    </row>
    <row r="742" ht="9.75" customHeight="1">
      <c r="A742" s="51"/>
      <c r="B742" s="51"/>
      <c r="C742" s="51"/>
      <c r="D742" s="51"/>
      <c r="E742" s="51"/>
      <c r="F742" s="51"/>
      <c r="G742" s="51"/>
      <c r="H742" s="51"/>
      <c r="I742" s="51"/>
      <c r="J742" s="51"/>
      <c r="K742" s="51"/>
      <c r="L742" s="51"/>
      <c r="M742" s="51"/>
      <c r="N742" s="51"/>
      <c r="O742" s="51"/>
      <c r="P742" s="51"/>
      <c r="Q742" s="51"/>
      <c r="R742" s="51"/>
      <c r="S742" s="51"/>
      <c r="T742" s="51"/>
      <c r="U742" s="51"/>
      <c r="V742" s="51"/>
      <c r="W742" s="51"/>
      <c r="X742" s="51"/>
      <c r="Y742" s="51"/>
      <c r="Z742" s="51"/>
    </row>
    <row r="743" ht="9.75" customHeight="1">
      <c r="A743" s="51"/>
      <c r="B743" s="51"/>
      <c r="C743" s="51"/>
      <c r="D743" s="51"/>
      <c r="E743" s="51"/>
      <c r="F743" s="51"/>
      <c r="G743" s="51"/>
      <c r="H743" s="51"/>
      <c r="I743" s="51"/>
      <c r="J743" s="51"/>
      <c r="K743" s="51"/>
      <c r="L743" s="51"/>
      <c r="M743" s="51"/>
      <c r="N743" s="51"/>
      <c r="O743" s="51"/>
      <c r="P743" s="51"/>
      <c r="Q743" s="51"/>
      <c r="R743" s="51"/>
      <c r="S743" s="51"/>
      <c r="T743" s="51"/>
      <c r="U743" s="51"/>
      <c r="V743" s="51"/>
      <c r="W743" s="51"/>
      <c r="X743" s="51"/>
      <c r="Y743" s="51"/>
      <c r="Z743" s="51"/>
    </row>
    <row r="744" ht="9.75" customHeight="1">
      <c r="A744" s="51"/>
      <c r="B744" s="51"/>
      <c r="C744" s="51"/>
      <c r="D744" s="51"/>
      <c r="E744" s="51"/>
      <c r="F744" s="51"/>
      <c r="G744" s="51"/>
      <c r="H744" s="51"/>
      <c r="I744" s="51"/>
      <c r="J744" s="51"/>
      <c r="K744" s="51"/>
      <c r="L744" s="51"/>
      <c r="M744" s="51"/>
      <c r="N744" s="51"/>
      <c r="O744" s="51"/>
      <c r="P744" s="51"/>
      <c r="Q744" s="51"/>
      <c r="R744" s="51"/>
      <c r="S744" s="51"/>
      <c r="T744" s="51"/>
      <c r="U744" s="51"/>
      <c r="V744" s="51"/>
      <c r="W744" s="51"/>
      <c r="X744" s="51"/>
      <c r="Y744" s="51"/>
      <c r="Z744" s="51"/>
    </row>
    <row r="745" ht="9.75" customHeight="1">
      <c r="A745" s="51"/>
      <c r="B745" s="51"/>
      <c r="C745" s="51"/>
      <c r="D745" s="51"/>
      <c r="E745" s="51"/>
      <c r="F745" s="51"/>
      <c r="G745" s="51"/>
      <c r="H745" s="51"/>
      <c r="I745" s="51"/>
      <c r="J745" s="51"/>
      <c r="K745" s="51"/>
      <c r="L745" s="51"/>
      <c r="M745" s="51"/>
      <c r="N745" s="51"/>
      <c r="O745" s="51"/>
      <c r="P745" s="51"/>
      <c r="Q745" s="51"/>
      <c r="R745" s="51"/>
      <c r="S745" s="51"/>
      <c r="T745" s="51"/>
      <c r="U745" s="51"/>
      <c r="V745" s="51"/>
      <c r="W745" s="51"/>
      <c r="X745" s="51"/>
      <c r="Y745" s="51"/>
      <c r="Z745" s="51"/>
    </row>
    <row r="746" ht="9.75" customHeight="1">
      <c r="A746" s="51"/>
      <c r="B746" s="51"/>
      <c r="C746" s="51"/>
      <c r="D746" s="51"/>
      <c r="E746" s="51"/>
      <c r="F746" s="51"/>
      <c r="G746" s="51"/>
      <c r="H746" s="51"/>
      <c r="I746" s="51"/>
      <c r="J746" s="51"/>
      <c r="K746" s="51"/>
      <c r="L746" s="51"/>
      <c r="M746" s="51"/>
      <c r="N746" s="51"/>
      <c r="O746" s="51"/>
      <c r="P746" s="51"/>
      <c r="Q746" s="51"/>
      <c r="R746" s="51"/>
      <c r="S746" s="51"/>
      <c r="T746" s="51"/>
      <c r="U746" s="51"/>
      <c r="V746" s="51"/>
      <c r="W746" s="51"/>
      <c r="X746" s="51"/>
      <c r="Y746" s="51"/>
      <c r="Z746" s="51"/>
    </row>
    <row r="747" ht="9.75" customHeight="1">
      <c r="A747" s="51"/>
      <c r="B747" s="51"/>
      <c r="C747" s="51"/>
      <c r="D747" s="51"/>
      <c r="E747" s="51"/>
      <c r="F747" s="51"/>
      <c r="G747" s="51"/>
      <c r="H747" s="51"/>
      <c r="I747" s="51"/>
      <c r="J747" s="51"/>
      <c r="K747" s="51"/>
      <c r="L747" s="51"/>
      <c r="M747" s="51"/>
      <c r="N747" s="51"/>
      <c r="O747" s="51"/>
      <c r="P747" s="51"/>
      <c r="Q747" s="51"/>
      <c r="R747" s="51"/>
      <c r="S747" s="51"/>
      <c r="T747" s="51"/>
      <c r="U747" s="51"/>
      <c r="V747" s="51"/>
      <c r="W747" s="51"/>
      <c r="X747" s="51"/>
      <c r="Y747" s="51"/>
      <c r="Z747" s="51"/>
    </row>
    <row r="748" ht="9.75" customHeight="1">
      <c r="A748" s="51"/>
      <c r="B748" s="51"/>
      <c r="C748" s="51"/>
      <c r="D748" s="51"/>
      <c r="E748" s="51"/>
      <c r="F748" s="51"/>
      <c r="G748" s="51"/>
      <c r="H748" s="51"/>
      <c r="I748" s="51"/>
      <c r="J748" s="51"/>
      <c r="K748" s="51"/>
      <c r="L748" s="51"/>
      <c r="M748" s="51"/>
      <c r="N748" s="51"/>
      <c r="O748" s="51"/>
      <c r="P748" s="51"/>
      <c r="Q748" s="51"/>
      <c r="R748" s="51"/>
      <c r="S748" s="51"/>
      <c r="T748" s="51"/>
      <c r="U748" s="51"/>
      <c r="V748" s="51"/>
      <c r="W748" s="51"/>
      <c r="X748" s="51"/>
      <c r="Y748" s="51"/>
      <c r="Z748" s="51"/>
    </row>
    <row r="749" ht="9.75" customHeight="1">
      <c r="A749" s="51"/>
      <c r="B749" s="51"/>
      <c r="C749" s="51"/>
      <c r="D749" s="51"/>
      <c r="E749" s="51"/>
      <c r="F749" s="51"/>
      <c r="G749" s="51"/>
      <c r="H749" s="51"/>
      <c r="I749" s="51"/>
      <c r="J749" s="51"/>
      <c r="K749" s="51"/>
      <c r="L749" s="51"/>
      <c r="M749" s="51"/>
      <c r="N749" s="51"/>
      <c r="O749" s="51"/>
      <c r="P749" s="51"/>
      <c r="Q749" s="51"/>
      <c r="R749" s="51"/>
      <c r="S749" s="51"/>
      <c r="T749" s="51"/>
      <c r="U749" s="51"/>
      <c r="V749" s="51"/>
      <c r="W749" s="51"/>
      <c r="X749" s="51"/>
      <c r="Y749" s="51"/>
      <c r="Z749" s="51"/>
    </row>
    <row r="750" ht="9.75" customHeight="1">
      <c r="A750" s="51"/>
      <c r="B750" s="51"/>
      <c r="C750" s="51"/>
      <c r="D750" s="51"/>
      <c r="E750" s="51"/>
      <c r="F750" s="51"/>
      <c r="G750" s="51"/>
      <c r="H750" s="51"/>
      <c r="I750" s="51"/>
      <c r="J750" s="51"/>
      <c r="K750" s="51"/>
      <c r="L750" s="51"/>
      <c r="M750" s="51"/>
      <c r="N750" s="51"/>
      <c r="O750" s="51"/>
      <c r="P750" s="51"/>
      <c r="Q750" s="51"/>
      <c r="R750" s="51"/>
      <c r="S750" s="51"/>
      <c r="T750" s="51"/>
      <c r="U750" s="51"/>
      <c r="V750" s="51"/>
      <c r="W750" s="51"/>
      <c r="X750" s="51"/>
      <c r="Y750" s="51"/>
      <c r="Z750" s="51"/>
    </row>
    <row r="751" ht="9.75" customHeight="1">
      <c r="A751" s="51"/>
      <c r="B751" s="51"/>
      <c r="C751" s="51"/>
      <c r="D751" s="51"/>
      <c r="E751" s="51"/>
      <c r="F751" s="51"/>
      <c r="G751" s="51"/>
      <c r="H751" s="51"/>
      <c r="I751" s="51"/>
      <c r="J751" s="51"/>
      <c r="K751" s="51"/>
      <c r="L751" s="51"/>
      <c r="M751" s="51"/>
      <c r="N751" s="51"/>
      <c r="O751" s="51"/>
      <c r="P751" s="51"/>
      <c r="Q751" s="51"/>
      <c r="R751" s="51"/>
      <c r="S751" s="51"/>
      <c r="T751" s="51"/>
      <c r="U751" s="51"/>
      <c r="V751" s="51"/>
      <c r="W751" s="51"/>
      <c r="X751" s="51"/>
      <c r="Y751" s="51"/>
      <c r="Z751" s="51"/>
    </row>
    <row r="752" ht="9.75" customHeight="1">
      <c r="A752" s="51"/>
      <c r="B752" s="51"/>
      <c r="C752" s="51"/>
      <c r="D752" s="51"/>
      <c r="E752" s="51"/>
      <c r="F752" s="51"/>
      <c r="G752" s="51"/>
      <c r="H752" s="51"/>
      <c r="I752" s="51"/>
      <c r="J752" s="51"/>
      <c r="K752" s="51"/>
      <c r="L752" s="51"/>
      <c r="M752" s="51"/>
      <c r="N752" s="51"/>
      <c r="O752" s="51"/>
      <c r="P752" s="51"/>
      <c r="Q752" s="51"/>
      <c r="R752" s="51"/>
      <c r="S752" s="51"/>
      <c r="T752" s="51"/>
      <c r="U752" s="51"/>
      <c r="V752" s="51"/>
      <c r="W752" s="51"/>
      <c r="X752" s="51"/>
      <c r="Y752" s="51"/>
      <c r="Z752" s="51"/>
    </row>
    <row r="753" ht="9.75" customHeight="1">
      <c r="A753" s="51"/>
      <c r="B753" s="51"/>
      <c r="C753" s="51"/>
      <c r="D753" s="51"/>
      <c r="E753" s="51"/>
      <c r="F753" s="51"/>
      <c r="G753" s="51"/>
      <c r="H753" s="51"/>
      <c r="I753" s="51"/>
      <c r="J753" s="51"/>
      <c r="K753" s="51"/>
      <c r="L753" s="51"/>
      <c r="M753" s="51"/>
      <c r="N753" s="51"/>
      <c r="O753" s="51"/>
      <c r="P753" s="51"/>
      <c r="Q753" s="51"/>
      <c r="R753" s="51"/>
      <c r="S753" s="51"/>
      <c r="T753" s="51"/>
      <c r="U753" s="51"/>
      <c r="V753" s="51"/>
      <c r="W753" s="51"/>
      <c r="X753" s="51"/>
      <c r="Y753" s="51"/>
      <c r="Z753" s="51"/>
    </row>
    <row r="754" ht="9.75" customHeight="1">
      <c r="A754" s="51"/>
      <c r="B754" s="51"/>
      <c r="C754" s="51"/>
      <c r="D754" s="51"/>
      <c r="E754" s="51"/>
      <c r="F754" s="51"/>
      <c r="G754" s="51"/>
      <c r="H754" s="51"/>
      <c r="I754" s="51"/>
      <c r="J754" s="51"/>
      <c r="K754" s="51"/>
      <c r="L754" s="51"/>
      <c r="M754" s="51"/>
      <c r="N754" s="51"/>
      <c r="O754" s="51"/>
      <c r="P754" s="51"/>
      <c r="Q754" s="51"/>
      <c r="R754" s="51"/>
      <c r="S754" s="51"/>
      <c r="T754" s="51"/>
      <c r="U754" s="51"/>
      <c r="V754" s="51"/>
      <c r="W754" s="51"/>
      <c r="X754" s="51"/>
      <c r="Y754" s="51"/>
      <c r="Z754" s="51"/>
    </row>
    <row r="755" ht="9.75" customHeight="1">
      <c r="A755" s="51"/>
      <c r="B755" s="51"/>
      <c r="C755" s="51"/>
      <c r="D755" s="51"/>
      <c r="E755" s="51"/>
      <c r="F755" s="51"/>
      <c r="G755" s="51"/>
      <c r="H755" s="51"/>
      <c r="I755" s="51"/>
      <c r="J755" s="51"/>
      <c r="K755" s="51"/>
      <c r="L755" s="51"/>
      <c r="M755" s="51"/>
      <c r="N755" s="51"/>
      <c r="O755" s="51"/>
      <c r="P755" s="51"/>
      <c r="Q755" s="51"/>
      <c r="R755" s="51"/>
      <c r="S755" s="51"/>
      <c r="T755" s="51"/>
      <c r="U755" s="51"/>
      <c r="V755" s="51"/>
      <c r="W755" s="51"/>
      <c r="X755" s="51"/>
      <c r="Y755" s="51"/>
      <c r="Z755" s="51"/>
    </row>
    <row r="756" ht="9.75" customHeight="1">
      <c r="A756" s="51"/>
      <c r="B756" s="51"/>
      <c r="C756" s="51"/>
      <c r="D756" s="51"/>
      <c r="E756" s="51"/>
      <c r="F756" s="51"/>
      <c r="G756" s="51"/>
      <c r="H756" s="51"/>
      <c r="I756" s="51"/>
      <c r="J756" s="51"/>
      <c r="K756" s="51"/>
      <c r="L756" s="51"/>
      <c r="M756" s="51"/>
      <c r="N756" s="51"/>
      <c r="O756" s="51"/>
      <c r="P756" s="51"/>
      <c r="Q756" s="51"/>
      <c r="R756" s="51"/>
      <c r="S756" s="51"/>
      <c r="T756" s="51"/>
      <c r="U756" s="51"/>
      <c r="V756" s="51"/>
      <c r="W756" s="51"/>
      <c r="X756" s="51"/>
      <c r="Y756" s="51"/>
      <c r="Z756" s="51"/>
    </row>
    <row r="757" ht="9.75" customHeight="1">
      <c r="A757" s="51"/>
      <c r="B757" s="51"/>
      <c r="C757" s="51"/>
      <c r="D757" s="51"/>
      <c r="E757" s="51"/>
      <c r="F757" s="51"/>
      <c r="G757" s="51"/>
      <c r="H757" s="51"/>
      <c r="I757" s="51"/>
      <c r="J757" s="51"/>
      <c r="K757" s="51"/>
      <c r="L757" s="51"/>
      <c r="M757" s="51"/>
      <c r="N757" s="51"/>
      <c r="O757" s="51"/>
      <c r="P757" s="51"/>
      <c r="Q757" s="51"/>
      <c r="R757" s="51"/>
      <c r="S757" s="51"/>
      <c r="T757" s="51"/>
      <c r="U757" s="51"/>
      <c r="V757" s="51"/>
      <c r="W757" s="51"/>
      <c r="X757" s="51"/>
      <c r="Y757" s="51"/>
      <c r="Z757" s="51"/>
    </row>
    <row r="758" ht="9.75" customHeight="1">
      <c r="A758" s="51"/>
      <c r="B758" s="51"/>
      <c r="C758" s="51"/>
      <c r="D758" s="51"/>
      <c r="E758" s="51"/>
      <c r="F758" s="51"/>
      <c r="G758" s="51"/>
      <c r="H758" s="51"/>
      <c r="I758" s="51"/>
      <c r="J758" s="51"/>
      <c r="K758" s="51"/>
      <c r="L758" s="51"/>
      <c r="M758" s="51"/>
      <c r="N758" s="51"/>
      <c r="O758" s="51"/>
      <c r="P758" s="51"/>
      <c r="Q758" s="51"/>
      <c r="R758" s="51"/>
      <c r="S758" s="51"/>
      <c r="T758" s="51"/>
      <c r="U758" s="51"/>
      <c r="V758" s="51"/>
      <c r="W758" s="51"/>
      <c r="X758" s="51"/>
      <c r="Y758" s="51"/>
      <c r="Z758" s="51"/>
    </row>
    <row r="759" ht="9.75" customHeight="1">
      <c r="A759" s="51"/>
      <c r="B759" s="51"/>
      <c r="C759" s="51"/>
      <c r="D759" s="51"/>
      <c r="E759" s="51"/>
      <c r="F759" s="51"/>
      <c r="G759" s="51"/>
      <c r="H759" s="51"/>
      <c r="I759" s="51"/>
      <c r="J759" s="51"/>
      <c r="K759" s="51"/>
      <c r="L759" s="51"/>
      <c r="M759" s="51"/>
      <c r="N759" s="51"/>
      <c r="O759" s="51"/>
      <c r="P759" s="51"/>
      <c r="Q759" s="51"/>
      <c r="R759" s="51"/>
      <c r="S759" s="51"/>
      <c r="T759" s="51"/>
      <c r="U759" s="51"/>
      <c r="V759" s="51"/>
      <c r="W759" s="51"/>
      <c r="X759" s="51"/>
      <c r="Y759" s="51"/>
      <c r="Z759" s="51"/>
    </row>
    <row r="760" ht="9.75" customHeight="1">
      <c r="A760" s="51"/>
      <c r="B760" s="51"/>
      <c r="C760" s="51"/>
      <c r="D760" s="51"/>
      <c r="E760" s="51"/>
      <c r="F760" s="51"/>
      <c r="G760" s="51"/>
      <c r="H760" s="51"/>
      <c r="I760" s="51"/>
      <c r="J760" s="51"/>
      <c r="K760" s="51"/>
      <c r="L760" s="51"/>
      <c r="M760" s="51"/>
      <c r="N760" s="51"/>
      <c r="O760" s="51"/>
      <c r="P760" s="51"/>
      <c r="Q760" s="51"/>
      <c r="R760" s="51"/>
      <c r="S760" s="51"/>
      <c r="T760" s="51"/>
      <c r="U760" s="51"/>
      <c r="V760" s="51"/>
      <c r="W760" s="51"/>
      <c r="X760" s="51"/>
      <c r="Y760" s="51"/>
      <c r="Z760" s="51"/>
    </row>
    <row r="761" ht="9.75" customHeight="1">
      <c r="A761" s="51"/>
      <c r="B761" s="51"/>
      <c r="C761" s="51"/>
      <c r="D761" s="51"/>
      <c r="E761" s="51"/>
      <c r="F761" s="51"/>
      <c r="G761" s="51"/>
      <c r="H761" s="51"/>
      <c r="I761" s="51"/>
      <c r="J761" s="51"/>
      <c r="K761" s="51"/>
      <c r="L761" s="51"/>
      <c r="M761" s="51"/>
      <c r="N761" s="51"/>
      <c r="O761" s="51"/>
      <c r="P761" s="51"/>
      <c r="Q761" s="51"/>
      <c r="R761" s="51"/>
      <c r="S761" s="51"/>
      <c r="T761" s="51"/>
      <c r="U761" s="51"/>
      <c r="V761" s="51"/>
      <c r="W761" s="51"/>
      <c r="X761" s="51"/>
      <c r="Y761" s="51"/>
      <c r="Z761" s="51"/>
    </row>
    <row r="762" ht="9.75" customHeight="1">
      <c r="A762" s="51"/>
      <c r="B762" s="51"/>
      <c r="C762" s="51"/>
      <c r="D762" s="51"/>
      <c r="E762" s="51"/>
      <c r="F762" s="51"/>
      <c r="G762" s="51"/>
      <c r="H762" s="51"/>
      <c r="I762" s="51"/>
      <c r="J762" s="51"/>
      <c r="K762" s="51"/>
      <c r="L762" s="51"/>
      <c r="M762" s="51"/>
      <c r="N762" s="51"/>
      <c r="O762" s="51"/>
      <c r="P762" s="51"/>
      <c r="Q762" s="51"/>
      <c r="R762" s="51"/>
      <c r="S762" s="51"/>
      <c r="T762" s="51"/>
      <c r="U762" s="51"/>
      <c r="V762" s="51"/>
      <c r="W762" s="51"/>
      <c r="X762" s="51"/>
      <c r="Y762" s="51"/>
      <c r="Z762" s="51"/>
    </row>
    <row r="763" ht="9.75" customHeight="1">
      <c r="A763" s="51"/>
      <c r="B763" s="51"/>
      <c r="C763" s="51"/>
      <c r="D763" s="51"/>
      <c r="E763" s="51"/>
      <c r="F763" s="51"/>
      <c r="G763" s="51"/>
      <c r="H763" s="51"/>
      <c r="I763" s="51"/>
      <c r="J763" s="51"/>
      <c r="K763" s="51"/>
      <c r="L763" s="51"/>
      <c r="M763" s="51"/>
      <c r="N763" s="51"/>
      <c r="O763" s="51"/>
      <c r="P763" s="51"/>
      <c r="Q763" s="51"/>
      <c r="R763" s="51"/>
      <c r="S763" s="51"/>
      <c r="T763" s="51"/>
      <c r="U763" s="51"/>
      <c r="V763" s="51"/>
      <c r="W763" s="51"/>
      <c r="X763" s="51"/>
      <c r="Y763" s="51"/>
      <c r="Z763" s="51"/>
    </row>
    <row r="764" ht="9.75" customHeight="1">
      <c r="A764" s="51"/>
      <c r="B764" s="51"/>
      <c r="C764" s="51"/>
      <c r="D764" s="51"/>
      <c r="E764" s="51"/>
      <c r="F764" s="51"/>
      <c r="G764" s="51"/>
      <c r="H764" s="51"/>
      <c r="I764" s="51"/>
      <c r="J764" s="51"/>
      <c r="K764" s="51"/>
      <c r="L764" s="51"/>
      <c r="M764" s="51"/>
      <c r="N764" s="51"/>
      <c r="O764" s="51"/>
      <c r="P764" s="51"/>
      <c r="Q764" s="51"/>
      <c r="R764" s="51"/>
      <c r="S764" s="51"/>
      <c r="T764" s="51"/>
      <c r="U764" s="51"/>
      <c r="V764" s="51"/>
      <c r="W764" s="51"/>
      <c r="X764" s="51"/>
      <c r="Y764" s="51"/>
      <c r="Z764" s="51"/>
    </row>
    <row r="765" ht="9.75" customHeight="1">
      <c r="A765" s="51"/>
      <c r="B765" s="51"/>
      <c r="C765" s="51"/>
      <c r="D765" s="51"/>
      <c r="E765" s="51"/>
      <c r="F765" s="51"/>
      <c r="G765" s="51"/>
      <c r="H765" s="51"/>
      <c r="I765" s="51"/>
      <c r="J765" s="51"/>
      <c r="K765" s="51"/>
      <c r="L765" s="51"/>
      <c r="M765" s="51"/>
      <c r="N765" s="51"/>
      <c r="O765" s="51"/>
      <c r="P765" s="51"/>
      <c r="Q765" s="51"/>
      <c r="R765" s="51"/>
      <c r="S765" s="51"/>
      <c r="T765" s="51"/>
      <c r="U765" s="51"/>
      <c r="V765" s="51"/>
      <c r="W765" s="51"/>
      <c r="X765" s="51"/>
      <c r="Y765" s="51"/>
      <c r="Z765" s="51"/>
    </row>
    <row r="766" ht="9.75" customHeight="1">
      <c r="A766" s="51"/>
      <c r="B766" s="51"/>
      <c r="C766" s="51"/>
      <c r="D766" s="51"/>
      <c r="E766" s="51"/>
      <c r="F766" s="51"/>
      <c r="G766" s="51"/>
      <c r="H766" s="51"/>
      <c r="I766" s="51"/>
      <c r="J766" s="51"/>
      <c r="K766" s="51"/>
      <c r="L766" s="51"/>
      <c r="M766" s="51"/>
      <c r="N766" s="51"/>
      <c r="O766" s="51"/>
      <c r="P766" s="51"/>
      <c r="Q766" s="51"/>
      <c r="R766" s="51"/>
      <c r="S766" s="51"/>
      <c r="T766" s="51"/>
      <c r="U766" s="51"/>
      <c r="V766" s="51"/>
      <c r="W766" s="51"/>
      <c r="X766" s="51"/>
      <c r="Y766" s="51"/>
      <c r="Z766" s="51"/>
    </row>
    <row r="767" ht="9.75" customHeight="1">
      <c r="A767" s="51"/>
      <c r="B767" s="51"/>
      <c r="C767" s="51"/>
      <c r="D767" s="51"/>
      <c r="E767" s="51"/>
      <c r="F767" s="51"/>
      <c r="G767" s="51"/>
      <c r="H767" s="51"/>
      <c r="I767" s="51"/>
      <c r="J767" s="51"/>
      <c r="K767" s="51"/>
      <c r="L767" s="51"/>
      <c r="M767" s="51"/>
      <c r="N767" s="51"/>
      <c r="O767" s="51"/>
      <c r="P767" s="51"/>
      <c r="Q767" s="51"/>
      <c r="R767" s="51"/>
      <c r="S767" s="51"/>
      <c r="T767" s="51"/>
      <c r="U767" s="51"/>
      <c r="V767" s="51"/>
      <c r="W767" s="51"/>
      <c r="X767" s="51"/>
      <c r="Y767" s="51"/>
      <c r="Z767" s="51"/>
    </row>
    <row r="768" ht="9.75" customHeight="1">
      <c r="A768" s="51"/>
      <c r="B768" s="51"/>
      <c r="C768" s="51"/>
      <c r="D768" s="51"/>
      <c r="E768" s="51"/>
      <c r="F768" s="51"/>
      <c r="G768" s="51"/>
      <c r="H768" s="51"/>
      <c r="I768" s="51"/>
      <c r="J768" s="51"/>
      <c r="K768" s="51"/>
      <c r="L768" s="51"/>
      <c r="M768" s="51"/>
      <c r="N768" s="51"/>
      <c r="O768" s="51"/>
      <c r="P768" s="51"/>
      <c r="Q768" s="51"/>
      <c r="R768" s="51"/>
      <c r="S768" s="51"/>
      <c r="T768" s="51"/>
      <c r="U768" s="51"/>
      <c r="V768" s="51"/>
      <c r="W768" s="51"/>
      <c r="X768" s="51"/>
      <c r="Y768" s="51"/>
      <c r="Z768" s="51"/>
    </row>
    <row r="769" ht="9.75" customHeight="1">
      <c r="A769" s="51"/>
      <c r="B769" s="51"/>
      <c r="C769" s="51"/>
      <c r="D769" s="51"/>
      <c r="E769" s="51"/>
      <c r="F769" s="51"/>
      <c r="G769" s="51"/>
      <c r="H769" s="51"/>
      <c r="I769" s="51"/>
      <c r="J769" s="51"/>
      <c r="K769" s="51"/>
      <c r="L769" s="51"/>
      <c r="M769" s="51"/>
      <c r="N769" s="51"/>
      <c r="O769" s="51"/>
      <c r="P769" s="51"/>
      <c r="Q769" s="51"/>
      <c r="R769" s="51"/>
      <c r="S769" s="51"/>
      <c r="T769" s="51"/>
      <c r="U769" s="51"/>
      <c r="V769" s="51"/>
      <c r="W769" s="51"/>
      <c r="X769" s="51"/>
      <c r="Y769" s="51"/>
      <c r="Z769" s="51"/>
    </row>
    <row r="770" ht="9.75" customHeight="1">
      <c r="A770" s="51"/>
      <c r="B770" s="51"/>
      <c r="C770" s="51"/>
      <c r="D770" s="51"/>
      <c r="E770" s="51"/>
      <c r="F770" s="51"/>
      <c r="G770" s="51"/>
      <c r="H770" s="51"/>
      <c r="I770" s="51"/>
      <c r="J770" s="51"/>
      <c r="K770" s="51"/>
      <c r="L770" s="51"/>
      <c r="M770" s="51"/>
      <c r="N770" s="51"/>
      <c r="O770" s="51"/>
      <c r="P770" s="51"/>
      <c r="Q770" s="51"/>
      <c r="R770" s="51"/>
      <c r="S770" s="51"/>
      <c r="T770" s="51"/>
      <c r="U770" s="51"/>
      <c r="V770" s="51"/>
      <c r="W770" s="51"/>
      <c r="X770" s="51"/>
      <c r="Y770" s="51"/>
      <c r="Z770" s="51"/>
    </row>
    <row r="771" ht="9.75" customHeight="1">
      <c r="A771" s="51"/>
      <c r="B771" s="51"/>
      <c r="C771" s="51"/>
      <c r="D771" s="51"/>
      <c r="E771" s="51"/>
      <c r="F771" s="51"/>
      <c r="G771" s="51"/>
      <c r="H771" s="51"/>
      <c r="I771" s="51"/>
      <c r="J771" s="51"/>
      <c r="K771" s="51"/>
      <c r="L771" s="51"/>
      <c r="M771" s="51"/>
      <c r="N771" s="51"/>
      <c r="O771" s="51"/>
      <c r="P771" s="51"/>
      <c r="Q771" s="51"/>
      <c r="R771" s="51"/>
      <c r="S771" s="51"/>
      <c r="T771" s="51"/>
      <c r="U771" s="51"/>
      <c r="V771" s="51"/>
      <c r="W771" s="51"/>
      <c r="X771" s="51"/>
      <c r="Y771" s="51"/>
      <c r="Z771" s="51"/>
    </row>
    <row r="772" ht="9.75" customHeight="1">
      <c r="A772" s="51"/>
      <c r="B772" s="51"/>
      <c r="C772" s="51"/>
      <c r="D772" s="51"/>
      <c r="E772" s="51"/>
      <c r="F772" s="51"/>
      <c r="G772" s="51"/>
      <c r="H772" s="51"/>
      <c r="I772" s="51"/>
      <c r="J772" s="51"/>
      <c r="K772" s="51"/>
      <c r="L772" s="51"/>
      <c r="M772" s="51"/>
      <c r="N772" s="51"/>
      <c r="O772" s="51"/>
      <c r="P772" s="51"/>
      <c r="Q772" s="51"/>
      <c r="R772" s="51"/>
      <c r="S772" s="51"/>
      <c r="T772" s="51"/>
      <c r="U772" s="51"/>
      <c r="V772" s="51"/>
      <c r="W772" s="51"/>
      <c r="X772" s="51"/>
      <c r="Y772" s="51"/>
      <c r="Z772" s="51"/>
    </row>
    <row r="773" ht="9.75" customHeight="1">
      <c r="A773" s="51"/>
      <c r="B773" s="51"/>
      <c r="C773" s="51"/>
      <c r="D773" s="51"/>
      <c r="E773" s="51"/>
      <c r="F773" s="51"/>
      <c r="G773" s="51"/>
      <c r="H773" s="51"/>
      <c r="I773" s="51"/>
      <c r="J773" s="51"/>
      <c r="K773" s="51"/>
      <c r="L773" s="51"/>
      <c r="M773" s="51"/>
      <c r="N773" s="51"/>
      <c r="O773" s="51"/>
      <c r="P773" s="51"/>
      <c r="Q773" s="51"/>
      <c r="R773" s="51"/>
      <c r="S773" s="51"/>
      <c r="T773" s="51"/>
      <c r="U773" s="51"/>
      <c r="V773" s="51"/>
      <c r="W773" s="51"/>
      <c r="X773" s="51"/>
      <c r="Y773" s="51"/>
      <c r="Z773" s="51"/>
    </row>
    <row r="774" ht="9.75" customHeight="1">
      <c r="A774" s="51"/>
      <c r="B774" s="51"/>
      <c r="C774" s="51"/>
      <c r="D774" s="51"/>
      <c r="E774" s="51"/>
      <c r="F774" s="51"/>
      <c r="G774" s="51"/>
      <c r="H774" s="51"/>
      <c r="I774" s="51"/>
      <c r="J774" s="51"/>
      <c r="K774" s="51"/>
      <c r="L774" s="51"/>
      <c r="M774" s="51"/>
      <c r="N774" s="51"/>
      <c r="O774" s="51"/>
      <c r="P774" s="51"/>
      <c r="Q774" s="51"/>
      <c r="R774" s="51"/>
      <c r="S774" s="51"/>
      <c r="T774" s="51"/>
      <c r="U774" s="51"/>
      <c r="V774" s="51"/>
      <c r="W774" s="51"/>
      <c r="X774" s="51"/>
      <c r="Y774" s="51"/>
      <c r="Z774" s="51"/>
    </row>
    <row r="775" ht="9.75" customHeight="1">
      <c r="A775" s="51"/>
      <c r="B775" s="51"/>
      <c r="C775" s="51"/>
      <c r="D775" s="51"/>
      <c r="E775" s="51"/>
      <c r="F775" s="51"/>
      <c r="G775" s="51"/>
      <c r="H775" s="51"/>
      <c r="I775" s="51"/>
      <c r="J775" s="51"/>
      <c r="K775" s="51"/>
      <c r="L775" s="51"/>
      <c r="M775" s="51"/>
      <c r="N775" s="51"/>
      <c r="O775" s="51"/>
      <c r="P775" s="51"/>
      <c r="Q775" s="51"/>
      <c r="R775" s="51"/>
      <c r="S775" s="51"/>
      <c r="T775" s="51"/>
      <c r="U775" s="51"/>
      <c r="V775" s="51"/>
      <c r="W775" s="51"/>
      <c r="X775" s="51"/>
      <c r="Y775" s="51"/>
      <c r="Z775" s="51"/>
    </row>
    <row r="776" ht="9.75" customHeight="1">
      <c r="A776" s="51"/>
      <c r="B776" s="51"/>
      <c r="C776" s="51"/>
      <c r="D776" s="51"/>
      <c r="E776" s="51"/>
      <c r="F776" s="51"/>
      <c r="G776" s="51"/>
      <c r="H776" s="51"/>
      <c r="I776" s="51"/>
      <c r="J776" s="51"/>
      <c r="K776" s="51"/>
      <c r="L776" s="51"/>
      <c r="M776" s="51"/>
      <c r="N776" s="51"/>
      <c r="O776" s="51"/>
      <c r="P776" s="51"/>
      <c r="Q776" s="51"/>
      <c r="R776" s="51"/>
      <c r="S776" s="51"/>
      <c r="T776" s="51"/>
      <c r="U776" s="51"/>
      <c r="V776" s="51"/>
      <c r="W776" s="51"/>
      <c r="X776" s="51"/>
      <c r="Y776" s="51"/>
      <c r="Z776" s="51"/>
    </row>
    <row r="777" ht="9.75" customHeight="1">
      <c r="A777" s="51"/>
      <c r="B777" s="51"/>
      <c r="C777" s="51"/>
      <c r="D777" s="51"/>
      <c r="E777" s="51"/>
      <c r="F777" s="51"/>
      <c r="G777" s="51"/>
      <c r="H777" s="51"/>
      <c r="I777" s="51"/>
      <c r="J777" s="51"/>
      <c r="K777" s="51"/>
      <c r="L777" s="51"/>
      <c r="M777" s="51"/>
      <c r="N777" s="51"/>
      <c r="O777" s="51"/>
      <c r="P777" s="51"/>
      <c r="Q777" s="51"/>
      <c r="R777" s="51"/>
      <c r="S777" s="51"/>
      <c r="T777" s="51"/>
      <c r="U777" s="51"/>
      <c r="V777" s="51"/>
      <c r="W777" s="51"/>
      <c r="X777" s="51"/>
      <c r="Y777" s="51"/>
      <c r="Z777" s="51"/>
    </row>
    <row r="778" ht="9.75" customHeight="1">
      <c r="A778" s="51"/>
      <c r="B778" s="51"/>
      <c r="C778" s="51"/>
      <c r="D778" s="51"/>
      <c r="E778" s="51"/>
      <c r="F778" s="51"/>
      <c r="G778" s="51"/>
      <c r="H778" s="51"/>
      <c r="I778" s="51"/>
      <c r="J778" s="51"/>
      <c r="K778" s="51"/>
      <c r="L778" s="51"/>
      <c r="M778" s="51"/>
      <c r="N778" s="51"/>
      <c r="O778" s="51"/>
      <c r="P778" s="51"/>
      <c r="Q778" s="51"/>
      <c r="R778" s="51"/>
      <c r="S778" s="51"/>
      <c r="T778" s="51"/>
      <c r="U778" s="51"/>
      <c r="V778" s="51"/>
      <c r="W778" s="51"/>
      <c r="X778" s="51"/>
      <c r="Y778" s="51"/>
      <c r="Z778" s="51"/>
    </row>
    <row r="779" ht="9.75" customHeight="1">
      <c r="A779" s="51"/>
      <c r="B779" s="51"/>
      <c r="C779" s="51"/>
      <c r="D779" s="51"/>
      <c r="E779" s="51"/>
      <c r="F779" s="51"/>
      <c r="G779" s="51"/>
      <c r="H779" s="51"/>
      <c r="I779" s="51"/>
      <c r="J779" s="51"/>
      <c r="K779" s="51"/>
      <c r="L779" s="51"/>
      <c r="M779" s="51"/>
      <c r="N779" s="51"/>
      <c r="O779" s="51"/>
      <c r="P779" s="51"/>
      <c r="Q779" s="51"/>
      <c r="R779" s="51"/>
      <c r="S779" s="51"/>
      <c r="T779" s="51"/>
      <c r="U779" s="51"/>
      <c r="V779" s="51"/>
      <c r="W779" s="51"/>
      <c r="X779" s="51"/>
      <c r="Y779" s="51"/>
      <c r="Z779" s="51"/>
    </row>
    <row r="780" ht="9.75" customHeight="1">
      <c r="A780" s="51"/>
      <c r="B780" s="51"/>
      <c r="C780" s="51"/>
      <c r="D780" s="51"/>
      <c r="E780" s="51"/>
      <c r="F780" s="51"/>
      <c r="G780" s="51"/>
      <c r="H780" s="51"/>
      <c r="I780" s="51"/>
      <c r="J780" s="51"/>
      <c r="K780" s="51"/>
      <c r="L780" s="51"/>
      <c r="M780" s="51"/>
      <c r="N780" s="51"/>
      <c r="O780" s="51"/>
      <c r="P780" s="51"/>
      <c r="Q780" s="51"/>
      <c r="R780" s="51"/>
      <c r="S780" s="51"/>
      <c r="T780" s="51"/>
      <c r="U780" s="51"/>
      <c r="V780" s="51"/>
      <c r="W780" s="51"/>
      <c r="X780" s="51"/>
      <c r="Y780" s="51"/>
      <c r="Z780" s="51"/>
    </row>
    <row r="781" ht="9.75" customHeight="1">
      <c r="A781" s="51"/>
      <c r="B781" s="51"/>
      <c r="C781" s="51"/>
      <c r="D781" s="51"/>
      <c r="E781" s="51"/>
      <c r="F781" s="51"/>
      <c r="G781" s="51"/>
      <c r="H781" s="51"/>
      <c r="I781" s="51"/>
      <c r="J781" s="51"/>
      <c r="K781" s="51"/>
      <c r="L781" s="51"/>
      <c r="M781" s="51"/>
      <c r="N781" s="51"/>
      <c r="O781" s="51"/>
      <c r="P781" s="51"/>
      <c r="Q781" s="51"/>
      <c r="R781" s="51"/>
      <c r="S781" s="51"/>
      <c r="T781" s="51"/>
      <c r="U781" s="51"/>
      <c r="V781" s="51"/>
      <c r="W781" s="51"/>
      <c r="X781" s="51"/>
      <c r="Y781" s="51"/>
      <c r="Z781" s="51"/>
    </row>
    <row r="782" ht="9.75" customHeight="1">
      <c r="A782" s="51"/>
      <c r="B782" s="51"/>
      <c r="C782" s="51"/>
      <c r="D782" s="51"/>
      <c r="E782" s="51"/>
      <c r="F782" s="51"/>
      <c r="G782" s="51"/>
      <c r="H782" s="51"/>
      <c r="I782" s="51"/>
      <c r="J782" s="51"/>
      <c r="K782" s="51"/>
      <c r="L782" s="51"/>
      <c r="M782" s="51"/>
      <c r="N782" s="51"/>
      <c r="O782" s="51"/>
      <c r="P782" s="51"/>
      <c r="Q782" s="51"/>
      <c r="R782" s="51"/>
      <c r="S782" s="51"/>
      <c r="T782" s="51"/>
      <c r="U782" s="51"/>
      <c r="V782" s="51"/>
      <c r="W782" s="51"/>
      <c r="X782" s="51"/>
      <c r="Y782" s="51"/>
      <c r="Z782" s="51"/>
    </row>
    <row r="783" ht="9.75" customHeight="1">
      <c r="A783" s="51"/>
      <c r="B783" s="51"/>
      <c r="C783" s="51"/>
      <c r="D783" s="51"/>
      <c r="E783" s="51"/>
      <c r="F783" s="51"/>
      <c r="G783" s="51"/>
      <c r="H783" s="51"/>
      <c r="I783" s="51"/>
      <c r="J783" s="51"/>
      <c r="K783" s="51"/>
      <c r="L783" s="51"/>
      <c r="M783" s="51"/>
      <c r="N783" s="51"/>
      <c r="O783" s="51"/>
      <c r="P783" s="51"/>
      <c r="Q783" s="51"/>
      <c r="R783" s="51"/>
      <c r="S783" s="51"/>
      <c r="T783" s="51"/>
      <c r="U783" s="51"/>
      <c r="V783" s="51"/>
      <c r="W783" s="51"/>
      <c r="X783" s="51"/>
      <c r="Y783" s="51"/>
      <c r="Z783" s="51"/>
    </row>
    <row r="784" ht="9.75" customHeight="1">
      <c r="A784" s="51"/>
      <c r="B784" s="51"/>
      <c r="C784" s="51"/>
      <c r="D784" s="51"/>
      <c r="E784" s="51"/>
      <c r="F784" s="51"/>
      <c r="G784" s="51"/>
      <c r="H784" s="51"/>
      <c r="I784" s="51"/>
      <c r="J784" s="51"/>
      <c r="K784" s="51"/>
      <c r="L784" s="51"/>
      <c r="M784" s="51"/>
      <c r="N784" s="51"/>
      <c r="O784" s="51"/>
      <c r="P784" s="51"/>
      <c r="Q784" s="51"/>
      <c r="R784" s="51"/>
      <c r="S784" s="51"/>
      <c r="T784" s="51"/>
      <c r="U784" s="51"/>
      <c r="V784" s="51"/>
      <c r="W784" s="51"/>
      <c r="X784" s="51"/>
      <c r="Y784" s="51"/>
      <c r="Z784" s="51"/>
    </row>
    <row r="785" ht="9.75" customHeight="1">
      <c r="A785" s="51"/>
      <c r="B785" s="51"/>
      <c r="C785" s="51"/>
      <c r="D785" s="51"/>
      <c r="E785" s="51"/>
      <c r="F785" s="51"/>
      <c r="G785" s="51"/>
      <c r="H785" s="51"/>
      <c r="I785" s="51"/>
      <c r="J785" s="51"/>
      <c r="K785" s="51"/>
      <c r="L785" s="51"/>
      <c r="M785" s="51"/>
      <c r="N785" s="51"/>
      <c r="O785" s="51"/>
      <c r="P785" s="51"/>
      <c r="Q785" s="51"/>
      <c r="R785" s="51"/>
      <c r="S785" s="51"/>
      <c r="T785" s="51"/>
      <c r="U785" s="51"/>
      <c r="V785" s="51"/>
      <c r="W785" s="51"/>
      <c r="X785" s="51"/>
      <c r="Y785" s="51"/>
      <c r="Z785" s="51"/>
    </row>
    <row r="786" ht="9.75" customHeight="1">
      <c r="A786" s="51"/>
      <c r="B786" s="51"/>
      <c r="C786" s="51"/>
      <c r="D786" s="51"/>
      <c r="E786" s="51"/>
      <c r="F786" s="51"/>
      <c r="G786" s="51"/>
      <c r="H786" s="51"/>
      <c r="I786" s="51"/>
      <c r="J786" s="51"/>
      <c r="K786" s="51"/>
      <c r="L786" s="51"/>
      <c r="M786" s="51"/>
      <c r="N786" s="51"/>
      <c r="O786" s="51"/>
      <c r="P786" s="51"/>
      <c r="Q786" s="51"/>
      <c r="R786" s="51"/>
      <c r="S786" s="51"/>
      <c r="T786" s="51"/>
      <c r="U786" s="51"/>
      <c r="V786" s="51"/>
      <c r="W786" s="51"/>
      <c r="X786" s="51"/>
      <c r="Y786" s="51"/>
      <c r="Z786" s="51"/>
    </row>
    <row r="787" ht="9.75" customHeight="1">
      <c r="A787" s="51"/>
      <c r="B787" s="51"/>
      <c r="C787" s="51"/>
      <c r="D787" s="51"/>
      <c r="E787" s="51"/>
      <c r="F787" s="51"/>
      <c r="G787" s="51"/>
      <c r="H787" s="51"/>
      <c r="I787" s="51"/>
      <c r="J787" s="51"/>
      <c r="K787" s="51"/>
      <c r="L787" s="51"/>
      <c r="M787" s="51"/>
      <c r="N787" s="51"/>
      <c r="O787" s="51"/>
      <c r="P787" s="51"/>
      <c r="Q787" s="51"/>
      <c r="R787" s="51"/>
      <c r="S787" s="51"/>
      <c r="T787" s="51"/>
      <c r="U787" s="51"/>
      <c r="V787" s="51"/>
      <c r="W787" s="51"/>
      <c r="X787" s="51"/>
      <c r="Y787" s="51"/>
      <c r="Z787" s="51"/>
    </row>
    <row r="788" ht="9.75" customHeight="1">
      <c r="A788" s="51"/>
      <c r="B788" s="51"/>
      <c r="C788" s="51"/>
      <c r="D788" s="51"/>
      <c r="E788" s="51"/>
      <c r="F788" s="51"/>
      <c r="G788" s="51"/>
      <c r="H788" s="51"/>
      <c r="I788" s="51"/>
      <c r="J788" s="51"/>
      <c r="K788" s="51"/>
      <c r="L788" s="51"/>
      <c r="M788" s="51"/>
      <c r="N788" s="51"/>
      <c r="O788" s="51"/>
      <c r="P788" s="51"/>
      <c r="Q788" s="51"/>
      <c r="R788" s="51"/>
      <c r="S788" s="51"/>
      <c r="T788" s="51"/>
      <c r="U788" s="51"/>
      <c r="V788" s="51"/>
      <c r="W788" s="51"/>
      <c r="X788" s="51"/>
      <c r="Y788" s="51"/>
      <c r="Z788" s="51"/>
    </row>
    <row r="789" ht="9.75" customHeight="1">
      <c r="A789" s="51"/>
      <c r="B789" s="51"/>
      <c r="C789" s="51"/>
      <c r="D789" s="51"/>
      <c r="E789" s="51"/>
      <c r="F789" s="51"/>
      <c r="G789" s="51"/>
      <c r="H789" s="51"/>
      <c r="I789" s="51"/>
      <c r="J789" s="51"/>
      <c r="K789" s="51"/>
      <c r="L789" s="51"/>
      <c r="M789" s="51"/>
      <c r="N789" s="51"/>
      <c r="O789" s="51"/>
      <c r="P789" s="51"/>
      <c r="Q789" s="51"/>
      <c r="R789" s="51"/>
      <c r="S789" s="51"/>
      <c r="T789" s="51"/>
      <c r="U789" s="51"/>
      <c r="V789" s="51"/>
      <c r="W789" s="51"/>
      <c r="X789" s="51"/>
      <c r="Y789" s="51"/>
      <c r="Z789" s="51"/>
    </row>
    <row r="790" ht="9.75" customHeight="1">
      <c r="A790" s="51"/>
      <c r="B790" s="51"/>
      <c r="C790" s="51"/>
      <c r="D790" s="51"/>
      <c r="E790" s="51"/>
      <c r="F790" s="51"/>
      <c r="G790" s="51"/>
      <c r="H790" s="51"/>
      <c r="I790" s="51"/>
      <c r="J790" s="51"/>
      <c r="K790" s="51"/>
      <c r="L790" s="51"/>
      <c r="M790" s="51"/>
      <c r="N790" s="51"/>
      <c r="O790" s="51"/>
      <c r="P790" s="51"/>
      <c r="Q790" s="51"/>
      <c r="R790" s="51"/>
      <c r="S790" s="51"/>
      <c r="T790" s="51"/>
      <c r="U790" s="51"/>
      <c r="V790" s="51"/>
      <c r="W790" s="51"/>
      <c r="X790" s="51"/>
      <c r="Y790" s="51"/>
      <c r="Z790" s="51"/>
    </row>
    <row r="791" ht="9.75" customHeight="1">
      <c r="A791" s="51"/>
      <c r="B791" s="51"/>
      <c r="C791" s="51"/>
      <c r="D791" s="51"/>
      <c r="E791" s="51"/>
      <c r="F791" s="51"/>
      <c r="G791" s="51"/>
      <c r="H791" s="51"/>
      <c r="I791" s="51"/>
      <c r="J791" s="51"/>
      <c r="K791" s="51"/>
      <c r="L791" s="51"/>
      <c r="M791" s="51"/>
      <c r="N791" s="51"/>
      <c r="O791" s="51"/>
      <c r="P791" s="51"/>
      <c r="Q791" s="51"/>
      <c r="R791" s="51"/>
      <c r="S791" s="51"/>
      <c r="T791" s="51"/>
      <c r="U791" s="51"/>
      <c r="V791" s="51"/>
      <c r="W791" s="51"/>
      <c r="X791" s="51"/>
      <c r="Y791" s="51"/>
      <c r="Z791" s="51"/>
    </row>
    <row r="792" ht="9.75" customHeight="1">
      <c r="A792" s="51"/>
      <c r="B792" s="51"/>
      <c r="C792" s="51"/>
      <c r="D792" s="51"/>
      <c r="E792" s="51"/>
      <c r="F792" s="51"/>
      <c r="G792" s="51"/>
      <c r="H792" s="51"/>
      <c r="I792" s="51"/>
      <c r="J792" s="51"/>
      <c r="K792" s="51"/>
      <c r="L792" s="51"/>
      <c r="M792" s="51"/>
      <c r="N792" s="51"/>
      <c r="O792" s="51"/>
      <c r="P792" s="51"/>
      <c r="Q792" s="51"/>
      <c r="R792" s="51"/>
      <c r="S792" s="51"/>
      <c r="T792" s="51"/>
      <c r="U792" s="51"/>
      <c r="V792" s="51"/>
      <c r="W792" s="51"/>
      <c r="X792" s="51"/>
      <c r="Y792" s="51"/>
      <c r="Z792" s="51"/>
    </row>
    <row r="793" ht="9.75" customHeight="1">
      <c r="A793" s="51"/>
      <c r="B793" s="51"/>
      <c r="C793" s="51"/>
      <c r="D793" s="51"/>
      <c r="E793" s="51"/>
      <c r="F793" s="51"/>
      <c r="G793" s="51"/>
      <c r="H793" s="51"/>
      <c r="I793" s="51"/>
      <c r="J793" s="51"/>
      <c r="K793" s="51"/>
      <c r="L793" s="51"/>
      <c r="M793" s="51"/>
      <c r="N793" s="51"/>
      <c r="O793" s="51"/>
      <c r="P793" s="51"/>
      <c r="Q793" s="51"/>
      <c r="R793" s="51"/>
      <c r="S793" s="51"/>
      <c r="T793" s="51"/>
      <c r="U793" s="51"/>
      <c r="V793" s="51"/>
      <c r="W793" s="51"/>
      <c r="X793" s="51"/>
      <c r="Y793" s="51"/>
      <c r="Z793" s="51"/>
    </row>
    <row r="794" ht="9.75" customHeight="1">
      <c r="A794" s="51"/>
      <c r="B794" s="51"/>
      <c r="C794" s="51"/>
      <c r="D794" s="51"/>
      <c r="E794" s="51"/>
      <c r="F794" s="51"/>
      <c r="G794" s="51"/>
      <c r="H794" s="51"/>
      <c r="I794" s="51"/>
      <c r="J794" s="51"/>
      <c r="K794" s="51"/>
      <c r="L794" s="51"/>
      <c r="M794" s="51"/>
      <c r="N794" s="51"/>
      <c r="O794" s="51"/>
      <c r="P794" s="51"/>
      <c r="Q794" s="51"/>
      <c r="R794" s="51"/>
      <c r="S794" s="51"/>
      <c r="T794" s="51"/>
      <c r="U794" s="51"/>
      <c r="V794" s="51"/>
      <c r="W794" s="51"/>
      <c r="X794" s="51"/>
      <c r="Y794" s="51"/>
      <c r="Z794" s="51"/>
    </row>
    <row r="795" ht="9.75" customHeight="1">
      <c r="A795" s="51"/>
      <c r="B795" s="51"/>
      <c r="C795" s="51"/>
      <c r="D795" s="51"/>
      <c r="E795" s="51"/>
      <c r="F795" s="51"/>
      <c r="G795" s="51"/>
      <c r="H795" s="51"/>
      <c r="I795" s="51"/>
      <c r="J795" s="51"/>
      <c r="K795" s="51"/>
      <c r="L795" s="51"/>
      <c r="M795" s="51"/>
      <c r="N795" s="51"/>
      <c r="O795" s="51"/>
      <c r="P795" s="51"/>
      <c r="Q795" s="51"/>
      <c r="R795" s="51"/>
      <c r="S795" s="51"/>
      <c r="T795" s="51"/>
      <c r="U795" s="51"/>
      <c r="V795" s="51"/>
      <c r="W795" s="51"/>
      <c r="X795" s="51"/>
      <c r="Y795" s="51"/>
      <c r="Z795" s="51"/>
    </row>
    <row r="796" ht="9.75" customHeight="1">
      <c r="A796" s="51"/>
      <c r="B796" s="51"/>
      <c r="C796" s="51"/>
      <c r="D796" s="51"/>
      <c r="E796" s="51"/>
      <c r="F796" s="51"/>
      <c r="G796" s="51"/>
      <c r="H796" s="51"/>
      <c r="I796" s="51"/>
      <c r="J796" s="51"/>
      <c r="K796" s="51"/>
      <c r="L796" s="51"/>
      <c r="M796" s="51"/>
      <c r="N796" s="51"/>
      <c r="O796" s="51"/>
      <c r="P796" s="51"/>
      <c r="Q796" s="51"/>
      <c r="R796" s="51"/>
      <c r="S796" s="51"/>
      <c r="T796" s="51"/>
      <c r="U796" s="51"/>
      <c r="V796" s="51"/>
      <c r="W796" s="51"/>
      <c r="X796" s="51"/>
      <c r="Y796" s="51"/>
      <c r="Z796" s="51"/>
    </row>
    <row r="797" ht="9.75" customHeight="1">
      <c r="A797" s="51"/>
      <c r="B797" s="51"/>
      <c r="C797" s="51"/>
      <c r="D797" s="51"/>
      <c r="E797" s="51"/>
      <c r="F797" s="51"/>
      <c r="G797" s="51"/>
      <c r="H797" s="51"/>
      <c r="I797" s="51"/>
      <c r="J797" s="51"/>
      <c r="K797" s="51"/>
      <c r="L797" s="51"/>
      <c r="M797" s="51"/>
      <c r="N797" s="51"/>
      <c r="O797" s="51"/>
      <c r="P797" s="51"/>
      <c r="Q797" s="51"/>
      <c r="R797" s="51"/>
      <c r="S797" s="51"/>
      <c r="T797" s="51"/>
      <c r="U797" s="51"/>
      <c r="V797" s="51"/>
      <c r="W797" s="51"/>
      <c r="X797" s="51"/>
      <c r="Y797" s="51"/>
      <c r="Z797" s="51"/>
    </row>
    <row r="798" ht="9.75" customHeight="1">
      <c r="A798" s="51"/>
      <c r="B798" s="51"/>
      <c r="C798" s="51"/>
      <c r="D798" s="51"/>
      <c r="E798" s="51"/>
      <c r="F798" s="51"/>
      <c r="G798" s="51"/>
      <c r="H798" s="51"/>
      <c r="I798" s="51"/>
      <c r="J798" s="51"/>
      <c r="K798" s="51"/>
      <c r="L798" s="51"/>
      <c r="M798" s="51"/>
      <c r="N798" s="51"/>
      <c r="O798" s="51"/>
      <c r="P798" s="51"/>
      <c r="Q798" s="51"/>
      <c r="R798" s="51"/>
      <c r="S798" s="51"/>
      <c r="T798" s="51"/>
      <c r="U798" s="51"/>
      <c r="V798" s="51"/>
      <c r="W798" s="51"/>
      <c r="X798" s="51"/>
      <c r="Y798" s="51"/>
      <c r="Z798" s="51"/>
    </row>
    <row r="799" ht="9.75" customHeight="1">
      <c r="A799" s="51"/>
      <c r="B799" s="51"/>
      <c r="C799" s="51"/>
      <c r="D799" s="51"/>
      <c r="E799" s="51"/>
      <c r="F799" s="51"/>
      <c r="G799" s="51"/>
      <c r="H799" s="51"/>
      <c r="I799" s="51"/>
      <c r="J799" s="51"/>
      <c r="K799" s="51"/>
      <c r="L799" s="51"/>
      <c r="M799" s="51"/>
      <c r="N799" s="51"/>
      <c r="O799" s="51"/>
      <c r="P799" s="51"/>
      <c r="Q799" s="51"/>
      <c r="R799" s="51"/>
      <c r="S799" s="51"/>
      <c r="T799" s="51"/>
      <c r="U799" s="51"/>
      <c r="V799" s="51"/>
      <c r="W799" s="51"/>
      <c r="X799" s="51"/>
      <c r="Y799" s="51"/>
      <c r="Z799" s="51"/>
    </row>
    <row r="800" ht="9.75" customHeight="1">
      <c r="A800" s="51"/>
      <c r="B800" s="51"/>
      <c r="C800" s="51"/>
      <c r="D800" s="51"/>
      <c r="E800" s="51"/>
      <c r="F800" s="51"/>
      <c r="G800" s="51"/>
      <c r="H800" s="51"/>
      <c r="I800" s="51"/>
      <c r="J800" s="51"/>
      <c r="K800" s="51"/>
      <c r="L800" s="51"/>
      <c r="M800" s="51"/>
      <c r="N800" s="51"/>
      <c r="O800" s="51"/>
      <c r="P800" s="51"/>
      <c r="Q800" s="51"/>
      <c r="R800" s="51"/>
      <c r="S800" s="51"/>
      <c r="T800" s="51"/>
      <c r="U800" s="51"/>
      <c r="V800" s="51"/>
      <c r="W800" s="51"/>
      <c r="X800" s="51"/>
      <c r="Y800" s="51"/>
      <c r="Z800" s="51"/>
    </row>
    <row r="801" ht="9.75" customHeight="1">
      <c r="A801" s="51"/>
      <c r="B801" s="51"/>
      <c r="C801" s="51"/>
      <c r="D801" s="51"/>
      <c r="E801" s="51"/>
      <c r="F801" s="51"/>
      <c r="G801" s="51"/>
      <c r="H801" s="51"/>
      <c r="I801" s="51"/>
      <c r="J801" s="51"/>
      <c r="K801" s="51"/>
      <c r="L801" s="51"/>
      <c r="M801" s="51"/>
      <c r="N801" s="51"/>
      <c r="O801" s="51"/>
      <c r="P801" s="51"/>
      <c r="Q801" s="51"/>
      <c r="R801" s="51"/>
      <c r="S801" s="51"/>
      <c r="T801" s="51"/>
      <c r="U801" s="51"/>
      <c r="V801" s="51"/>
      <c r="W801" s="51"/>
      <c r="X801" s="51"/>
      <c r="Y801" s="51"/>
      <c r="Z801" s="51"/>
    </row>
    <row r="802" ht="9.75" customHeight="1">
      <c r="A802" s="51"/>
      <c r="B802" s="51"/>
      <c r="C802" s="51"/>
      <c r="D802" s="51"/>
      <c r="E802" s="51"/>
      <c r="F802" s="51"/>
      <c r="G802" s="51"/>
      <c r="H802" s="51"/>
      <c r="I802" s="51"/>
      <c r="J802" s="51"/>
      <c r="K802" s="51"/>
      <c r="L802" s="51"/>
      <c r="M802" s="51"/>
      <c r="N802" s="51"/>
      <c r="O802" s="51"/>
      <c r="P802" s="51"/>
      <c r="Q802" s="51"/>
      <c r="R802" s="51"/>
      <c r="S802" s="51"/>
      <c r="T802" s="51"/>
      <c r="U802" s="51"/>
      <c r="V802" s="51"/>
      <c r="W802" s="51"/>
      <c r="X802" s="51"/>
      <c r="Y802" s="51"/>
      <c r="Z802" s="51"/>
    </row>
    <row r="803" ht="9.75" customHeight="1">
      <c r="A803" s="51"/>
      <c r="B803" s="51"/>
      <c r="C803" s="51"/>
      <c r="D803" s="51"/>
      <c r="E803" s="51"/>
      <c r="F803" s="51"/>
      <c r="G803" s="51"/>
      <c r="H803" s="51"/>
      <c r="I803" s="51"/>
      <c r="J803" s="51"/>
      <c r="K803" s="51"/>
      <c r="L803" s="51"/>
      <c r="M803" s="51"/>
      <c r="N803" s="51"/>
      <c r="O803" s="51"/>
      <c r="P803" s="51"/>
      <c r="Q803" s="51"/>
      <c r="R803" s="51"/>
      <c r="S803" s="51"/>
      <c r="T803" s="51"/>
      <c r="U803" s="51"/>
      <c r="V803" s="51"/>
      <c r="W803" s="51"/>
      <c r="X803" s="51"/>
      <c r="Y803" s="51"/>
      <c r="Z803" s="51"/>
    </row>
    <row r="804" ht="9.75" customHeight="1">
      <c r="A804" s="51"/>
      <c r="B804" s="51"/>
      <c r="C804" s="51"/>
      <c r="D804" s="51"/>
      <c r="E804" s="51"/>
      <c r="F804" s="51"/>
      <c r="G804" s="51"/>
      <c r="H804" s="51"/>
      <c r="I804" s="51"/>
      <c r="J804" s="51"/>
      <c r="K804" s="51"/>
      <c r="L804" s="51"/>
      <c r="M804" s="51"/>
      <c r="N804" s="51"/>
      <c r="O804" s="51"/>
      <c r="P804" s="51"/>
      <c r="Q804" s="51"/>
      <c r="R804" s="51"/>
      <c r="S804" s="51"/>
      <c r="T804" s="51"/>
      <c r="U804" s="51"/>
      <c r="V804" s="51"/>
      <c r="W804" s="51"/>
      <c r="X804" s="51"/>
      <c r="Y804" s="51"/>
      <c r="Z804" s="51"/>
    </row>
    <row r="805" ht="9.75" customHeight="1">
      <c r="A805" s="51"/>
      <c r="B805" s="51"/>
      <c r="C805" s="51"/>
      <c r="D805" s="51"/>
      <c r="E805" s="51"/>
      <c r="F805" s="51"/>
      <c r="G805" s="51"/>
      <c r="H805" s="51"/>
      <c r="I805" s="51"/>
      <c r="J805" s="51"/>
      <c r="K805" s="51"/>
      <c r="L805" s="51"/>
      <c r="M805" s="51"/>
      <c r="N805" s="51"/>
      <c r="O805" s="51"/>
      <c r="P805" s="51"/>
      <c r="Q805" s="51"/>
      <c r="R805" s="51"/>
      <c r="S805" s="51"/>
      <c r="T805" s="51"/>
      <c r="U805" s="51"/>
      <c r="V805" s="51"/>
      <c r="W805" s="51"/>
      <c r="X805" s="51"/>
      <c r="Y805" s="51"/>
      <c r="Z805" s="51"/>
    </row>
    <row r="806" ht="9.75" customHeight="1">
      <c r="A806" s="51"/>
      <c r="B806" s="51"/>
      <c r="C806" s="51"/>
      <c r="D806" s="51"/>
      <c r="E806" s="51"/>
      <c r="F806" s="51"/>
      <c r="G806" s="51"/>
      <c r="H806" s="51"/>
      <c r="I806" s="51"/>
      <c r="J806" s="51"/>
      <c r="K806" s="51"/>
      <c r="L806" s="51"/>
      <c r="M806" s="51"/>
      <c r="N806" s="51"/>
      <c r="O806" s="51"/>
      <c r="P806" s="51"/>
      <c r="Q806" s="51"/>
      <c r="R806" s="51"/>
      <c r="S806" s="51"/>
      <c r="T806" s="51"/>
      <c r="U806" s="51"/>
      <c r="V806" s="51"/>
      <c r="W806" s="51"/>
      <c r="X806" s="51"/>
      <c r="Y806" s="51"/>
      <c r="Z806" s="51"/>
    </row>
    <row r="807" ht="9.75" customHeight="1">
      <c r="A807" s="51"/>
      <c r="B807" s="51"/>
      <c r="C807" s="51"/>
      <c r="D807" s="51"/>
      <c r="E807" s="51"/>
      <c r="F807" s="51"/>
      <c r="G807" s="51"/>
      <c r="H807" s="51"/>
      <c r="I807" s="51"/>
      <c r="J807" s="51"/>
      <c r="K807" s="51"/>
      <c r="L807" s="51"/>
      <c r="M807" s="51"/>
      <c r="N807" s="51"/>
      <c r="O807" s="51"/>
      <c r="P807" s="51"/>
      <c r="Q807" s="51"/>
      <c r="R807" s="51"/>
      <c r="S807" s="51"/>
      <c r="T807" s="51"/>
      <c r="U807" s="51"/>
      <c r="V807" s="51"/>
      <c r="W807" s="51"/>
      <c r="X807" s="51"/>
      <c r="Y807" s="51"/>
      <c r="Z807" s="51"/>
    </row>
    <row r="808" ht="9.75" customHeight="1">
      <c r="A808" s="51"/>
      <c r="B808" s="51"/>
      <c r="C808" s="51"/>
      <c r="D808" s="51"/>
      <c r="E808" s="51"/>
      <c r="F808" s="51"/>
      <c r="G808" s="51"/>
      <c r="H808" s="51"/>
      <c r="I808" s="51"/>
      <c r="J808" s="51"/>
      <c r="K808" s="51"/>
      <c r="L808" s="51"/>
      <c r="M808" s="51"/>
      <c r="N808" s="51"/>
      <c r="O808" s="51"/>
      <c r="P808" s="51"/>
      <c r="Q808" s="51"/>
      <c r="R808" s="51"/>
      <c r="S808" s="51"/>
      <c r="T808" s="51"/>
      <c r="U808" s="51"/>
      <c r="V808" s="51"/>
      <c r="W808" s="51"/>
      <c r="X808" s="51"/>
      <c r="Y808" s="51"/>
      <c r="Z808" s="51"/>
    </row>
    <row r="809" ht="9.75" customHeight="1">
      <c r="A809" s="51"/>
      <c r="B809" s="51"/>
      <c r="C809" s="51"/>
      <c r="D809" s="51"/>
      <c r="E809" s="51"/>
      <c r="F809" s="51"/>
      <c r="G809" s="51"/>
      <c r="H809" s="51"/>
      <c r="I809" s="51"/>
      <c r="J809" s="51"/>
      <c r="K809" s="51"/>
      <c r="L809" s="51"/>
      <c r="M809" s="51"/>
      <c r="N809" s="51"/>
      <c r="O809" s="51"/>
      <c r="P809" s="51"/>
      <c r="Q809" s="51"/>
      <c r="R809" s="51"/>
      <c r="S809" s="51"/>
      <c r="T809" s="51"/>
      <c r="U809" s="51"/>
      <c r="V809" s="51"/>
      <c r="W809" s="51"/>
      <c r="X809" s="51"/>
      <c r="Y809" s="51"/>
      <c r="Z809" s="51"/>
    </row>
    <row r="810" ht="9.75" customHeight="1">
      <c r="A810" s="51"/>
      <c r="B810" s="51"/>
      <c r="C810" s="51"/>
      <c r="D810" s="51"/>
      <c r="E810" s="51"/>
      <c r="F810" s="51"/>
      <c r="G810" s="51"/>
      <c r="H810" s="51"/>
      <c r="I810" s="51"/>
      <c r="J810" s="51"/>
      <c r="K810" s="51"/>
      <c r="L810" s="51"/>
      <c r="M810" s="51"/>
      <c r="N810" s="51"/>
      <c r="O810" s="51"/>
      <c r="P810" s="51"/>
      <c r="Q810" s="51"/>
      <c r="R810" s="51"/>
      <c r="S810" s="51"/>
      <c r="T810" s="51"/>
      <c r="U810" s="51"/>
      <c r="V810" s="51"/>
      <c r="W810" s="51"/>
      <c r="X810" s="51"/>
      <c r="Y810" s="51"/>
      <c r="Z810" s="51"/>
    </row>
    <row r="811" ht="9.75" customHeight="1">
      <c r="A811" s="51"/>
      <c r="B811" s="51"/>
      <c r="C811" s="51"/>
      <c r="D811" s="51"/>
      <c r="E811" s="51"/>
      <c r="F811" s="51"/>
      <c r="G811" s="51"/>
      <c r="H811" s="51"/>
      <c r="I811" s="51"/>
      <c r="J811" s="51"/>
      <c r="K811" s="51"/>
      <c r="L811" s="51"/>
      <c r="M811" s="51"/>
      <c r="N811" s="51"/>
      <c r="O811" s="51"/>
      <c r="P811" s="51"/>
      <c r="Q811" s="51"/>
      <c r="R811" s="51"/>
      <c r="S811" s="51"/>
      <c r="T811" s="51"/>
      <c r="U811" s="51"/>
      <c r="V811" s="51"/>
      <c r="W811" s="51"/>
      <c r="X811" s="51"/>
      <c r="Y811" s="51"/>
      <c r="Z811" s="51"/>
    </row>
    <row r="812" ht="9.75" customHeight="1">
      <c r="A812" s="51"/>
      <c r="B812" s="51"/>
      <c r="C812" s="51"/>
      <c r="D812" s="51"/>
      <c r="E812" s="51"/>
      <c r="F812" s="51"/>
      <c r="G812" s="51"/>
      <c r="H812" s="51"/>
      <c r="I812" s="51"/>
      <c r="J812" s="51"/>
      <c r="K812" s="51"/>
      <c r="L812" s="51"/>
      <c r="M812" s="51"/>
      <c r="N812" s="51"/>
      <c r="O812" s="51"/>
      <c r="P812" s="51"/>
      <c r="Q812" s="51"/>
      <c r="R812" s="51"/>
      <c r="S812" s="51"/>
      <c r="T812" s="51"/>
      <c r="U812" s="51"/>
      <c r="V812" s="51"/>
      <c r="W812" s="51"/>
      <c r="X812" s="51"/>
      <c r="Y812" s="51"/>
      <c r="Z812" s="51"/>
    </row>
    <row r="813" ht="9.75" customHeight="1">
      <c r="A813" s="51"/>
      <c r="B813" s="51"/>
      <c r="C813" s="51"/>
      <c r="D813" s="51"/>
      <c r="E813" s="51"/>
      <c r="F813" s="51"/>
      <c r="G813" s="51"/>
      <c r="H813" s="51"/>
      <c r="I813" s="51"/>
      <c r="J813" s="51"/>
      <c r="K813" s="51"/>
      <c r="L813" s="51"/>
      <c r="M813" s="51"/>
      <c r="N813" s="51"/>
      <c r="O813" s="51"/>
      <c r="P813" s="51"/>
      <c r="Q813" s="51"/>
      <c r="R813" s="51"/>
      <c r="S813" s="51"/>
      <c r="T813" s="51"/>
      <c r="U813" s="51"/>
      <c r="V813" s="51"/>
      <c r="W813" s="51"/>
      <c r="X813" s="51"/>
      <c r="Y813" s="51"/>
      <c r="Z813" s="51"/>
    </row>
    <row r="814" ht="9.75" customHeight="1">
      <c r="A814" s="51"/>
      <c r="B814" s="51"/>
      <c r="C814" s="51"/>
      <c r="D814" s="51"/>
      <c r="E814" s="51"/>
      <c r="F814" s="51"/>
      <c r="G814" s="51"/>
      <c r="H814" s="51"/>
      <c r="I814" s="51"/>
      <c r="J814" s="51"/>
      <c r="K814" s="51"/>
      <c r="L814" s="51"/>
      <c r="M814" s="51"/>
      <c r="N814" s="51"/>
      <c r="O814" s="51"/>
      <c r="P814" s="51"/>
      <c r="Q814" s="51"/>
      <c r="R814" s="51"/>
      <c r="S814" s="51"/>
      <c r="T814" s="51"/>
      <c r="U814" s="51"/>
      <c r="V814" s="51"/>
      <c r="W814" s="51"/>
      <c r="X814" s="51"/>
      <c r="Y814" s="51"/>
      <c r="Z814" s="51"/>
    </row>
    <row r="815" ht="9.75" customHeight="1">
      <c r="A815" s="51"/>
      <c r="B815" s="51"/>
      <c r="C815" s="51"/>
      <c r="D815" s="51"/>
      <c r="E815" s="51"/>
      <c r="F815" s="51"/>
      <c r="G815" s="51"/>
      <c r="H815" s="51"/>
      <c r="I815" s="51"/>
      <c r="J815" s="51"/>
      <c r="K815" s="51"/>
      <c r="L815" s="51"/>
      <c r="M815" s="51"/>
      <c r="N815" s="51"/>
      <c r="O815" s="51"/>
      <c r="P815" s="51"/>
      <c r="Q815" s="51"/>
      <c r="R815" s="51"/>
      <c r="S815" s="51"/>
      <c r="T815" s="51"/>
      <c r="U815" s="51"/>
      <c r="V815" s="51"/>
      <c r="W815" s="51"/>
      <c r="X815" s="51"/>
      <c r="Y815" s="51"/>
      <c r="Z815" s="51"/>
    </row>
    <row r="816" ht="9.75" customHeight="1">
      <c r="A816" s="51"/>
      <c r="B816" s="51"/>
      <c r="C816" s="51"/>
      <c r="D816" s="51"/>
      <c r="E816" s="51"/>
      <c r="F816" s="51"/>
      <c r="G816" s="51"/>
      <c r="H816" s="51"/>
      <c r="I816" s="51"/>
      <c r="J816" s="51"/>
      <c r="K816" s="51"/>
      <c r="L816" s="51"/>
      <c r="M816" s="51"/>
      <c r="N816" s="51"/>
      <c r="O816" s="51"/>
      <c r="P816" s="51"/>
      <c r="Q816" s="51"/>
      <c r="R816" s="51"/>
      <c r="S816" s="51"/>
      <c r="T816" s="51"/>
      <c r="U816" s="51"/>
      <c r="V816" s="51"/>
      <c r="W816" s="51"/>
      <c r="X816" s="51"/>
      <c r="Y816" s="51"/>
      <c r="Z816" s="51"/>
    </row>
    <row r="817" ht="9.75" customHeight="1">
      <c r="A817" s="51"/>
      <c r="B817" s="51"/>
      <c r="C817" s="51"/>
      <c r="D817" s="51"/>
      <c r="E817" s="51"/>
      <c r="F817" s="51"/>
      <c r="G817" s="51"/>
      <c r="H817" s="51"/>
      <c r="I817" s="51"/>
      <c r="J817" s="51"/>
      <c r="K817" s="51"/>
      <c r="L817" s="51"/>
      <c r="M817" s="51"/>
      <c r="N817" s="51"/>
      <c r="O817" s="51"/>
      <c r="P817" s="51"/>
      <c r="Q817" s="51"/>
      <c r="R817" s="51"/>
      <c r="S817" s="51"/>
      <c r="T817" s="51"/>
      <c r="U817" s="51"/>
      <c r="V817" s="51"/>
      <c r="W817" s="51"/>
      <c r="X817" s="51"/>
      <c r="Y817" s="51"/>
      <c r="Z817" s="51"/>
    </row>
    <row r="818" ht="9.75" customHeight="1">
      <c r="A818" s="51"/>
      <c r="B818" s="51"/>
      <c r="C818" s="51"/>
      <c r="D818" s="51"/>
      <c r="E818" s="51"/>
      <c r="F818" s="51"/>
      <c r="G818" s="51"/>
      <c r="H818" s="51"/>
      <c r="I818" s="51"/>
      <c r="J818" s="51"/>
      <c r="K818" s="51"/>
      <c r="L818" s="51"/>
      <c r="M818" s="51"/>
      <c r="N818" s="51"/>
      <c r="O818" s="51"/>
      <c r="P818" s="51"/>
      <c r="Q818" s="51"/>
      <c r="R818" s="51"/>
      <c r="S818" s="51"/>
      <c r="T818" s="51"/>
      <c r="U818" s="51"/>
      <c r="V818" s="51"/>
      <c r="W818" s="51"/>
      <c r="X818" s="51"/>
      <c r="Y818" s="51"/>
      <c r="Z818" s="51"/>
    </row>
    <row r="819" ht="9.75" customHeight="1">
      <c r="A819" s="51"/>
      <c r="B819" s="51"/>
      <c r="C819" s="51"/>
      <c r="D819" s="51"/>
      <c r="E819" s="51"/>
      <c r="F819" s="51"/>
      <c r="G819" s="51"/>
      <c r="H819" s="51"/>
      <c r="I819" s="51"/>
      <c r="J819" s="51"/>
      <c r="K819" s="51"/>
      <c r="L819" s="51"/>
      <c r="M819" s="51"/>
      <c r="N819" s="51"/>
      <c r="O819" s="51"/>
      <c r="P819" s="51"/>
      <c r="Q819" s="51"/>
      <c r="R819" s="51"/>
      <c r="S819" s="51"/>
      <c r="T819" s="51"/>
      <c r="U819" s="51"/>
      <c r="V819" s="51"/>
      <c r="W819" s="51"/>
      <c r="X819" s="51"/>
      <c r="Y819" s="51"/>
      <c r="Z819" s="51"/>
    </row>
    <row r="820" ht="9.75" customHeight="1">
      <c r="A820" s="51"/>
      <c r="B820" s="51"/>
      <c r="C820" s="51"/>
      <c r="D820" s="51"/>
      <c r="E820" s="51"/>
      <c r="F820" s="51"/>
      <c r="G820" s="51"/>
      <c r="H820" s="51"/>
      <c r="I820" s="51"/>
      <c r="J820" s="51"/>
      <c r="K820" s="51"/>
      <c r="L820" s="51"/>
      <c r="M820" s="51"/>
      <c r="N820" s="51"/>
      <c r="O820" s="51"/>
      <c r="P820" s="51"/>
      <c r="Q820" s="51"/>
      <c r="R820" s="51"/>
      <c r="S820" s="51"/>
      <c r="T820" s="51"/>
      <c r="U820" s="51"/>
      <c r="V820" s="51"/>
      <c r="W820" s="51"/>
      <c r="X820" s="51"/>
      <c r="Y820" s="51"/>
      <c r="Z820" s="51"/>
    </row>
    <row r="821" ht="9.75" customHeight="1">
      <c r="A821" s="51"/>
      <c r="B821" s="51"/>
      <c r="C821" s="51"/>
      <c r="D821" s="51"/>
      <c r="E821" s="51"/>
      <c r="F821" s="51"/>
      <c r="G821" s="51"/>
      <c r="H821" s="51"/>
      <c r="I821" s="51"/>
      <c r="J821" s="51"/>
      <c r="K821" s="51"/>
      <c r="L821" s="51"/>
      <c r="M821" s="51"/>
      <c r="N821" s="51"/>
      <c r="O821" s="51"/>
      <c r="P821" s="51"/>
      <c r="Q821" s="51"/>
      <c r="R821" s="51"/>
      <c r="S821" s="51"/>
      <c r="T821" s="51"/>
      <c r="U821" s="51"/>
      <c r="V821" s="51"/>
      <c r="W821" s="51"/>
      <c r="X821" s="51"/>
      <c r="Y821" s="51"/>
      <c r="Z821" s="51"/>
    </row>
    <row r="822" ht="9.75" customHeight="1">
      <c r="A822" s="51"/>
      <c r="B822" s="51"/>
      <c r="C822" s="51"/>
      <c r="D822" s="51"/>
      <c r="E822" s="51"/>
      <c r="F822" s="51"/>
      <c r="G822" s="51"/>
      <c r="H822" s="51"/>
      <c r="I822" s="51"/>
      <c r="J822" s="51"/>
      <c r="K822" s="51"/>
      <c r="L822" s="51"/>
      <c r="M822" s="51"/>
      <c r="N822" s="51"/>
      <c r="O822" s="51"/>
      <c r="P822" s="51"/>
      <c r="Q822" s="51"/>
      <c r="R822" s="51"/>
      <c r="S822" s="51"/>
      <c r="T822" s="51"/>
      <c r="U822" s="51"/>
      <c r="V822" s="51"/>
      <c r="W822" s="51"/>
      <c r="X822" s="51"/>
      <c r="Y822" s="51"/>
      <c r="Z822" s="51"/>
    </row>
    <row r="823" ht="9.75" customHeight="1">
      <c r="A823" s="51"/>
      <c r="B823" s="51"/>
      <c r="C823" s="51"/>
      <c r="D823" s="51"/>
      <c r="E823" s="51"/>
      <c r="F823" s="51"/>
      <c r="G823" s="51"/>
      <c r="H823" s="51"/>
      <c r="I823" s="51"/>
      <c r="J823" s="51"/>
      <c r="K823" s="51"/>
      <c r="L823" s="51"/>
      <c r="M823" s="51"/>
      <c r="N823" s="51"/>
      <c r="O823" s="51"/>
      <c r="P823" s="51"/>
      <c r="Q823" s="51"/>
      <c r="R823" s="51"/>
      <c r="S823" s="51"/>
      <c r="T823" s="51"/>
      <c r="U823" s="51"/>
      <c r="V823" s="51"/>
      <c r="W823" s="51"/>
      <c r="X823" s="51"/>
      <c r="Y823" s="51"/>
      <c r="Z823" s="51"/>
    </row>
    <row r="824" ht="9.75" customHeight="1">
      <c r="A824" s="51"/>
      <c r="B824" s="51"/>
      <c r="C824" s="51"/>
      <c r="D824" s="51"/>
      <c r="E824" s="51"/>
      <c r="F824" s="51"/>
      <c r="G824" s="51"/>
      <c r="H824" s="51"/>
      <c r="I824" s="51"/>
      <c r="J824" s="51"/>
      <c r="K824" s="51"/>
      <c r="L824" s="51"/>
      <c r="M824" s="51"/>
      <c r="N824" s="51"/>
      <c r="O824" s="51"/>
      <c r="P824" s="51"/>
      <c r="Q824" s="51"/>
      <c r="R824" s="51"/>
      <c r="S824" s="51"/>
      <c r="T824" s="51"/>
      <c r="U824" s="51"/>
      <c r="V824" s="51"/>
      <c r="W824" s="51"/>
      <c r="X824" s="51"/>
      <c r="Y824" s="51"/>
      <c r="Z824" s="51"/>
    </row>
    <row r="825" ht="9.75" customHeight="1">
      <c r="A825" s="51"/>
      <c r="B825" s="51"/>
      <c r="C825" s="51"/>
      <c r="D825" s="51"/>
      <c r="E825" s="51"/>
      <c r="F825" s="51"/>
      <c r="G825" s="51"/>
      <c r="H825" s="51"/>
      <c r="I825" s="51"/>
      <c r="J825" s="51"/>
      <c r="K825" s="51"/>
      <c r="L825" s="51"/>
      <c r="M825" s="51"/>
      <c r="N825" s="51"/>
      <c r="O825" s="51"/>
      <c r="P825" s="51"/>
      <c r="Q825" s="51"/>
      <c r="R825" s="51"/>
      <c r="S825" s="51"/>
      <c r="T825" s="51"/>
      <c r="U825" s="51"/>
      <c r="V825" s="51"/>
      <c r="W825" s="51"/>
      <c r="X825" s="51"/>
      <c r="Y825" s="51"/>
      <c r="Z825" s="51"/>
    </row>
    <row r="826" ht="9.75" customHeight="1">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row>
    <row r="827" ht="9.75" customHeight="1">
      <c r="A827" s="51"/>
      <c r="B827" s="51"/>
      <c r="C827" s="51"/>
      <c r="D827" s="51"/>
      <c r="E827" s="51"/>
      <c r="F827" s="51"/>
      <c r="G827" s="51"/>
      <c r="H827" s="51"/>
      <c r="I827" s="51"/>
      <c r="J827" s="51"/>
      <c r="K827" s="51"/>
      <c r="L827" s="51"/>
      <c r="M827" s="51"/>
      <c r="N827" s="51"/>
      <c r="O827" s="51"/>
      <c r="P827" s="51"/>
      <c r="Q827" s="51"/>
      <c r="R827" s="51"/>
      <c r="S827" s="51"/>
      <c r="T827" s="51"/>
      <c r="U827" s="51"/>
      <c r="V827" s="51"/>
      <c r="W827" s="51"/>
      <c r="X827" s="51"/>
      <c r="Y827" s="51"/>
      <c r="Z827" s="51"/>
    </row>
    <row r="828" ht="9.75" customHeight="1">
      <c r="A828" s="51"/>
      <c r="B828" s="51"/>
      <c r="C828" s="51"/>
      <c r="D828" s="51"/>
      <c r="E828" s="51"/>
      <c r="F828" s="51"/>
      <c r="G828" s="51"/>
      <c r="H828" s="51"/>
      <c r="I828" s="51"/>
      <c r="J828" s="51"/>
      <c r="K828" s="51"/>
      <c r="L828" s="51"/>
      <c r="M828" s="51"/>
      <c r="N828" s="51"/>
      <c r="O828" s="51"/>
      <c r="P828" s="51"/>
      <c r="Q828" s="51"/>
      <c r="R828" s="51"/>
      <c r="S828" s="51"/>
      <c r="T828" s="51"/>
      <c r="U828" s="51"/>
      <c r="V828" s="51"/>
      <c r="W828" s="51"/>
      <c r="X828" s="51"/>
      <c r="Y828" s="51"/>
      <c r="Z828" s="51"/>
    </row>
    <row r="829" ht="9.75" customHeight="1">
      <c r="A829" s="51"/>
      <c r="B829" s="51"/>
      <c r="C829" s="51"/>
      <c r="D829" s="51"/>
      <c r="E829" s="51"/>
      <c r="F829" s="51"/>
      <c r="G829" s="51"/>
      <c r="H829" s="51"/>
      <c r="I829" s="51"/>
      <c r="J829" s="51"/>
      <c r="K829" s="51"/>
      <c r="L829" s="51"/>
      <c r="M829" s="51"/>
      <c r="N829" s="51"/>
      <c r="O829" s="51"/>
      <c r="P829" s="51"/>
      <c r="Q829" s="51"/>
      <c r="R829" s="51"/>
      <c r="S829" s="51"/>
      <c r="T829" s="51"/>
      <c r="U829" s="51"/>
      <c r="V829" s="51"/>
      <c r="W829" s="51"/>
      <c r="X829" s="51"/>
      <c r="Y829" s="51"/>
      <c r="Z829" s="51"/>
    </row>
    <row r="830" ht="9.75" customHeight="1">
      <c r="A830" s="51"/>
      <c r="B830" s="51"/>
      <c r="C830" s="51"/>
      <c r="D830" s="51"/>
      <c r="E830" s="51"/>
      <c r="F830" s="51"/>
      <c r="G830" s="51"/>
      <c r="H830" s="51"/>
      <c r="I830" s="51"/>
      <c r="J830" s="51"/>
      <c r="K830" s="51"/>
      <c r="L830" s="51"/>
      <c r="M830" s="51"/>
      <c r="N830" s="51"/>
      <c r="O830" s="51"/>
      <c r="P830" s="51"/>
      <c r="Q830" s="51"/>
      <c r="R830" s="51"/>
      <c r="S830" s="51"/>
      <c r="T830" s="51"/>
      <c r="U830" s="51"/>
      <c r="V830" s="51"/>
      <c r="W830" s="51"/>
      <c r="X830" s="51"/>
      <c r="Y830" s="51"/>
      <c r="Z830" s="51"/>
    </row>
    <row r="831" ht="9.75" customHeight="1">
      <c r="A831" s="51"/>
      <c r="B831" s="51"/>
      <c r="C831" s="51"/>
      <c r="D831" s="51"/>
      <c r="E831" s="51"/>
      <c r="F831" s="51"/>
      <c r="G831" s="51"/>
      <c r="H831" s="51"/>
      <c r="I831" s="51"/>
      <c r="J831" s="51"/>
      <c r="K831" s="51"/>
      <c r="L831" s="51"/>
      <c r="M831" s="51"/>
      <c r="N831" s="51"/>
      <c r="O831" s="51"/>
      <c r="P831" s="51"/>
      <c r="Q831" s="51"/>
      <c r="R831" s="51"/>
      <c r="S831" s="51"/>
      <c r="T831" s="51"/>
      <c r="U831" s="51"/>
      <c r="V831" s="51"/>
      <c r="W831" s="51"/>
      <c r="X831" s="51"/>
      <c r="Y831" s="51"/>
      <c r="Z831" s="51"/>
    </row>
    <row r="832" ht="9.75" customHeight="1">
      <c r="A832" s="51"/>
      <c r="B832" s="51"/>
      <c r="C832" s="51"/>
      <c r="D832" s="51"/>
      <c r="E832" s="51"/>
      <c r="F832" s="51"/>
      <c r="G832" s="51"/>
      <c r="H832" s="51"/>
      <c r="I832" s="51"/>
      <c r="J832" s="51"/>
      <c r="K832" s="51"/>
      <c r="L832" s="51"/>
      <c r="M832" s="51"/>
      <c r="N832" s="51"/>
      <c r="O832" s="51"/>
      <c r="P832" s="51"/>
      <c r="Q832" s="51"/>
      <c r="R832" s="51"/>
      <c r="S832" s="51"/>
      <c r="T832" s="51"/>
      <c r="U832" s="51"/>
      <c r="V832" s="51"/>
      <c r="W832" s="51"/>
      <c r="X832" s="51"/>
      <c r="Y832" s="51"/>
      <c r="Z832" s="51"/>
    </row>
    <row r="833" ht="9.75" customHeight="1">
      <c r="A833" s="51"/>
      <c r="B833" s="51"/>
      <c r="C833" s="51"/>
      <c r="D833" s="51"/>
      <c r="E833" s="51"/>
      <c r="F833" s="51"/>
      <c r="G833" s="51"/>
      <c r="H833" s="51"/>
      <c r="I833" s="51"/>
      <c r="J833" s="51"/>
      <c r="K833" s="51"/>
      <c r="L833" s="51"/>
      <c r="M833" s="51"/>
      <c r="N833" s="51"/>
      <c r="O833" s="51"/>
      <c r="P833" s="51"/>
      <c r="Q833" s="51"/>
      <c r="R833" s="51"/>
      <c r="S833" s="51"/>
      <c r="T833" s="51"/>
      <c r="U833" s="51"/>
      <c r="V833" s="51"/>
      <c r="W833" s="51"/>
      <c r="X833" s="51"/>
      <c r="Y833" s="51"/>
      <c r="Z833" s="51"/>
    </row>
    <row r="834" ht="9.75" customHeight="1">
      <c r="A834" s="51"/>
      <c r="B834" s="51"/>
      <c r="C834" s="51"/>
      <c r="D834" s="51"/>
      <c r="E834" s="51"/>
      <c r="F834" s="51"/>
      <c r="G834" s="51"/>
      <c r="H834" s="51"/>
      <c r="I834" s="51"/>
      <c r="J834" s="51"/>
      <c r="K834" s="51"/>
      <c r="L834" s="51"/>
      <c r="M834" s="51"/>
      <c r="N834" s="51"/>
      <c r="O834" s="51"/>
      <c r="P834" s="51"/>
      <c r="Q834" s="51"/>
      <c r="R834" s="51"/>
      <c r="S834" s="51"/>
      <c r="T834" s="51"/>
      <c r="U834" s="51"/>
      <c r="V834" s="51"/>
      <c r="W834" s="51"/>
      <c r="X834" s="51"/>
      <c r="Y834" s="51"/>
      <c r="Z834" s="51"/>
    </row>
    <row r="835" ht="9.75" customHeight="1">
      <c r="A835" s="51"/>
      <c r="B835" s="51"/>
      <c r="C835" s="51"/>
      <c r="D835" s="51"/>
      <c r="E835" s="51"/>
      <c r="F835" s="51"/>
      <c r="G835" s="51"/>
      <c r="H835" s="51"/>
      <c r="I835" s="51"/>
      <c r="J835" s="51"/>
      <c r="K835" s="51"/>
      <c r="L835" s="51"/>
      <c r="M835" s="51"/>
      <c r="N835" s="51"/>
      <c r="O835" s="51"/>
      <c r="P835" s="51"/>
      <c r="Q835" s="51"/>
      <c r="R835" s="51"/>
      <c r="S835" s="51"/>
      <c r="T835" s="51"/>
      <c r="U835" s="51"/>
      <c r="V835" s="51"/>
      <c r="W835" s="51"/>
      <c r="X835" s="51"/>
      <c r="Y835" s="51"/>
      <c r="Z835" s="51"/>
    </row>
    <row r="836" ht="9.75" customHeight="1">
      <c r="A836" s="51"/>
      <c r="B836" s="51"/>
      <c r="C836" s="51"/>
      <c r="D836" s="51"/>
      <c r="E836" s="51"/>
      <c r="F836" s="51"/>
      <c r="G836" s="51"/>
      <c r="H836" s="51"/>
      <c r="I836" s="51"/>
      <c r="J836" s="51"/>
      <c r="K836" s="51"/>
      <c r="L836" s="51"/>
      <c r="M836" s="51"/>
      <c r="N836" s="51"/>
      <c r="O836" s="51"/>
      <c r="P836" s="51"/>
      <c r="Q836" s="51"/>
      <c r="R836" s="51"/>
      <c r="S836" s="51"/>
      <c r="T836" s="51"/>
      <c r="U836" s="51"/>
      <c r="V836" s="51"/>
      <c r="W836" s="51"/>
      <c r="X836" s="51"/>
      <c r="Y836" s="51"/>
      <c r="Z836" s="51"/>
    </row>
    <row r="837" ht="9.75" customHeight="1">
      <c r="A837" s="51"/>
      <c r="B837" s="51"/>
      <c r="C837" s="51"/>
      <c r="D837" s="51"/>
      <c r="E837" s="51"/>
      <c r="F837" s="51"/>
      <c r="G837" s="51"/>
      <c r="H837" s="51"/>
      <c r="I837" s="51"/>
      <c r="J837" s="51"/>
      <c r="K837" s="51"/>
      <c r="L837" s="51"/>
      <c r="M837" s="51"/>
      <c r="N837" s="51"/>
      <c r="O837" s="51"/>
      <c r="P837" s="51"/>
      <c r="Q837" s="51"/>
      <c r="R837" s="51"/>
      <c r="S837" s="51"/>
      <c r="T837" s="51"/>
      <c r="U837" s="51"/>
      <c r="V837" s="51"/>
      <c r="W837" s="51"/>
      <c r="X837" s="51"/>
      <c r="Y837" s="51"/>
      <c r="Z837" s="51"/>
    </row>
    <row r="838" ht="9.75" customHeight="1">
      <c r="A838" s="51"/>
      <c r="B838" s="51"/>
      <c r="C838" s="51"/>
      <c r="D838" s="51"/>
      <c r="E838" s="51"/>
      <c r="F838" s="51"/>
      <c r="G838" s="51"/>
      <c r="H838" s="51"/>
      <c r="I838" s="51"/>
      <c r="J838" s="51"/>
      <c r="K838" s="51"/>
      <c r="L838" s="51"/>
      <c r="M838" s="51"/>
      <c r="N838" s="51"/>
      <c r="O838" s="51"/>
      <c r="P838" s="51"/>
      <c r="Q838" s="51"/>
      <c r="R838" s="51"/>
      <c r="S838" s="51"/>
      <c r="T838" s="51"/>
      <c r="U838" s="51"/>
      <c r="V838" s="51"/>
      <c r="W838" s="51"/>
      <c r="X838" s="51"/>
      <c r="Y838" s="51"/>
      <c r="Z838" s="51"/>
    </row>
    <row r="839" ht="9.75" customHeight="1">
      <c r="A839" s="51"/>
      <c r="B839" s="51"/>
      <c r="C839" s="51"/>
      <c r="D839" s="51"/>
      <c r="E839" s="51"/>
      <c r="F839" s="51"/>
      <c r="G839" s="51"/>
      <c r="H839" s="51"/>
      <c r="I839" s="51"/>
      <c r="J839" s="51"/>
      <c r="K839" s="51"/>
      <c r="L839" s="51"/>
      <c r="M839" s="51"/>
      <c r="N839" s="51"/>
      <c r="O839" s="51"/>
      <c r="P839" s="51"/>
      <c r="Q839" s="51"/>
      <c r="R839" s="51"/>
      <c r="S839" s="51"/>
      <c r="T839" s="51"/>
      <c r="U839" s="51"/>
      <c r="V839" s="51"/>
      <c r="W839" s="51"/>
      <c r="X839" s="51"/>
      <c r="Y839" s="51"/>
      <c r="Z839" s="51"/>
    </row>
    <row r="840" ht="9.75" customHeight="1">
      <c r="A840" s="51"/>
      <c r="B840" s="51"/>
      <c r="C840" s="51"/>
      <c r="D840" s="51"/>
      <c r="E840" s="51"/>
      <c r="F840" s="51"/>
      <c r="G840" s="51"/>
      <c r="H840" s="51"/>
      <c r="I840" s="51"/>
      <c r="J840" s="51"/>
      <c r="K840" s="51"/>
      <c r="L840" s="51"/>
      <c r="M840" s="51"/>
      <c r="N840" s="51"/>
      <c r="O840" s="51"/>
      <c r="P840" s="51"/>
      <c r="Q840" s="51"/>
      <c r="R840" s="51"/>
      <c r="S840" s="51"/>
      <c r="T840" s="51"/>
      <c r="U840" s="51"/>
      <c r="V840" s="51"/>
      <c r="W840" s="51"/>
      <c r="X840" s="51"/>
      <c r="Y840" s="51"/>
      <c r="Z840" s="51"/>
    </row>
    <row r="841" ht="9.75" customHeight="1">
      <c r="A841" s="51"/>
      <c r="B841" s="51"/>
      <c r="C841" s="51"/>
      <c r="D841" s="51"/>
      <c r="E841" s="51"/>
      <c r="F841" s="51"/>
      <c r="G841" s="51"/>
      <c r="H841" s="51"/>
      <c r="I841" s="51"/>
      <c r="J841" s="51"/>
      <c r="K841" s="51"/>
      <c r="L841" s="51"/>
      <c r="M841" s="51"/>
      <c r="N841" s="51"/>
      <c r="O841" s="51"/>
      <c r="P841" s="51"/>
      <c r="Q841" s="51"/>
      <c r="R841" s="51"/>
      <c r="S841" s="51"/>
      <c r="T841" s="51"/>
      <c r="U841" s="51"/>
      <c r="V841" s="51"/>
      <c r="W841" s="51"/>
      <c r="X841" s="51"/>
      <c r="Y841" s="51"/>
      <c r="Z841" s="51"/>
    </row>
    <row r="842" ht="9.75" customHeight="1">
      <c r="A842" s="51"/>
      <c r="B842" s="51"/>
      <c r="C842" s="51"/>
      <c r="D842" s="51"/>
      <c r="E842" s="51"/>
      <c r="F842" s="51"/>
      <c r="G842" s="51"/>
      <c r="H842" s="51"/>
      <c r="I842" s="51"/>
      <c r="J842" s="51"/>
      <c r="K842" s="51"/>
      <c r="L842" s="51"/>
      <c r="M842" s="51"/>
      <c r="N842" s="51"/>
      <c r="O842" s="51"/>
      <c r="P842" s="51"/>
      <c r="Q842" s="51"/>
      <c r="R842" s="51"/>
      <c r="S842" s="51"/>
      <c r="T842" s="51"/>
      <c r="U842" s="51"/>
      <c r="V842" s="51"/>
      <c r="W842" s="51"/>
      <c r="X842" s="51"/>
      <c r="Y842" s="51"/>
      <c r="Z842" s="51"/>
    </row>
    <row r="843" ht="9.75" customHeight="1">
      <c r="A843" s="51"/>
      <c r="B843" s="51"/>
      <c r="C843" s="51"/>
      <c r="D843" s="51"/>
      <c r="E843" s="51"/>
      <c r="F843" s="51"/>
      <c r="G843" s="51"/>
      <c r="H843" s="51"/>
      <c r="I843" s="51"/>
      <c r="J843" s="51"/>
      <c r="K843" s="51"/>
      <c r="L843" s="51"/>
      <c r="M843" s="51"/>
      <c r="N843" s="51"/>
      <c r="O843" s="51"/>
      <c r="P843" s="51"/>
      <c r="Q843" s="51"/>
      <c r="R843" s="51"/>
      <c r="S843" s="51"/>
      <c r="T843" s="51"/>
      <c r="U843" s="51"/>
      <c r="V843" s="51"/>
      <c r="W843" s="51"/>
      <c r="X843" s="51"/>
      <c r="Y843" s="51"/>
      <c r="Z843" s="51"/>
    </row>
    <row r="844" ht="9.75" customHeight="1">
      <c r="A844" s="51"/>
      <c r="B844" s="51"/>
      <c r="C844" s="51"/>
      <c r="D844" s="51"/>
      <c r="E844" s="51"/>
      <c r="F844" s="51"/>
      <c r="G844" s="51"/>
      <c r="H844" s="51"/>
      <c r="I844" s="51"/>
      <c r="J844" s="51"/>
      <c r="K844" s="51"/>
      <c r="L844" s="51"/>
      <c r="M844" s="51"/>
      <c r="N844" s="51"/>
      <c r="O844" s="51"/>
      <c r="P844" s="51"/>
      <c r="Q844" s="51"/>
      <c r="R844" s="51"/>
      <c r="S844" s="51"/>
      <c r="T844" s="51"/>
      <c r="U844" s="51"/>
      <c r="V844" s="51"/>
      <c r="W844" s="51"/>
      <c r="X844" s="51"/>
      <c r="Y844" s="51"/>
      <c r="Z844" s="51"/>
    </row>
    <row r="845" ht="9.75" customHeight="1">
      <c r="A845" s="51"/>
      <c r="B845" s="51"/>
      <c r="C845" s="51"/>
      <c r="D845" s="51"/>
      <c r="E845" s="51"/>
      <c r="F845" s="51"/>
      <c r="G845" s="51"/>
      <c r="H845" s="51"/>
      <c r="I845" s="51"/>
      <c r="J845" s="51"/>
      <c r="K845" s="51"/>
      <c r="L845" s="51"/>
      <c r="M845" s="51"/>
      <c r="N845" s="51"/>
      <c r="O845" s="51"/>
      <c r="P845" s="51"/>
      <c r="Q845" s="51"/>
      <c r="R845" s="51"/>
      <c r="S845" s="51"/>
      <c r="T845" s="51"/>
      <c r="U845" s="51"/>
      <c r="V845" s="51"/>
      <c r="W845" s="51"/>
      <c r="X845" s="51"/>
      <c r="Y845" s="51"/>
      <c r="Z845" s="51"/>
    </row>
    <row r="846" ht="9.75" customHeight="1">
      <c r="A846" s="51"/>
      <c r="B846" s="51"/>
      <c r="C846" s="51"/>
      <c r="D846" s="51"/>
      <c r="E846" s="51"/>
      <c r="F846" s="51"/>
      <c r="G846" s="51"/>
      <c r="H846" s="51"/>
      <c r="I846" s="51"/>
      <c r="J846" s="51"/>
      <c r="K846" s="51"/>
      <c r="L846" s="51"/>
      <c r="M846" s="51"/>
      <c r="N846" s="51"/>
      <c r="O846" s="51"/>
      <c r="P846" s="51"/>
      <c r="Q846" s="51"/>
      <c r="R846" s="51"/>
      <c r="S846" s="51"/>
      <c r="T846" s="51"/>
      <c r="U846" s="51"/>
      <c r="V846" s="51"/>
      <c r="W846" s="51"/>
      <c r="X846" s="51"/>
      <c r="Y846" s="51"/>
      <c r="Z846" s="51"/>
    </row>
    <row r="847" ht="9.75" customHeight="1">
      <c r="A847" s="51"/>
      <c r="B847" s="51"/>
      <c r="C847" s="51"/>
      <c r="D847" s="51"/>
      <c r="E847" s="51"/>
      <c r="F847" s="51"/>
      <c r="G847" s="51"/>
      <c r="H847" s="51"/>
      <c r="I847" s="51"/>
      <c r="J847" s="51"/>
      <c r="K847" s="51"/>
      <c r="L847" s="51"/>
      <c r="M847" s="51"/>
      <c r="N847" s="51"/>
      <c r="O847" s="51"/>
      <c r="P847" s="51"/>
      <c r="Q847" s="51"/>
      <c r="R847" s="51"/>
      <c r="S847" s="51"/>
      <c r="T847" s="51"/>
      <c r="U847" s="51"/>
      <c r="V847" s="51"/>
      <c r="W847" s="51"/>
      <c r="X847" s="51"/>
      <c r="Y847" s="51"/>
      <c r="Z847" s="51"/>
    </row>
    <row r="848" ht="9.75" customHeight="1">
      <c r="A848" s="51"/>
      <c r="B848" s="51"/>
      <c r="C848" s="51"/>
      <c r="D848" s="51"/>
      <c r="E848" s="51"/>
      <c r="F848" s="51"/>
      <c r="G848" s="51"/>
      <c r="H848" s="51"/>
      <c r="I848" s="51"/>
      <c r="J848" s="51"/>
      <c r="K848" s="51"/>
      <c r="L848" s="51"/>
      <c r="M848" s="51"/>
      <c r="N848" s="51"/>
      <c r="O848" s="51"/>
      <c r="P848" s="51"/>
      <c r="Q848" s="51"/>
      <c r="R848" s="51"/>
      <c r="S848" s="51"/>
      <c r="T848" s="51"/>
      <c r="U848" s="51"/>
      <c r="V848" s="51"/>
      <c r="W848" s="51"/>
      <c r="X848" s="51"/>
      <c r="Y848" s="51"/>
      <c r="Z848" s="51"/>
    </row>
    <row r="849" ht="9.75" customHeight="1">
      <c r="A849" s="51"/>
      <c r="B849" s="51"/>
      <c r="C849" s="51"/>
      <c r="D849" s="51"/>
      <c r="E849" s="51"/>
      <c r="F849" s="51"/>
      <c r="G849" s="51"/>
      <c r="H849" s="51"/>
      <c r="I849" s="51"/>
      <c r="J849" s="51"/>
      <c r="K849" s="51"/>
      <c r="L849" s="51"/>
      <c r="M849" s="51"/>
      <c r="N849" s="51"/>
      <c r="O849" s="51"/>
      <c r="P849" s="51"/>
      <c r="Q849" s="51"/>
      <c r="R849" s="51"/>
      <c r="S849" s="51"/>
      <c r="T849" s="51"/>
      <c r="U849" s="51"/>
      <c r="V849" s="51"/>
      <c r="W849" s="51"/>
      <c r="X849" s="51"/>
      <c r="Y849" s="51"/>
      <c r="Z849" s="51"/>
    </row>
    <row r="850" ht="9.75" customHeight="1">
      <c r="A850" s="51"/>
      <c r="B850" s="51"/>
      <c r="C850" s="51"/>
      <c r="D850" s="51"/>
      <c r="E850" s="51"/>
      <c r="F850" s="51"/>
      <c r="G850" s="51"/>
      <c r="H850" s="51"/>
      <c r="I850" s="51"/>
      <c r="J850" s="51"/>
      <c r="K850" s="51"/>
      <c r="L850" s="51"/>
      <c r="M850" s="51"/>
      <c r="N850" s="51"/>
      <c r="O850" s="51"/>
      <c r="P850" s="51"/>
      <c r="Q850" s="51"/>
      <c r="R850" s="51"/>
      <c r="S850" s="51"/>
      <c r="T850" s="51"/>
      <c r="U850" s="51"/>
      <c r="V850" s="51"/>
      <c r="W850" s="51"/>
      <c r="X850" s="51"/>
      <c r="Y850" s="51"/>
      <c r="Z850" s="51"/>
    </row>
    <row r="851" ht="9.75" customHeight="1">
      <c r="A851" s="51"/>
      <c r="B851" s="51"/>
      <c r="C851" s="51"/>
      <c r="D851" s="51"/>
      <c r="E851" s="51"/>
      <c r="F851" s="51"/>
      <c r="G851" s="51"/>
      <c r="H851" s="51"/>
      <c r="I851" s="51"/>
      <c r="J851" s="51"/>
      <c r="K851" s="51"/>
      <c r="L851" s="51"/>
      <c r="M851" s="51"/>
      <c r="N851" s="51"/>
      <c r="O851" s="51"/>
      <c r="P851" s="51"/>
      <c r="Q851" s="51"/>
      <c r="R851" s="51"/>
      <c r="S851" s="51"/>
      <c r="T851" s="51"/>
      <c r="U851" s="51"/>
      <c r="V851" s="51"/>
      <c r="W851" s="51"/>
      <c r="X851" s="51"/>
      <c r="Y851" s="51"/>
      <c r="Z851" s="51"/>
    </row>
    <row r="852" ht="9.75" customHeight="1">
      <c r="A852" s="51"/>
      <c r="B852" s="51"/>
      <c r="C852" s="51"/>
      <c r="D852" s="51"/>
      <c r="E852" s="51"/>
      <c r="F852" s="51"/>
      <c r="G852" s="51"/>
      <c r="H852" s="51"/>
      <c r="I852" s="51"/>
      <c r="J852" s="51"/>
      <c r="K852" s="51"/>
      <c r="L852" s="51"/>
      <c r="M852" s="51"/>
      <c r="N852" s="51"/>
      <c r="O852" s="51"/>
      <c r="P852" s="51"/>
      <c r="Q852" s="51"/>
      <c r="R852" s="51"/>
      <c r="S852" s="51"/>
      <c r="T852" s="51"/>
      <c r="U852" s="51"/>
      <c r="V852" s="51"/>
      <c r="W852" s="51"/>
      <c r="X852" s="51"/>
      <c r="Y852" s="51"/>
      <c r="Z852" s="51"/>
    </row>
    <row r="853" ht="9.75" customHeight="1">
      <c r="A853" s="51"/>
      <c r="B853" s="51"/>
      <c r="C853" s="51"/>
      <c r="D853" s="51"/>
      <c r="E853" s="51"/>
      <c r="F853" s="51"/>
      <c r="G853" s="51"/>
      <c r="H853" s="51"/>
      <c r="I853" s="51"/>
      <c r="J853" s="51"/>
      <c r="K853" s="51"/>
      <c r="L853" s="51"/>
      <c r="M853" s="51"/>
      <c r="N853" s="51"/>
      <c r="O853" s="51"/>
      <c r="P853" s="51"/>
      <c r="Q853" s="51"/>
      <c r="R853" s="51"/>
      <c r="S853" s="51"/>
      <c r="T853" s="51"/>
      <c r="U853" s="51"/>
      <c r="V853" s="51"/>
      <c r="W853" s="51"/>
      <c r="X853" s="51"/>
      <c r="Y853" s="51"/>
      <c r="Z853" s="51"/>
    </row>
    <row r="854" ht="9.75" customHeight="1">
      <c r="A854" s="51"/>
      <c r="B854" s="51"/>
      <c r="C854" s="51"/>
      <c r="D854" s="51"/>
      <c r="E854" s="51"/>
      <c r="F854" s="51"/>
      <c r="G854" s="51"/>
      <c r="H854" s="51"/>
      <c r="I854" s="51"/>
      <c r="J854" s="51"/>
      <c r="K854" s="51"/>
      <c r="L854" s="51"/>
      <c r="M854" s="51"/>
      <c r="N854" s="51"/>
      <c r="O854" s="51"/>
      <c r="P854" s="51"/>
      <c r="Q854" s="51"/>
      <c r="R854" s="51"/>
      <c r="S854" s="51"/>
      <c r="T854" s="51"/>
      <c r="U854" s="51"/>
      <c r="V854" s="51"/>
      <c r="W854" s="51"/>
      <c r="X854" s="51"/>
      <c r="Y854" s="51"/>
      <c r="Z854" s="51"/>
    </row>
    <row r="855" ht="9.75" customHeight="1">
      <c r="A855" s="51"/>
      <c r="B855" s="51"/>
      <c r="C855" s="51"/>
      <c r="D855" s="51"/>
      <c r="E855" s="51"/>
      <c r="F855" s="51"/>
      <c r="G855" s="51"/>
      <c r="H855" s="51"/>
      <c r="I855" s="51"/>
      <c r="J855" s="51"/>
      <c r="K855" s="51"/>
      <c r="L855" s="51"/>
      <c r="M855" s="51"/>
      <c r="N855" s="51"/>
      <c r="O855" s="51"/>
      <c r="P855" s="51"/>
      <c r="Q855" s="51"/>
      <c r="R855" s="51"/>
      <c r="S855" s="51"/>
      <c r="T855" s="51"/>
      <c r="U855" s="51"/>
      <c r="V855" s="51"/>
      <c r="W855" s="51"/>
      <c r="X855" s="51"/>
      <c r="Y855" s="51"/>
      <c r="Z855" s="51"/>
    </row>
    <row r="856" ht="9.75" customHeight="1">
      <c r="A856" s="51"/>
      <c r="B856" s="51"/>
      <c r="C856" s="51"/>
      <c r="D856" s="51"/>
      <c r="E856" s="51"/>
      <c r="F856" s="51"/>
      <c r="G856" s="51"/>
      <c r="H856" s="51"/>
      <c r="I856" s="51"/>
      <c r="J856" s="51"/>
      <c r="K856" s="51"/>
      <c r="L856" s="51"/>
      <c r="M856" s="51"/>
      <c r="N856" s="51"/>
      <c r="O856" s="51"/>
      <c r="P856" s="51"/>
      <c r="Q856" s="51"/>
      <c r="R856" s="51"/>
      <c r="S856" s="51"/>
      <c r="T856" s="51"/>
      <c r="U856" s="51"/>
      <c r="V856" s="51"/>
      <c r="W856" s="51"/>
      <c r="X856" s="51"/>
      <c r="Y856" s="51"/>
      <c r="Z856" s="51"/>
    </row>
    <row r="857" ht="9.75" customHeight="1">
      <c r="A857" s="51"/>
      <c r="B857" s="51"/>
      <c r="C857" s="51"/>
      <c r="D857" s="51"/>
      <c r="E857" s="51"/>
      <c r="F857" s="51"/>
      <c r="G857" s="51"/>
      <c r="H857" s="51"/>
      <c r="I857" s="51"/>
      <c r="J857" s="51"/>
      <c r="K857" s="51"/>
      <c r="L857" s="51"/>
      <c r="M857" s="51"/>
      <c r="N857" s="51"/>
      <c r="O857" s="51"/>
      <c r="P857" s="51"/>
      <c r="Q857" s="51"/>
      <c r="R857" s="51"/>
      <c r="S857" s="51"/>
      <c r="T857" s="51"/>
      <c r="U857" s="51"/>
      <c r="V857" s="51"/>
      <c r="W857" s="51"/>
      <c r="X857" s="51"/>
      <c r="Y857" s="51"/>
      <c r="Z857" s="51"/>
    </row>
    <row r="858" ht="9.75" customHeight="1">
      <c r="A858" s="51"/>
      <c r="B858" s="51"/>
      <c r="C858" s="51"/>
      <c r="D858" s="51"/>
      <c r="E858" s="51"/>
      <c r="F858" s="51"/>
      <c r="G858" s="51"/>
      <c r="H858" s="51"/>
      <c r="I858" s="51"/>
      <c r="J858" s="51"/>
      <c r="K858" s="51"/>
      <c r="L858" s="51"/>
      <c r="M858" s="51"/>
      <c r="N858" s="51"/>
      <c r="O858" s="51"/>
      <c r="P858" s="51"/>
      <c r="Q858" s="51"/>
      <c r="R858" s="51"/>
      <c r="S858" s="51"/>
      <c r="T858" s="51"/>
      <c r="U858" s="51"/>
      <c r="V858" s="51"/>
      <c r="W858" s="51"/>
      <c r="X858" s="51"/>
      <c r="Y858" s="51"/>
      <c r="Z858" s="51"/>
    </row>
    <row r="859" ht="9.75" customHeight="1">
      <c r="A859" s="51"/>
      <c r="B859" s="51"/>
      <c r="C859" s="51"/>
      <c r="D859" s="51"/>
      <c r="E859" s="51"/>
      <c r="F859" s="51"/>
      <c r="G859" s="51"/>
      <c r="H859" s="51"/>
      <c r="I859" s="51"/>
      <c r="J859" s="51"/>
      <c r="K859" s="51"/>
      <c r="L859" s="51"/>
      <c r="M859" s="51"/>
      <c r="N859" s="51"/>
      <c r="O859" s="51"/>
      <c r="P859" s="51"/>
      <c r="Q859" s="51"/>
      <c r="R859" s="51"/>
      <c r="S859" s="51"/>
      <c r="T859" s="51"/>
      <c r="U859" s="51"/>
      <c r="V859" s="51"/>
      <c r="W859" s="51"/>
      <c r="X859" s="51"/>
      <c r="Y859" s="51"/>
      <c r="Z859" s="51"/>
    </row>
    <row r="860" ht="9.75" customHeight="1">
      <c r="A860" s="51"/>
      <c r="B860" s="51"/>
      <c r="C860" s="51"/>
      <c r="D860" s="51"/>
      <c r="E860" s="51"/>
      <c r="F860" s="51"/>
      <c r="G860" s="51"/>
      <c r="H860" s="51"/>
      <c r="I860" s="51"/>
      <c r="J860" s="51"/>
      <c r="K860" s="51"/>
      <c r="L860" s="51"/>
      <c r="M860" s="51"/>
      <c r="N860" s="51"/>
      <c r="O860" s="51"/>
      <c r="P860" s="51"/>
      <c r="Q860" s="51"/>
      <c r="R860" s="51"/>
      <c r="S860" s="51"/>
      <c r="T860" s="51"/>
      <c r="U860" s="51"/>
      <c r="V860" s="51"/>
      <c r="W860" s="51"/>
      <c r="X860" s="51"/>
      <c r="Y860" s="51"/>
      <c r="Z860" s="51"/>
    </row>
    <row r="861" ht="9.75" customHeight="1">
      <c r="A861" s="51"/>
      <c r="B861" s="51"/>
      <c r="C861" s="51"/>
      <c r="D861" s="51"/>
      <c r="E861" s="51"/>
      <c r="F861" s="51"/>
      <c r="G861" s="51"/>
      <c r="H861" s="51"/>
      <c r="I861" s="51"/>
      <c r="J861" s="51"/>
      <c r="K861" s="51"/>
      <c r="L861" s="51"/>
      <c r="M861" s="51"/>
      <c r="N861" s="51"/>
      <c r="O861" s="51"/>
      <c r="P861" s="51"/>
      <c r="Q861" s="51"/>
      <c r="R861" s="51"/>
      <c r="S861" s="51"/>
      <c r="T861" s="51"/>
      <c r="U861" s="51"/>
      <c r="V861" s="51"/>
      <c r="W861" s="51"/>
      <c r="X861" s="51"/>
      <c r="Y861" s="51"/>
      <c r="Z861" s="51"/>
    </row>
    <row r="862" ht="9.75" customHeight="1">
      <c r="A862" s="51"/>
      <c r="B862" s="51"/>
      <c r="C862" s="51"/>
      <c r="D862" s="51"/>
      <c r="E862" s="51"/>
      <c r="F862" s="51"/>
      <c r="G862" s="51"/>
      <c r="H862" s="51"/>
      <c r="I862" s="51"/>
      <c r="J862" s="51"/>
      <c r="K862" s="51"/>
      <c r="L862" s="51"/>
      <c r="M862" s="51"/>
      <c r="N862" s="51"/>
      <c r="O862" s="51"/>
      <c r="P862" s="51"/>
      <c r="Q862" s="51"/>
      <c r="R862" s="51"/>
      <c r="S862" s="51"/>
      <c r="T862" s="51"/>
      <c r="U862" s="51"/>
      <c r="V862" s="51"/>
      <c r="W862" s="51"/>
      <c r="X862" s="51"/>
      <c r="Y862" s="51"/>
      <c r="Z862" s="51"/>
    </row>
    <row r="863" ht="9.75" customHeight="1">
      <c r="A863" s="51"/>
      <c r="B863" s="51"/>
      <c r="C863" s="51"/>
      <c r="D863" s="51"/>
      <c r="E863" s="51"/>
      <c r="F863" s="51"/>
      <c r="G863" s="51"/>
      <c r="H863" s="51"/>
      <c r="I863" s="51"/>
      <c r="J863" s="51"/>
      <c r="K863" s="51"/>
      <c r="L863" s="51"/>
      <c r="M863" s="51"/>
      <c r="N863" s="51"/>
      <c r="O863" s="51"/>
      <c r="P863" s="51"/>
      <c r="Q863" s="51"/>
      <c r="R863" s="51"/>
      <c r="S863" s="51"/>
      <c r="T863" s="51"/>
      <c r="U863" s="51"/>
      <c r="V863" s="51"/>
      <c r="W863" s="51"/>
      <c r="X863" s="51"/>
      <c r="Y863" s="51"/>
      <c r="Z863" s="51"/>
    </row>
    <row r="864" ht="9.75" customHeight="1">
      <c r="A864" s="51"/>
      <c r="B864" s="51"/>
      <c r="C864" s="51"/>
      <c r="D864" s="51"/>
      <c r="E864" s="51"/>
      <c r="F864" s="51"/>
      <c r="G864" s="51"/>
      <c r="H864" s="51"/>
      <c r="I864" s="51"/>
      <c r="J864" s="51"/>
      <c r="K864" s="51"/>
      <c r="L864" s="51"/>
      <c r="M864" s="51"/>
      <c r="N864" s="51"/>
      <c r="O864" s="51"/>
      <c r="P864" s="51"/>
      <c r="Q864" s="51"/>
      <c r="R864" s="51"/>
      <c r="S864" s="51"/>
      <c r="T864" s="51"/>
      <c r="U864" s="51"/>
      <c r="V864" s="51"/>
      <c r="W864" s="51"/>
      <c r="X864" s="51"/>
      <c r="Y864" s="51"/>
      <c r="Z864" s="51"/>
    </row>
    <row r="865" ht="9.75" customHeight="1">
      <c r="A865" s="51"/>
      <c r="B865" s="51"/>
      <c r="C865" s="51"/>
      <c r="D865" s="51"/>
      <c r="E865" s="51"/>
      <c r="F865" s="51"/>
      <c r="G865" s="51"/>
      <c r="H865" s="51"/>
      <c r="I865" s="51"/>
      <c r="J865" s="51"/>
      <c r="K865" s="51"/>
      <c r="L865" s="51"/>
      <c r="M865" s="51"/>
      <c r="N865" s="51"/>
      <c r="O865" s="51"/>
      <c r="P865" s="51"/>
      <c r="Q865" s="51"/>
      <c r="R865" s="51"/>
      <c r="S865" s="51"/>
      <c r="T865" s="51"/>
      <c r="U865" s="51"/>
      <c r="V865" s="51"/>
      <c r="W865" s="51"/>
      <c r="X865" s="51"/>
      <c r="Y865" s="51"/>
      <c r="Z865" s="51"/>
    </row>
    <row r="866" ht="9.75" customHeight="1">
      <c r="A866" s="51"/>
      <c r="B866" s="51"/>
      <c r="C866" s="51"/>
      <c r="D866" s="51"/>
      <c r="E866" s="51"/>
      <c r="F866" s="51"/>
      <c r="G866" s="51"/>
      <c r="H866" s="51"/>
      <c r="I866" s="51"/>
      <c r="J866" s="51"/>
      <c r="K866" s="51"/>
      <c r="L866" s="51"/>
      <c r="M866" s="51"/>
      <c r="N866" s="51"/>
      <c r="O866" s="51"/>
      <c r="P866" s="51"/>
      <c r="Q866" s="51"/>
      <c r="R866" s="51"/>
      <c r="S866" s="51"/>
      <c r="T866" s="51"/>
      <c r="U866" s="51"/>
      <c r="V866" s="51"/>
      <c r="W866" s="51"/>
      <c r="X866" s="51"/>
      <c r="Y866" s="51"/>
      <c r="Z866" s="51"/>
    </row>
    <row r="867" ht="9.75" customHeight="1">
      <c r="A867" s="51"/>
      <c r="B867" s="51"/>
      <c r="C867" s="51"/>
      <c r="D867" s="51"/>
      <c r="E867" s="51"/>
      <c r="F867" s="51"/>
      <c r="G867" s="51"/>
      <c r="H867" s="51"/>
      <c r="I867" s="51"/>
      <c r="J867" s="51"/>
      <c r="K867" s="51"/>
      <c r="L867" s="51"/>
      <c r="M867" s="51"/>
      <c r="N867" s="51"/>
      <c r="O867" s="51"/>
      <c r="P867" s="51"/>
      <c r="Q867" s="51"/>
      <c r="R867" s="51"/>
      <c r="S867" s="51"/>
      <c r="T867" s="51"/>
      <c r="U867" s="51"/>
      <c r="V867" s="51"/>
      <c r="W867" s="51"/>
      <c r="X867" s="51"/>
      <c r="Y867" s="51"/>
      <c r="Z867" s="51"/>
    </row>
    <row r="868" ht="9.75" customHeight="1">
      <c r="A868" s="51"/>
      <c r="B868" s="51"/>
      <c r="C868" s="51"/>
      <c r="D868" s="51"/>
      <c r="E868" s="51"/>
      <c r="F868" s="51"/>
      <c r="G868" s="51"/>
      <c r="H868" s="51"/>
      <c r="I868" s="51"/>
      <c r="J868" s="51"/>
      <c r="K868" s="51"/>
      <c r="L868" s="51"/>
      <c r="M868" s="51"/>
      <c r="N868" s="51"/>
      <c r="O868" s="51"/>
      <c r="P868" s="51"/>
      <c r="Q868" s="51"/>
      <c r="R868" s="51"/>
      <c r="S868" s="51"/>
      <c r="T868" s="51"/>
      <c r="U868" s="51"/>
      <c r="V868" s="51"/>
      <c r="W868" s="51"/>
      <c r="X868" s="51"/>
      <c r="Y868" s="51"/>
      <c r="Z868" s="51"/>
    </row>
    <row r="869" ht="9.75" customHeight="1">
      <c r="A869" s="51"/>
      <c r="B869" s="51"/>
      <c r="C869" s="51"/>
      <c r="D869" s="51"/>
      <c r="E869" s="51"/>
      <c r="F869" s="51"/>
      <c r="G869" s="51"/>
      <c r="H869" s="51"/>
      <c r="I869" s="51"/>
      <c r="J869" s="51"/>
      <c r="K869" s="51"/>
      <c r="L869" s="51"/>
      <c r="M869" s="51"/>
      <c r="N869" s="51"/>
      <c r="O869" s="51"/>
      <c r="P869" s="51"/>
      <c r="Q869" s="51"/>
      <c r="R869" s="51"/>
      <c r="S869" s="51"/>
      <c r="T869" s="51"/>
      <c r="U869" s="51"/>
      <c r="V869" s="51"/>
      <c r="W869" s="51"/>
      <c r="X869" s="51"/>
      <c r="Y869" s="51"/>
      <c r="Z869" s="51"/>
    </row>
    <row r="870" ht="9.75" customHeight="1">
      <c r="A870" s="51"/>
      <c r="B870" s="51"/>
      <c r="C870" s="51"/>
      <c r="D870" s="51"/>
      <c r="E870" s="51"/>
      <c r="F870" s="51"/>
      <c r="G870" s="51"/>
      <c r="H870" s="51"/>
      <c r="I870" s="51"/>
      <c r="J870" s="51"/>
      <c r="K870" s="51"/>
      <c r="L870" s="51"/>
      <c r="M870" s="51"/>
      <c r="N870" s="51"/>
      <c r="O870" s="51"/>
      <c r="P870" s="51"/>
      <c r="Q870" s="51"/>
      <c r="R870" s="51"/>
      <c r="S870" s="51"/>
      <c r="T870" s="51"/>
      <c r="U870" s="51"/>
      <c r="V870" s="51"/>
      <c r="W870" s="51"/>
      <c r="X870" s="51"/>
      <c r="Y870" s="51"/>
      <c r="Z870" s="51"/>
    </row>
    <row r="871" ht="9.75" customHeight="1">
      <c r="A871" s="51"/>
      <c r="B871" s="51"/>
      <c r="C871" s="51"/>
      <c r="D871" s="51"/>
      <c r="E871" s="51"/>
      <c r="F871" s="51"/>
      <c r="G871" s="51"/>
      <c r="H871" s="51"/>
      <c r="I871" s="51"/>
      <c r="J871" s="51"/>
      <c r="K871" s="51"/>
      <c r="L871" s="51"/>
      <c r="M871" s="51"/>
      <c r="N871" s="51"/>
      <c r="O871" s="51"/>
      <c r="P871" s="51"/>
      <c r="Q871" s="51"/>
      <c r="R871" s="51"/>
      <c r="S871" s="51"/>
      <c r="T871" s="51"/>
      <c r="U871" s="51"/>
      <c r="V871" s="51"/>
      <c r="W871" s="51"/>
      <c r="X871" s="51"/>
      <c r="Y871" s="51"/>
      <c r="Z871" s="51"/>
    </row>
    <row r="872" ht="9.75" customHeight="1">
      <c r="A872" s="51"/>
      <c r="B872" s="51"/>
      <c r="C872" s="51"/>
      <c r="D872" s="51"/>
      <c r="E872" s="51"/>
      <c r="F872" s="51"/>
      <c r="G872" s="51"/>
      <c r="H872" s="51"/>
      <c r="I872" s="51"/>
      <c r="J872" s="51"/>
      <c r="K872" s="51"/>
      <c r="L872" s="51"/>
      <c r="M872" s="51"/>
      <c r="N872" s="51"/>
      <c r="O872" s="51"/>
      <c r="P872" s="51"/>
      <c r="Q872" s="51"/>
      <c r="R872" s="51"/>
      <c r="S872" s="51"/>
      <c r="T872" s="51"/>
      <c r="U872" s="51"/>
      <c r="V872" s="51"/>
      <c r="W872" s="51"/>
      <c r="X872" s="51"/>
      <c r="Y872" s="51"/>
      <c r="Z872" s="51"/>
    </row>
    <row r="873" ht="9.75" customHeight="1">
      <c r="A873" s="51"/>
      <c r="B873" s="51"/>
      <c r="C873" s="51"/>
      <c r="D873" s="51"/>
      <c r="E873" s="51"/>
      <c r="F873" s="51"/>
      <c r="G873" s="51"/>
      <c r="H873" s="51"/>
      <c r="I873" s="51"/>
      <c r="J873" s="51"/>
      <c r="K873" s="51"/>
      <c r="L873" s="51"/>
      <c r="M873" s="51"/>
      <c r="N873" s="51"/>
      <c r="O873" s="51"/>
      <c r="P873" s="51"/>
      <c r="Q873" s="51"/>
      <c r="R873" s="51"/>
      <c r="S873" s="51"/>
      <c r="T873" s="51"/>
      <c r="U873" s="51"/>
      <c r="V873" s="51"/>
      <c r="W873" s="51"/>
      <c r="X873" s="51"/>
      <c r="Y873" s="51"/>
      <c r="Z873" s="51"/>
    </row>
    <row r="874" ht="9.75" customHeight="1">
      <c r="A874" s="51"/>
      <c r="B874" s="51"/>
      <c r="C874" s="51"/>
      <c r="D874" s="51"/>
      <c r="E874" s="51"/>
      <c r="F874" s="51"/>
      <c r="G874" s="51"/>
      <c r="H874" s="51"/>
      <c r="I874" s="51"/>
      <c r="J874" s="51"/>
      <c r="K874" s="51"/>
      <c r="L874" s="51"/>
      <c r="M874" s="51"/>
      <c r="N874" s="51"/>
      <c r="O874" s="51"/>
      <c r="P874" s="51"/>
      <c r="Q874" s="51"/>
      <c r="R874" s="51"/>
      <c r="S874" s="51"/>
      <c r="T874" s="51"/>
      <c r="U874" s="51"/>
      <c r="V874" s="51"/>
      <c r="W874" s="51"/>
      <c r="X874" s="51"/>
      <c r="Y874" s="51"/>
      <c r="Z874" s="51"/>
    </row>
    <row r="875" ht="9.75" customHeight="1">
      <c r="A875" s="51"/>
      <c r="B875" s="51"/>
      <c r="C875" s="51"/>
      <c r="D875" s="51"/>
      <c r="E875" s="51"/>
      <c r="F875" s="51"/>
      <c r="G875" s="51"/>
      <c r="H875" s="51"/>
      <c r="I875" s="51"/>
      <c r="J875" s="51"/>
      <c r="K875" s="51"/>
      <c r="L875" s="51"/>
      <c r="M875" s="51"/>
      <c r="N875" s="51"/>
      <c r="O875" s="51"/>
      <c r="P875" s="51"/>
      <c r="Q875" s="51"/>
      <c r="R875" s="51"/>
      <c r="S875" s="51"/>
      <c r="T875" s="51"/>
      <c r="U875" s="51"/>
      <c r="V875" s="51"/>
      <c r="W875" s="51"/>
      <c r="X875" s="51"/>
      <c r="Y875" s="51"/>
      <c r="Z875" s="51"/>
    </row>
    <row r="876" ht="9.75" customHeight="1">
      <c r="A876" s="51"/>
      <c r="B876" s="51"/>
      <c r="C876" s="51"/>
      <c r="D876" s="51"/>
      <c r="E876" s="51"/>
      <c r="F876" s="51"/>
      <c r="G876" s="51"/>
      <c r="H876" s="51"/>
      <c r="I876" s="51"/>
      <c r="J876" s="51"/>
      <c r="K876" s="51"/>
      <c r="L876" s="51"/>
      <c r="M876" s="51"/>
      <c r="N876" s="51"/>
      <c r="O876" s="51"/>
      <c r="P876" s="51"/>
      <c r="Q876" s="51"/>
      <c r="R876" s="51"/>
      <c r="S876" s="51"/>
      <c r="T876" s="51"/>
      <c r="U876" s="51"/>
      <c r="V876" s="51"/>
      <c r="W876" s="51"/>
      <c r="X876" s="51"/>
      <c r="Y876" s="51"/>
      <c r="Z876" s="51"/>
    </row>
    <row r="877" ht="9.75" customHeight="1">
      <c r="A877" s="51"/>
      <c r="B877" s="51"/>
      <c r="C877" s="51"/>
      <c r="D877" s="51"/>
      <c r="E877" s="51"/>
      <c r="F877" s="51"/>
      <c r="G877" s="51"/>
      <c r="H877" s="51"/>
      <c r="I877" s="51"/>
      <c r="J877" s="51"/>
      <c r="K877" s="51"/>
      <c r="L877" s="51"/>
      <c r="M877" s="51"/>
      <c r="N877" s="51"/>
      <c r="O877" s="51"/>
      <c r="P877" s="51"/>
      <c r="Q877" s="51"/>
      <c r="R877" s="51"/>
      <c r="S877" s="51"/>
      <c r="T877" s="51"/>
      <c r="U877" s="51"/>
      <c r="V877" s="51"/>
      <c r="W877" s="51"/>
      <c r="X877" s="51"/>
      <c r="Y877" s="51"/>
      <c r="Z877" s="51"/>
    </row>
    <row r="878" ht="9.75" customHeight="1">
      <c r="A878" s="51"/>
      <c r="B878" s="51"/>
      <c r="C878" s="51"/>
      <c r="D878" s="51"/>
      <c r="E878" s="51"/>
      <c r="F878" s="51"/>
      <c r="G878" s="51"/>
      <c r="H878" s="51"/>
      <c r="I878" s="51"/>
      <c r="J878" s="51"/>
      <c r="K878" s="51"/>
      <c r="L878" s="51"/>
      <c r="M878" s="51"/>
      <c r="N878" s="51"/>
      <c r="O878" s="51"/>
      <c r="P878" s="51"/>
      <c r="Q878" s="51"/>
      <c r="R878" s="51"/>
      <c r="S878" s="51"/>
      <c r="T878" s="51"/>
      <c r="U878" s="51"/>
      <c r="V878" s="51"/>
      <c r="W878" s="51"/>
      <c r="X878" s="51"/>
      <c r="Y878" s="51"/>
      <c r="Z878" s="51"/>
    </row>
    <row r="879" ht="9.75" customHeight="1">
      <c r="A879" s="51"/>
      <c r="B879" s="51"/>
      <c r="C879" s="51"/>
      <c r="D879" s="51"/>
      <c r="E879" s="51"/>
      <c r="F879" s="51"/>
      <c r="G879" s="51"/>
      <c r="H879" s="51"/>
      <c r="I879" s="51"/>
      <c r="J879" s="51"/>
      <c r="K879" s="51"/>
      <c r="L879" s="51"/>
      <c r="M879" s="51"/>
      <c r="N879" s="51"/>
      <c r="O879" s="51"/>
      <c r="P879" s="51"/>
      <c r="Q879" s="51"/>
      <c r="R879" s="51"/>
      <c r="S879" s="51"/>
      <c r="T879" s="51"/>
      <c r="U879" s="51"/>
      <c r="V879" s="51"/>
      <c r="W879" s="51"/>
      <c r="X879" s="51"/>
      <c r="Y879" s="51"/>
      <c r="Z879" s="51"/>
    </row>
    <row r="880" ht="9.75" customHeight="1">
      <c r="A880" s="51"/>
      <c r="B880" s="51"/>
      <c r="C880" s="51"/>
      <c r="D880" s="51"/>
      <c r="E880" s="51"/>
      <c r="F880" s="51"/>
      <c r="G880" s="51"/>
      <c r="H880" s="51"/>
      <c r="I880" s="51"/>
      <c r="J880" s="51"/>
      <c r="K880" s="51"/>
      <c r="L880" s="51"/>
      <c r="M880" s="51"/>
      <c r="N880" s="51"/>
      <c r="O880" s="51"/>
      <c r="P880" s="51"/>
      <c r="Q880" s="51"/>
      <c r="R880" s="51"/>
      <c r="S880" s="51"/>
      <c r="T880" s="51"/>
      <c r="U880" s="51"/>
      <c r="V880" s="51"/>
      <c r="W880" s="51"/>
      <c r="X880" s="51"/>
      <c r="Y880" s="51"/>
      <c r="Z880" s="51"/>
    </row>
    <row r="881" ht="9.75" customHeight="1">
      <c r="A881" s="51"/>
      <c r="B881" s="51"/>
      <c r="C881" s="51"/>
      <c r="D881" s="51"/>
      <c r="E881" s="51"/>
      <c r="F881" s="51"/>
      <c r="G881" s="51"/>
      <c r="H881" s="51"/>
      <c r="I881" s="51"/>
      <c r="J881" s="51"/>
      <c r="K881" s="51"/>
      <c r="L881" s="51"/>
      <c r="M881" s="51"/>
      <c r="N881" s="51"/>
      <c r="O881" s="51"/>
      <c r="P881" s="51"/>
      <c r="Q881" s="51"/>
      <c r="R881" s="51"/>
      <c r="S881" s="51"/>
      <c r="T881" s="51"/>
      <c r="U881" s="51"/>
      <c r="V881" s="51"/>
      <c r="W881" s="51"/>
      <c r="X881" s="51"/>
      <c r="Y881" s="51"/>
      <c r="Z881" s="51"/>
    </row>
    <row r="882" ht="9.75" customHeight="1">
      <c r="A882" s="51"/>
      <c r="B882" s="51"/>
      <c r="C882" s="51"/>
      <c r="D882" s="51"/>
      <c r="E882" s="51"/>
      <c r="F882" s="51"/>
      <c r="G882" s="51"/>
      <c r="H882" s="51"/>
      <c r="I882" s="51"/>
      <c r="J882" s="51"/>
      <c r="K882" s="51"/>
      <c r="L882" s="51"/>
      <c r="M882" s="51"/>
      <c r="N882" s="51"/>
      <c r="O882" s="51"/>
      <c r="P882" s="51"/>
      <c r="Q882" s="51"/>
      <c r="R882" s="51"/>
      <c r="S882" s="51"/>
      <c r="T882" s="51"/>
      <c r="U882" s="51"/>
      <c r="V882" s="51"/>
      <c r="W882" s="51"/>
      <c r="X882" s="51"/>
      <c r="Y882" s="51"/>
      <c r="Z882" s="51"/>
    </row>
    <row r="883" ht="9.75" customHeight="1">
      <c r="A883" s="51"/>
      <c r="B883" s="51"/>
      <c r="C883" s="51"/>
      <c r="D883" s="51"/>
      <c r="E883" s="51"/>
      <c r="F883" s="51"/>
      <c r="G883" s="51"/>
      <c r="H883" s="51"/>
      <c r="I883" s="51"/>
      <c r="J883" s="51"/>
      <c r="K883" s="51"/>
      <c r="L883" s="51"/>
      <c r="M883" s="51"/>
      <c r="N883" s="51"/>
      <c r="O883" s="51"/>
      <c r="P883" s="51"/>
      <c r="Q883" s="51"/>
      <c r="R883" s="51"/>
      <c r="S883" s="51"/>
      <c r="T883" s="51"/>
      <c r="U883" s="51"/>
      <c r="V883" s="51"/>
      <c r="W883" s="51"/>
      <c r="X883" s="51"/>
      <c r="Y883" s="51"/>
      <c r="Z883" s="51"/>
    </row>
    <row r="884" ht="9.75" customHeight="1">
      <c r="A884" s="51"/>
      <c r="B884" s="51"/>
      <c r="C884" s="51"/>
      <c r="D884" s="51"/>
      <c r="E884" s="51"/>
      <c r="F884" s="51"/>
      <c r="G884" s="51"/>
      <c r="H884" s="51"/>
      <c r="I884" s="51"/>
      <c r="J884" s="51"/>
      <c r="K884" s="51"/>
      <c r="L884" s="51"/>
      <c r="M884" s="51"/>
      <c r="N884" s="51"/>
      <c r="O884" s="51"/>
      <c r="P884" s="51"/>
      <c r="Q884" s="51"/>
      <c r="R884" s="51"/>
      <c r="S884" s="51"/>
      <c r="T884" s="51"/>
      <c r="U884" s="51"/>
      <c r="V884" s="51"/>
      <c r="W884" s="51"/>
      <c r="X884" s="51"/>
      <c r="Y884" s="51"/>
      <c r="Z884" s="51"/>
    </row>
    <row r="885" ht="9.75" customHeight="1">
      <c r="A885" s="51"/>
      <c r="B885" s="51"/>
      <c r="C885" s="51"/>
      <c r="D885" s="51"/>
      <c r="E885" s="51"/>
      <c r="F885" s="51"/>
      <c r="G885" s="51"/>
      <c r="H885" s="51"/>
      <c r="I885" s="51"/>
      <c r="J885" s="51"/>
      <c r="K885" s="51"/>
      <c r="L885" s="51"/>
      <c r="M885" s="51"/>
      <c r="N885" s="51"/>
      <c r="O885" s="51"/>
      <c r="P885" s="51"/>
      <c r="Q885" s="51"/>
      <c r="R885" s="51"/>
      <c r="S885" s="51"/>
      <c r="T885" s="51"/>
      <c r="U885" s="51"/>
      <c r="V885" s="51"/>
      <c r="W885" s="51"/>
      <c r="X885" s="51"/>
      <c r="Y885" s="51"/>
      <c r="Z885" s="51"/>
    </row>
    <row r="886" ht="9.75" customHeight="1">
      <c r="A886" s="51"/>
      <c r="B886" s="51"/>
      <c r="C886" s="51"/>
      <c r="D886" s="51"/>
      <c r="E886" s="51"/>
      <c r="F886" s="51"/>
      <c r="G886" s="51"/>
      <c r="H886" s="51"/>
      <c r="I886" s="51"/>
      <c r="J886" s="51"/>
      <c r="K886" s="51"/>
      <c r="L886" s="51"/>
      <c r="M886" s="51"/>
      <c r="N886" s="51"/>
      <c r="O886" s="51"/>
      <c r="P886" s="51"/>
      <c r="Q886" s="51"/>
      <c r="R886" s="51"/>
      <c r="S886" s="51"/>
      <c r="T886" s="51"/>
      <c r="U886" s="51"/>
      <c r="V886" s="51"/>
      <c r="W886" s="51"/>
      <c r="X886" s="51"/>
      <c r="Y886" s="51"/>
      <c r="Z886" s="51"/>
    </row>
    <row r="887" ht="9.75" customHeight="1">
      <c r="A887" s="51"/>
      <c r="B887" s="51"/>
      <c r="C887" s="51"/>
      <c r="D887" s="51"/>
      <c r="E887" s="51"/>
      <c r="F887" s="51"/>
      <c r="G887" s="51"/>
      <c r="H887" s="51"/>
      <c r="I887" s="51"/>
      <c r="J887" s="51"/>
      <c r="K887" s="51"/>
      <c r="L887" s="51"/>
      <c r="M887" s="51"/>
      <c r="N887" s="51"/>
      <c r="O887" s="51"/>
      <c r="P887" s="51"/>
      <c r="Q887" s="51"/>
      <c r="R887" s="51"/>
      <c r="S887" s="51"/>
      <c r="T887" s="51"/>
      <c r="U887" s="51"/>
      <c r="V887" s="51"/>
      <c r="W887" s="51"/>
      <c r="X887" s="51"/>
      <c r="Y887" s="51"/>
      <c r="Z887" s="51"/>
    </row>
    <row r="888" ht="9.75" customHeight="1">
      <c r="A888" s="51"/>
      <c r="B888" s="51"/>
      <c r="C888" s="51"/>
      <c r="D888" s="51"/>
      <c r="E888" s="51"/>
      <c r="F888" s="51"/>
      <c r="G888" s="51"/>
      <c r="H888" s="51"/>
      <c r="I888" s="51"/>
      <c r="J888" s="51"/>
      <c r="K888" s="51"/>
      <c r="L888" s="51"/>
      <c r="M888" s="51"/>
      <c r="N888" s="51"/>
      <c r="O888" s="51"/>
      <c r="P888" s="51"/>
      <c r="Q888" s="51"/>
      <c r="R888" s="51"/>
      <c r="S888" s="51"/>
      <c r="T888" s="51"/>
      <c r="U888" s="51"/>
      <c r="V888" s="51"/>
      <c r="W888" s="51"/>
      <c r="X888" s="51"/>
      <c r="Y888" s="51"/>
      <c r="Z888" s="51"/>
    </row>
    <row r="889" ht="9.75" customHeight="1">
      <c r="A889" s="51"/>
      <c r="B889" s="51"/>
      <c r="C889" s="51"/>
      <c r="D889" s="51"/>
      <c r="E889" s="51"/>
      <c r="F889" s="51"/>
      <c r="G889" s="51"/>
      <c r="H889" s="51"/>
      <c r="I889" s="51"/>
      <c r="J889" s="51"/>
      <c r="K889" s="51"/>
      <c r="L889" s="51"/>
      <c r="M889" s="51"/>
      <c r="N889" s="51"/>
      <c r="O889" s="51"/>
      <c r="P889" s="51"/>
      <c r="Q889" s="51"/>
      <c r="R889" s="51"/>
      <c r="S889" s="51"/>
      <c r="T889" s="51"/>
      <c r="U889" s="51"/>
      <c r="V889" s="51"/>
      <c r="W889" s="51"/>
      <c r="X889" s="51"/>
      <c r="Y889" s="51"/>
      <c r="Z889" s="51"/>
    </row>
    <row r="890" ht="9.75" customHeight="1">
      <c r="A890" s="51"/>
      <c r="B890" s="51"/>
      <c r="C890" s="51"/>
      <c r="D890" s="51"/>
      <c r="E890" s="51"/>
      <c r="F890" s="51"/>
      <c r="G890" s="51"/>
      <c r="H890" s="51"/>
      <c r="I890" s="51"/>
      <c r="J890" s="51"/>
      <c r="K890" s="51"/>
      <c r="L890" s="51"/>
      <c r="M890" s="51"/>
      <c r="N890" s="51"/>
      <c r="O890" s="51"/>
      <c r="P890" s="51"/>
      <c r="Q890" s="51"/>
      <c r="R890" s="51"/>
      <c r="S890" s="51"/>
      <c r="T890" s="51"/>
      <c r="U890" s="51"/>
      <c r="V890" s="51"/>
      <c r="W890" s="51"/>
      <c r="X890" s="51"/>
      <c r="Y890" s="51"/>
      <c r="Z890" s="51"/>
    </row>
    <row r="891" ht="9.75" customHeight="1">
      <c r="A891" s="51"/>
      <c r="B891" s="51"/>
      <c r="C891" s="51"/>
      <c r="D891" s="51"/>
      <c r="E891" s="51"/>
      <c r="F891" s="51"/>
      <c r="G891" s="51"/>
      <c r="H891" s="51"/>
      <c r="I891" s="51"/>
      <c r="J891" s="51"/>
      <c r="K891" s="51"/>
      <c r="L891" s="51"/>
      <c r="M891" s="51"/>
      <c r="N891" s="51"/>
      <c r="O891" s="51"/>
      <c r="P891" s="51"/>
      <c r="Q891" s="51"/>
      <c r="R891" s="51"/>
      <c r="S891" s="51"/>
      <c r="T891" s="51"/>
      <c r="U891" s="51"/>
      <c r="V891" s="51"/>
      <c r="W891" s="51"/>
      <c r="X891" s="51"/>
      <c r="Y891" s="51"/>
      <c r="Z891" s="51"/>
    </row>
    <row r="892" ht="9.75" customHeight="1">
      <c r="A892" s="51"/>
      <c r="B892" s="51"/>
      <c r="C892" s="51"/>
      <c r="D892" s="51"/>
      <c r="E892" s="51"/>
      <c r="F892" s="51"/>
      <c r="G892" s="51"/>
      <c r="H892" s="51"/>
      <c r="I892" s="51"/>
      <c r="J892" s="51"/>
      <c r="K892" s="51"/>
      <c r="L892" s="51"/>
      <c r="M892" s="51"/>
      <c r="N892" s="51"/>
      <c r="O892" s="51"/>
      <c r="P892" s="51"/>
      <c r="Q892" s="51"/>
      <c r="R892" s="51"/>
      <c r="S892" s="51"/>
      <c r="T892" s="51"/>
      <c r="U892" s="51"/>
      <c r="V892" s="51"/>
      <c r="W892" s="51"/>
      <c r="X892" s="51"/>
      <c r="Y892" s="51"/>
      <c r="Z892" s="51"/>
    </row>
    <row r="893" ht="9.75" customHeight="1">
      <c r="A893" s="51"/>
      <c r="B893" s="51"/>
      <c r="C893" s="51"/>
      <c r="D893" s="51"/>
      <c r="E893" s="51"/>
      <c r="F893" s="51"/>
      <c r="G893" s="51"/>
      <c r="H893" s="51"/>
      <c r="I893" s="51"/>
      <c r="J893" s="51"/>
      <c r="K893" s="51"/>
      <c r="L893" s="51"/>
      <c r="M893" s="51"/>
      <c r="N893" s="51"/>
      <c r="O893" s="51"/>
      <c r="P893" s="51"/>
      <c r="Q893" s="51"/>
      <c r="R893" s="51"/>
      <c r="S893" s="51"/>
      <c r="T893" s="51"/>
      <c r="U893" s="51"/>
      <c r="V893" s="51"/>
      <c r="W893" s="51"/>
      <c r="X893" s="51"/>
      <c r="Y893" s="51"/>
      <c r="Z893" s="51"/>
    </row>
    <row r="894" ht="9.75" customHeight="1">
      <c r="A894" s="51"/>
      <c r="B894" s="51"/>
      <c r="C894" s="51"/>
      <c r="D894" s="51"/>
      <c r="E894" s="51"/>
      <c r="F894" s="51"/>
      <c r="G894" s="51"/>
      <c r="H894" s="51"/>
      <c r="I894" s="51"/>
      <c r="J894" s="51"/>
      <c r="K894" s="51"/>
      <c r="L894" s="51"/>
      <c r="M894" s="51"/>
      <c r="N894" s="51"/>
      <c r="O894" s="51"/>
      <c r="P894" s="51"/>
      <c r="Q894" s="51"/>
      <c r="R894" s="51"/>
      <c r="S894" s="51"/>
      <c r="T894" s="51"/>
      <c r="U894" s="51"/>
      <c r="V894" s="51"/>
      <c r="W894" s="51"/>
      <c r="X894" s="51"/>
      <c r="Y894" s="51"/>
      <c r="Z894" s="51"/>
    </row>
    <row r="895" ht="9.75" customHeight="1">
      <c r="A895" s="51"/>
      <c r="B895" s="51"/>
      <c r="C895" s="51"/>
      <c r="D895" s="51"/>
      <c r="E895" s="51"/>
      <c r="F895" s="51"/>
      <c r="G895" s="51"/>
      <c r="H895" s="51"/>
      <c r="I895" s="51"/>
      <c r="J895" s="51"/>
      <c r="K895" s="51"/>
      <c r="L895" s="51"/>
      <c r="M895" s="51"/>
      <c r="N895" s="51"/>
      <c r="O895" s="51"/>
      <c r="P895" s="51"/>
      <c r="Q895" s="51"/>
      <c r="R895" s="51"/>
      <c r="S895" s="51"/>
      <c r="T895" s="51"/>
      <c r="U895" s="51"/>
      <c r="V895" s="51"/>
      <c r="W895" s="51"/>
      <c r="X895" s="51"/>
      <c r="Y895" s="51"/>
      <c r="Z895" s="51"/>
    </row>
    <row r="896" ht="9.75" customHeight="1">
      <c r="A896" s="51"/>
      <c r="B896" s="51"/>
      <c r="C896" s="51"/>
      <c r="D896" s="51"/>
      <c r="E896" s="51"/>
      <c r="F896" s="51"/>
      <c r="G896" s="51"/>
      <c r="H896" s="51"/>
      <c r="I896" s="51"/>
      <c r="J896" s="51"/>
      <c r="K896" s="51"/>
      <c r="L896" s="51"/>
      <c r="M896" s="51"/>
      <c r="N896" s="51"/>
      <c r="O896" s="51"/>
      <c r="P896" s="51"/>
      <c r="Q896" s="51"/>
      <c r="R896" s="51"/>
      <c r="S896" s="51"/>
      <c r="T896" s="51"/>
      <c r="U896" s="51"/>
      <c r="V896" s="51"/>
      <c r="W896" s="51"/>
      <c r="X896" s="51"/>
      <c r="Y896" s="51"/>
      <c r="Z896" s="51"/>
    </row>
    <row r="897" ht="9.75" customHeight="1">
      <c r="A897" s="51"/>
      <c r="B897" s="51"/>
      <c r="C897" s="51"/>
      <c r="D897" s="51"/>
      <c r="E897" s="51"/>
      <c r="F897" s="51"/>
      <c r="G897" s="51"/>
      <c r="H897" s="51"/>
      <c r="I897" s="51"/>
      <c r="J897" s="51"/>
      <c r="K897" s="51"/>
      <c r="L897" s="51"/>
      <c r="M897" s="51"/>
      <c r="N897" s="51"/>
      <c r="O897" s="51"/>
      <c r="P897" s="51"/>
      <c r="Q897" s="51"/>
      <c r="R897" s="51"/>
      <c r="S897" s="51"/>
      <c r="T897" s="51"/>
      <c r="U897" s="51"/>
      <c r="V897" s="51"/>
      <c r="W897" s="51"/>
      <c r="X897" s="51"/>
      <c r="Y897" s="51"/>
      <c r="Z897" s="51"/>
    </row>
    <row r="898" ht="9.75" customHeight="1">
      <c r="A898" s="51"/>
      <c r="B898" s="51"/>
      <c r="C898" s="51"/>
      <c r="D898" s="51"/>
      <c r="E898" s="51"/>
      <c r="F898" s="51"/>
      <c r="G898" s="51"/>
      <c r="H898" s="51"/>
      <c r="I898" s="51"/>
      <c r="J898" s="51"/>
      <c r="K898" s="51"/>
      <c r="L898" s="51"/>
      <c r="M898" s="51"/>
      <c r="N898" s="51"/>
      <c r="O898" s="51"/>
      <c r="P898" s="51"/>
      <c r="Q898" s="51"/>
      <c r="R898" s="51"/>
      <c r="S898" s="51"/>
      <c r="T898" s="51"/>
      <c r="U898" s="51"/>
      <c r="V898" s="51"/>
      <c r="W898" s="51"/>
      <c r="X898" s="51"/>
      <c r="Y898" s="51"/>
      <c r="Z898" s="51"/>
    </row>
    <row r="899" ht="9.75" customHeight="1">
      <c r="A899" s="51"/>
      <c r="B899" s="51"/>
      <c r="C899" s="51"/>
      <c r="D899" s="51"/>
      <c r="E899" s="51"/>
      <c r="F899" s="51"/>
      <c r="G899" s="51"/>
      <c r="H899" s="51"/>
      <c r="I899" s="51"/>
      <c r="J899" s="51"/>
      <c r="K899" s="51"/>
      <c r="L899" s="51"/>
      <c r="M899" s="51"/>
      <c r="N899" s="51"/>
      <c r="O899" s="51"/>
      <c r="P899" s="51"/>
      <c r="Q899" s="51"/>
      <c r="R899" s="51"/>
      <c r="S899" s="51"/>
      <c r="T899" s="51"/>
      <c r="U899" s="51"/>
      <c r="V899" s="51"/>
      <c r="W899" s="51"/>
      <c r="X899" s="51"/>
      <c r="Y899" s="51"/>
      <c r="Z899" s="51"/>
    </row>
    <row r="900" ht="9.75" customHeight="1">
      <c r="A900" s="51"/>
      <c r="B900" s="51"/>
      <c r="C900" s="51"/>
      <c r="D900" s="51"/>
      <c r="E900" s="51"/>
      <c r="F900" s="51"/>
      <c r="G900" s="51"/>
      <c r="H900" s="51"/>
      <c r="I900" s="51"/>
      <c r="J900" s="51"/>
      <c r="K900" s="51"/>
      <c r="L900" s="51"/>
      <c r="M900" s="51"/>
      <c r="N900" s="51"/>
      <c r="O900" s="51"/>
      <c r="P900" s="51"/>
      <c r="Q900" s="51"/>
      <c r="R900" s="51"/>
      <c r="S900" s="51"/>
      <c r="T900" s="51"/>
      <c r="U900" s="51"/>
      <c r="V900" s="51"/>
      <c r="W900" s="51"/>
      <c r="X900" s="51"/>
      <c r="Y900" s="51"/>
      <c r="Z900" s="51"/>
    </row>
    <row r="901" ht="9.75" customHeight="1">
      <c r="A901" s="51"/>
      <c r="B901" s="51"/>
      <c r="C901" s="51"/>
      <c r="D901" s="51"/>
      <c r="E901" s="51"/>
      <c r="F901" s="51"/>
      <c r="G901" s="51"/>
      <c r="H901" s="51"/>
      <c r="I901" s="51"/>
      <c r="J901" s="51"/>
      <c r="K901" s="51"/>
      <c r="L901" s="51"/>
      <c r="M901" s="51"/>
      <c r="N901" s="51"/>
      <c r="O901" s="51"/>
      <c r="P901" s="51"/>
      <c r="Q901" s="51"/>
      <c r="R901" s="51"/>
      <c r="S901" s="51"/>
      <c r="T901" s="51"/>
      <c r="U901" s="51"/>
      <c r="V901" s="51"/>
      <c r="W901" s="51"/>
      <c r="X901" s="51"/>
      <c r="Y901" s="51"/>
      <c r="Z901" s="51"/>
    </row>
    <row r="902" ht="9.75" customHeight="1">
      <c r="A902" s="51"/>
      <c r="B902" s="51"/>
      <c r="C902" s="51"/>
      <c r="D902" s="51"/>
      <c r="E902" s="51"/>
      <c r="F902" s="51"/>
      <c r="G902" s="51"/>
      <c r="H902" s="51"/>
      <c r="I902" s="51"/>
      <c r="J902" s="51"/>
      <c r="K902" s="51"/>
      <c r="L902" s="51"/>
      <c r="M902" s="51"/>
      <c r="N902" s="51"/>
      <c r="O902" s="51"/>
      <c r="P902" s="51"/>
      <c r="Q902" s="51"/>
      <c r="R902" s="51"/>
      <c r="S902" s="51"/>
      <c r="T902" s="51"/>
      <c r="U902" s="51"/>
      <c r="V902" s="51"/>
      <c r="W902" s="51"/>
      <c r="X902" s="51"/>
      <c r="Y902" s="51"/>
      <c r="Z902" s="51"/>
    </row>
    <row r="903" ht="9.75" customHeight="1">
      <c r="A903" s="51"/>
      <c r="B903" s="51"/>
      <c r="C903" s="51"/>
      <c r="D903" s="51"/>
      <c r="E903" s="51"/>
      <c r="F903" s="51"/>
      <c r="G903" s="51"/>
      <c r="H903" s="51"/>
      <c r="I903" s="51"/>
      <c r="J903" s="51"/>
      <c r="K903" s="51"/>
      <c r="L903" s="51"/>
      <c r="M903" s="51"/>
      <c r="N903" s="51"/>
      <c r="O903" s="51"/>
      <c r="P903" s="51"/>
      <c r="Q903" s="51"/>
      <c r="R903" s="51"/>
      <c r="S903" s="51"/>
      <c r="T903" s="51"/>
      <c r="U903" s="51"/>
      <c r="V903" s="51"/>
      <c r="W903" s="51"/>
      <c r="X903" s="51"/>
      <c r="Y903" s="51"/>
      <c r="Z903" s="51"/>
    </row>
    <row r="904" ht="9.75" customHeight="1">
      <c r="A904" s="51"/>
      <c r="B904" s="51"/>
      <c r="C904" s="51"/>
      <c r="D904" s="51"/>
      <c r="E904" s="51"/>
      <c r="F904" s="51"/>
      <c r="G904" s="51"/>
      <c r="H904" s="51"/>
      <c r="I904" s="51"/>
      <c r="J904" s="51"/>
      <c r="K904" s="51"/>
      <c r="L904" s="51"/>
      <c r="M904" s="51"/>
      <c r="N904" s="51"/>
      <c r="O904" s="51"/>
      <c r="P904" s="51"/>
      <c r="Q904" s="51"/>
      <c r="R904" s="51"/>
      <c r="S904" s="51"/>
      <c r="T904" s="51"/>
      <c r="U904" s="51"/>
      <c r="V904" s="51"/>
      <c r="W904" s="51"/>
      <c r="X904" s="51"/>
      <c r="Y904" s="51"/>
      <c r="Z904" s="51"/>
    </row>
    <row r="905" ht="9.75" customHeight="1">
      <c r="A905" s="51"/>
      <c r="B905" s="51"/>
      <c r="C905" s="51"/>
      <c r="D905" s="51"/>
      <c r="E905" s="51"/>
      <c r="F905" s="51"/>
      <c r="G905" s="51"/>
      <c r="H905" s="51"/>
      <c r="I905" s="51"/>
      <c r="J905" s="51"/>
      <c r="K905" s="51"/>
      <c r="L905" s="51"/>
      <c r="M905" s="51"/>
      <c r="N905" s="51"/>
      <c r="O905" s="51"/>
      <c r="P905" s="51"/>
      <c r="Q905" s="51"/>
      <c r="R905" s="51"/>
      <c r="S905" s="51"/>
      <c r="T905" s="51"/>
      <c r="U905" s="51"/>
      <c r="V905" s="51"/>
      <c r="W905" s="51"/>
      <c r="X905" s="51"/>
      <c r="Y905" s="51"/>
      <c r="Z905" s="51"/>
    </row>
    <row r="906" ht="9.75" customHeight="1">
      <c r="A906" s="51"/>
      <c r="B906" s="51"/>
      <c r="C906" s="51"/>
      <c r="D906" s="51"/>
      <c r="E906" s="51"/>
      <c r="F906" s="51"/>
      <c r="G906" s="51"/>
      <c r="H906" s="51"/>
      <c r="I906" s="51"/>
      <c r="J906" s="51"/>
      <c r="K906" s="51"/>
      <c r="L906" s="51"/>
      <c r="M906" s="51"/>
      <c r="N906" s="51"/>
      <c r="O906" s="51"/>
      <c r="P906" s="51"/>
      <c r="Q906" s="51"/>
      <c r="R906" s="51"/>
      <c r="S906" s="51"/>
      <c r="T906" s="51"/>
      <c r="U906" s="51"/>
      <c r="V906" s="51"/>
      <c r="W906" s="51"/>
      <c r="X906" s="51"/>
      <c r="Y906" s="51"/>
      <c r="Z906" s="51"/>
    </row>
    <row r="907" ht="9.75" customHeight="1">
      <c r="A907" s="51"/>
      <c r="B907" s="51"/>
      <c r="C907" s="51"/>
      <c r="D907" s="51"/>
      <c r="E907" s="51"/>
      <c r="F907" s="51"/>
      <c r="G907" s="51"/>
      <c r="H907" s="51"/>
      <c r="I907" s="51"/>
      <c r="J907" s="51"/>
      <c r="K907" s="51"/>
      <c r="L907" s="51"/>
      <c r="M907" s="51"/>
      <c r="N907" s="51"/>
      <c r="O907" s="51"/>
      <c r="P907" s="51"/>
      <c r="Q907" s="51"/>
      <c r="R907" s="51"/>
      <c r="S907" s="51"/>
      <c r="T907" s="51"/>
      <c r="U907" s="51"/>
      <c r="V907" s="51"/>
      <c r="W907" s="51"/>
      <c r="X907" s="51"/>
      <c r="Y907" s="51"/>
      <c r="Z907" s="51"/>
    </row>
    <row r="908" ht="9.75" customHeight="1">
      <c r="A908" s="51"/>
      <c r="B908" s="51"/>
      <c r="C908" s="51"/>
      <c r="D908" s="51"/>
      <c r="E908" s="51"/>
      <c r="F908" s="51"/>
      <c r="G908" s="51"/>
      <c r="H908" s="51"/>
      <c r="I908" s="51"/>
      <c r="J908" s="51"/>
      <c r="K908" s="51"/>
      <c r="L908" s="51"/>
      <c r="M908" s="51"/>
      <c r="N908" s="51"/>
      <c r="O908" s="51"/>
      <c r="P908" s="51"/>
      <c r="Q908" s="51"/>
      <c r="R908" s="51"/>
      <c r="S908" s="51"/>
      <c r="T908" s="51"/>
      <c r="U908" s="51"/>
      <c r="V908" s="51"/>
      <c r="W908" s="51"/>
      <c r="X908" s="51"/>
      <c r="Y908" s="51"/>
      <c r="Z908" s="51"/>
    </row>
    <row r="909" ht="9.75" customHeight="1">
      <c r="A909" s="51"/>
      <c r="B909" s="51"/>
      <c r="C909" s="51"/>
      <c r="D909" s="51"/>
      <c r="E909" s="51"/>
      <c r="F909" s="51"/>
      <c r="G909" s="51"/>
      <c r="H909" s="51"/>
      <c r="I909" s="51"/>
      <c r="J909" s="51"/>
      <c r="K909" s="51"/>
      <c r="L909" s="51"/>
      <c r="M909" s="51"/>
      <c r="N909" s="51"/>
      <c r="O909" s="51"/>
      <c r="P909" s="51"/>
      <c r="Q909" s="51"/>
      <c r="R909" s="51"/>
      <c r="S909" s="51"/>
      <c r="T909" s="51"/>
      <c r="U909" s="51"/>
      <c r="V909" s="51"/>
      <c r="W909" s="51"/>
      <c r="X909" s="51"/>
      <c r="Y909" s="51"/>
      <c r="Z909" s="51"/>
    </row>
    <row r="910" ht="9.75" customHeight="1">
      <c r="A910" s="51"/>
      <c r="B910" s="51"/>
      <c r="C910" s="51"/>
      <c r="D910" s="51"/>
      <c r="E910" s="51"/>
      <c r="F910" s="51"/>
      <c r="G910" s="51"/>
      <c r="H910" s="51"/>
      <c r="I910" s="51"/>
      <c r="J910" s="51"/>
      <c r="K910" s="51"/>
      <c r="L910" s="51"/>
      <c r="M910" s="51"/>
      <c r="N910" s="51"/>
      <c r="O910" s="51"/>
      <c r="P910" s="51"/>
      <c r="Q910" s="51"/>
      <c r="R910" s="51"/>
      <c r="S910" s="51"/>
      <c r="T910" s="51"/>
      <c r="U910" s="51"/>
      <c r="V910" s="51"/>
      <c r="W910" s="51"/>
      <c r="X910" s="51"/>
      <c r="Y910" s="51"/>
      <c r="Z910" s="51"/>
    </row>
    <row r="911" ht="9.75" customHeight="1">
      <c r="A911" s="51"/>
      <c r="B911" s="51"/>
      <c r="C911" s="51"/>
      <c r="D911" s="51"/>
      <c r="E911" s="51"/>
      <c r="F911" s="51"/>
      <c r="G911" s="51"/>
      <c r="H911" s="51"/>
      <c r="I911" s="51"/>
      <c r="J911" s="51"/>
      <c r="K911" s="51"/>
      <c r="L911" s="51"/>
      <c r="M911" s="51"/>
      <c r="N911" s="51"/>
      <c r="O911" s="51"/>
      <c r="P911" s="51"/>
      <c r="Q911" s="51"/>
      <c r="R911" s="51"/>
      <c r="S911" s="51"/>
      <c r="T911" s="51"/>
      <c r="U911" s="51"/>
      <c r="V911" s="51"/>
      <c r="W911" s="51"/>
      <c r="X911" s="51"/>
      <c r="Y911" s="51"/>
      <c r="Z911" s="51"/>
    </row>
    <row r="912" ht="9.75" customHeight="1">
      <c r="A912" s="51"/>
      <c r="B912" s="51"/>
      <c r="C912" s="51"/>
      <c r="D912" s="51"/>
      <c r="E912" s="51"/>
      <c r="F912" s="51"/>
      <c r="G912" s="51"/>
      <c r="H912" s="51"/>
      <c r="I912" s="51"/>
      <c r="J912" s="51"/>
      <c r="K912" s="51"/>
      <c r="L912" s="51"/>
      <c r="M912" s="51"/>
      <c r="N912" s="51"/>
      <c r="O912" s="51"/>
      <c r="P912" s="51"/>
      <c r="Q912" s="51"/>
      <c r="R912" s="51"/>
      <c r="S912" s="51"/>
      <c r="T912" s="51"/>
      <c r="U912" s="51"/>
      <c r="V912" s="51"/>
      <c r="W912" s="51"/>
      <c r="X912" s="51"/>
      <c r="Y912" s="51"/>
      <c r="Z912" s="51"/>
    </row>
    <row r="913" ht="9.75" customHeight="1">
      <c r="A913" s="51"/>
      <c r="B913" s="51"/>
      <c r="C913" s="51"/>
      <c r="D913" s="51"/>
      <c r="E913" s="51"/>
      <c r="F913" s="51"/>
      <c r="G913" s="51"/>
      <c r="H913" s="51"/>
      <c r="I913" s="51"/>
      <c r="J913" s="51"/>
      <c r="K913" s="51"/>
      <c r="L913" s="51"/>
      <c r="M913" s="51"/>
      <c r="N913" s="51"/>
      <c r="O913" s="51"/>
      <c r="P913" s="51"/>
      <c r="Q913" s="51"/>
      <c r="R913" s="51"/>
      <c r="S913" s="51"/>
      <c r="T913" s="51"/>
      <c r="U913" s="51"/>
      <c r="V913" s="51"/>
      <c r="W913" s="51"/>
      <c r="X913" s="51"/>
      <c r="Y913" s="51"/>
      <c r="Z913" s="51"/>
    </row>
    <row r="914" ht="9.75" customHeight="1">
      <c r="A914" s="51"/>
      <c r="B914" s="51"/>
      <c r="C914" s="51"/>
      <c r="D914" s="51"/>
      <c r="E914" s="51"/>
      <c r="F914" s="51"/>
      <c r="G914" s="51"/>
      <c r="H914" s="51"/>
      <c r="I914" s="51"/>
      <c r="J914" s="51"/>
      <c r="K914" s="51"/>
      <c r="L914" s="51"/>
      <c r="M914" s="51"/>
      <c r="N914" s="51"/>
      <c r="O914" s="51"/>
      <c r="P914" s="51"/>
      <c r="Q914" s="51"/>
      <c r="R914" s="51"/>
      <c r="S914" s="51"/>
      <c r="T914" s="51"/>
      <c r="U914" s="51"/>
      <c r="V914" s="51"/>
      <c r="W914" s="51"/>
      <c r="X914" s="51"/>
      <c r="Y914" s="51"/>
      <c r="Z914" s="51"/>
    </row>
    <row r="915" ht="9.75" customHeight="1">
      <c r="A915" s="51"/>
      <c r="B915" s="51"/>
      <c r="C915" s="51"/>
      <c r="D915" s="51"/>
      <c r="E915" s="51"/>
      <c r="F915" s="51"/>
      <c r="G915" s="51"/>
      <c r="H915" s="51"/>
      <c r="I915" s="51"/>
      <c r="J915" s="51"/>
      <c r="K915" s="51"/>
      <c r="L915" s="51"/>
      <c r="M915" s="51"/>
      <c r="N915" s="51"/>
      <c r="O915" s="51"/>
      <c r="P915" s="51"/>
      <c r="Q915" s="51"/>
      <c r="R915" s="51"/>
      <c r="S915" s="51"/>
      <c r="T915" s="51"/>
      <c r="U915" s="51"/>
      <c r="V915" s="51"/>
      <c r="W915" s="51"/>
      <c r="X915" s="51"/>
      <c r="Y915" s="51"/>
      <c r="Z915" s="51"/>
    </row>
    <row r="916" ht="9.75" customHeight="1">
      <c r="A916" s="51"/>
      <c r="B916" s="51"/>
      <c r="C916" s="51"/>
      <c r="D916" s="51"/>
      <c r="E916" s="51"/>
      <c r="F916" s="51"/>
      <c r="G916" s="51"/>
      <c r="H916" s="51"/>
      <c r="I916" s="51"/>
      <c r="J916" s="51"/>
      <c r="K916" s="51"/>
      <c r="L916" s="51"/>
      <c r="M916" s="51"/>
      <c r="N916" s="51"/>
      <c r="O916" s="51"/>
      <c r="P916" s="51"/>
      <c r="Q916" s="51"/>
      <c r="R916" s="51"/>
      <c r="S916" s="51"/>
      <c r="T916" s="51"/>
      <c r="U916" s="51"/>
      <c r="V916" s="51"/>
      <c r="W916" s="51"/>
      <c r="X916" s="51"/>
      <c r="Y916" s="51"/>
      <c r="Z916" s="51"/>
    </row>
    <row r="917" ht="9.75" customHeight="1">
      <c r="A917" s="51"/>
      <c r="B917" s="51"/>
      <c r="C917" s="51"/>
      <c r="D917" s="51"/>
      <c r="E917" s="51"/>
      <c r="F917" s="51"/>
      <c r="G917" s="51"/>
      <c r="H917" s="51"/>
      <c r="I917" s="51"/>
      <c r="J917" s="51"/>
      <c r="K917" s="51"/>
      <c r="L917" s="51"/>
      <c r="M917" s="51"/>
      <c r="N917" s="51"/>
      <c r="O917" s="51"/>
      <c r="P917" s="51"/>
      <c r="Q917" s="51"/>
      <c r="R917" s="51"/>
      <c r="S917" s="51"/>
      <c r="T917" s="51"/>
      <c r="U917" s="51"/>
      <c r="V917" s="51"/>
      <c r="W917" s="51"/>
      <c r="X917" s="51"/>
      <c r="Y917" s="51"/>
      <c r="Z917" s="51"/>
    </row>
    <row r="918" ht="9.75" customHeight="1">
      <c r="A918" s="51"/>
      <c r="B918" s="51"/>
      <c r="C918" s="51"/>
      <c r="D918" s="51"/>
      <c r="E918" s="51"/>
      <c r="F918" s="51"/>
      <c r="G918" s="51"/>
      <c r="H918" s="51"/>
      <c r="I918" s="51"/>
      <c r="J918" s="51"/>
      <c r="K918" s="51"/>
      <c r="L918" s="51"/>
      <c r="M918" s="51"/>
      <c r="N918" s="51"/>
      <c r="O918" s="51"/>
      <c r="P918" s="51"/>
      <c r="Q918" s="51"/>
      <c r="R918" s="51"/>
      <c r="S918" s="51"/>
      <c r="T918" s="51"/>
      <c r="U918" s="51"/>
      <c r="V918" s="51"/>
      <c r="W918" s="51"/>
      <c r="X918" s="51"/>
      <c r="Y918" s="51"/>
      <c r="Z918" s="51"/>
    </row>
    <row r="919" ht="9.75" customHeight="1">
      <c r="A919" s="51"/>
      <c r="B919" s="51"/>
      <c r="C919" s="51"/>
      <c r="D919" s="51"/>
      <c r="E919" s="51"/>
      <c r="F919" s="51"/>
      <c r="G919" s="51"/>
      <c r="H919" s="51"/>
      <c r="I919" s="51"/>
      <c r="J919" s="51"/>
      <c r="K919" s="51"/>
      <c r="L919" s="51"/>
      <c r="M919" s="51"/>
      <c r="N919" s="51"/>
      <c r="O919" s="51"/>
      <c r="P919" s="51"/>
      <c r="Q919" s="51"/>
      <c r="R919" s="51"/>
      <c r="S919" s="51"/>
      <c r="T919" s="51"/>
      <c r="U919" s="51"/>
      <c r="V919" s="51"/>
      <c r="W919" s="51"/>
      <c r="X919" s="51"/>
      <c r="Y919" s="51"/>
      <c r="Z919" s="51"/>
    </row>
    <row r="920" ht="9.75" customHeight="1">
      <c r="A920" s="51"/>
      <c r="B920" s="51"/>
      <c r="C920" s="51"/>
      <c r="D920" s="51"/>
      <c r="E920" s="51"/>
      <c r="F920" s="51"/>
      <c r="G920" s="51"/>
      <c r="H920" s="51"/>
      <c r="I920" s="51"/>
      <c r="J920" s="51"/>
      <c r="K920" s="51"/>
      <c r="L920" s="51"/>
      <c r="M920" s="51"/>
      <c r="N920" s="51"/>
      <c r="O920" s="51"/>
      <c r="P920" s="51"/>
      <c r="Q920" s="51"/>
      <c r="R920" s="51"/>
      <c r="S920" s="51"/>
      <c r="T920" s="51"/>
      <c r="U920" s="51"/>
      <c r="V920" s="51"/>
      <c r="W920" s="51"/>
      <c r="X920" s="51"/>
      <c r="Y920" s="51"/>
      <c r="Z920" s="51"/>
    </row>
    <row r="921" ht="9.75" customHeight="1">
      <c r="A921" s="51"/>
      <c r="B921" s="51"/>
      <c r="C921" s="51"/>
      <c r="D921" s="51"/>
      <c r="E921" s="51"/>
      <c r="F921" s="51"/>
      <c r="G921" s="51"/>
      <c r="H921" s="51"/>
      <c r="I921" s="51"/>
      <c r="J921" s="51"/>
      <c r="K921" s="51"/>
      <c r="L921" s="51"/>
      <c r="M921" s="51"/>
      <c r="N921" s="51"/>
      <c r="O921" s="51"/>
      <c r="P921" s="51"/>
      <c r="Q921" s="51"/>
      <c r="R921" s="51"/>
      <c r="S921" s="51"/>
      <c r="T921" s="51"/>
      <c r="U921" s="51"/>
      <c r="V921" s="51"/>
      <c r="W921" s="51"/>
      <c r="X921" s="51"/>
      <c r="Y921" s="51"/>
      <c r="Z921" s="51"/>
    </row>
    <row r="922" ht="9.75" customHeight="1">
      <c r="A922" s="51"/>
      <c r="B922" s="51"/>
      <c r="C922" s="51"/>
      <c r="D922" s="51"/>
      <c r="E922" s="51"/>
      <c r="F922" s="51"/>
      <c r="G922" s="51"/>
      <c r="H922" s="51"/>
      <c r="I922" s="51"/>
      <c r="J922" s="51"/>
      <c r="K922" s="51"/>
      <c r="L922" s="51"/>
      <c r="M922" s="51"/>
      <c r="N922" s="51"/>
      <c r="O922" s="51"/>
      <c r="P922" s="51"/>
      <c r="Q922" s="51"/>
      <c r="R922" s="51"/>
      <c r="S922" s="51"/>
      <c r="T922" s="51"/>
      <c r="U922" s="51"/>
      <c r="V922" s="51"/>
      <c r="W922" s="51"/>
      <c r="X922" s="51"/>
      <c r="Y922" s="51"/>
      <c r="Z922" s="51"/>
    </row>
    <row r="923" ht="9.75" customHeight="1">
      <c r="A923" s="51"/>
      <c r="B923" s="51"/>
      <c r="C923" s="51"/>
      <c r="D923" s="51"/>
      <c r="E923" s="51"/>
      <c r="F923" s="51"/>
      <c r="G923" s="51"/>
      <c r="H923" s="51"/>
      <c r="I923" s="51"/>
      <c r="J923" s="51"/>
      <c r="K923" s="51"/>
      <c r="L923" s="51"/>
      <c r="M923" s="51"/>
      <c r="N923" s="51"/>
      <c r="O923" s="51"/>
      <c r="P923" s="51"/>
      <c r="Q923" s="51"/>
      <c r="R923" s="51"/>
      <c r="S923" s="51"/>
      <c r="T923" s="51"/>
      <c r="U923" s="51"/>
      <c r="V923" s="51"/>
      <c r="W923" s="51"/>
      <c r="X923" s="51"/>
      <c r="Y923" s="51"/>
      <c r="Z923" s="51"/>
    </row>
    <row r="924" ht="9.75" customHeight="1">
      <c r="A924" s="51"/>
      <c r="B924" s="51"/>
      <c r="C924" s="51"/>
      <c r="D924" s="51"/>
      <c r="E924" s="51"/>
      <c r="F924" s="51"/>
      <c r="G924" s="51"/>
      <c r="H924" s="51"/>
      <c r="I924" s="51"/>
      <c r="J924" s="51"/>
      <c r="K924" s="51"/>
      <c r="L924" s="51"/>
      <c r="M924" s="51"/>
      <c r="N924" s="51"/>
      <c r="O924" s="51"/>
      <c r="P924" s="51"/>
      <c r="Q924" s="51"/>
      <c r="R924" s="51"/>
      <c r="S924" s="51"/>
      <c r="T924" s="51"/>
      <c r="U924" s="51"/>
      <c r="V924" s="51"/>
      <c r="W924" s="51"/>
      <c r="X924" s="51"/>
      <c r="Y924" s="51"/>
      <c r="Z924" s="51"/>
    </row>
    <row r="925" ht="9.75" customHeight="1">
      <c r="A925" s="51"/>
      <c r="B925" s="51"/>
      <c r="C925" s="51"/>
      <c r="D925" s="51"/>
      <c r="E925" s="51"/>
      <c r="F925" s="51"/>
      <c r="G925" s="51"/>
      <c r="H925" s="51"/>
      <c r="I925" s="51"/>
      <c r="J925" s="51"/>
      <c r="K925" s="51"/>
      <c r="L925" s="51"/>
      <c r="M925" s="51"/>
      <c r="N925" s="51"/>
      <c r="O925" s="51"/>
      <c r="P925" s="51"/>
      <c r="Q925" s="51"/>
      <c r="R925" s="51"/>
      <c r="S925" s="51"/>
      <c r="T925" s="51"/>
      <c r="U925" s="51"/>
      <c r="V925" s="51"/>
      <c r="W925" s="51"/>
      <c r="X925" s="51"/>
      <c r="Y925" s="51"/>
      <c r="Z925" s="51"/>
    </row>
    <row r="926" ht="9.75" customHeight="1">
      <c r="A926" s="51"/>
      <c r="B926" s="51"/>
      <c r="C926" s="51"/>
      <c r="D926" s="51"/>
      <c r="E926" s="51"/>
      <c r="F926" s="51"/>
      <c r="G926" s="51"/>
      <c r="H926" s="51"/>
      <c r="I926" s="51"/>
      <c r="J926" s="51"/>
      <c r="K926" s="51"/>
      <c r="L926" s="51"/>
      <c r="M926" s="51"/>
      <c r="N926" s="51"/>
      <c r="O926" s="51"/>
      <c r="P926" s="51"/>
      <c r="Q926" s="51"/>
      <c r="R926" s="51"/>
      <c r="S926" s="51"/>
      <c r="T926" s="51"/>
      <c r="U926" s="51"/>
      <c r="V926" s="51"/>
      <c r="W926" s="51"/>
      <c r="X926" s="51"/>
      <c r="Y926" s="51"/>
      <c r="Z926" s="51"/>
    </row>
    <row r="927" ht="9.75" customHeight="1">
      <c r="A927" s="51"/>
      <c r="B927" s="51"/>
      <c r="C927" s="51"/>
      <c r="D927" s="51"/>
      <c r="E927" s="51"/>
      <c r="F927" s="51"/>
      <c r="G927" s="51"/>
      <c r="H927" s="51"/>
      <c r="I927" s="51"/>
      <c r="J927" s="51"/>
      <c r="K927" s="51"/>
      <c r="L927" s="51"/>
      <c r="M927" s="51"/>
      <c r="N927" s="51"/>
      <c r="O927" s="51"/>
      <c r="P927" s="51"/>
      <c r="Q927" s="51"/>
      <c r="R927" s="51"/>
      <c r="S927" s="51"/>
      <c r="T927" s="51"/>
      <c r="U927" s="51"/>
      <c r="V927" s="51"/>
      <c r="W927" s="51"/>
      <c r="X927" s="51"/>
      <c r="Y927" s="51"/>
      <c r="Z927" s="51"/>
    </row>
    <row r="928" ht="9.75" customHeight="1">
      <c r="A928" s="51"/>
      <c r="B928" s="51"/>
      <c r="C928" s="51"/>
      <c r="D928" s="51"/>
      <c r="E928" s="51"/>
      <c r="F928" s="51"/>
      <c r="G928" s="51"/>
      <c r="H928" s="51"/>
      <c r="I928" s="51"/>
      <c r="J928" s="51"/>
      <c r="K928" s="51"/>
      <c r="L928" s="51"/>
      <c r="M928" s="51"/>
      <c r="N928" s="51"/>
      <c r="O928" s="51"/>
      <c r="P928" s="51"/>
      <c r="Q928" s="51"/>
      <c r="R928" s="51"/>
      <c r="S928" s="51"/>
      <c r="T928" s="51"/>
      <c r="U928" s="51"/>
      <c r="V928" s="51"/>
      <c r="W928" s="51"/>
      <c r="X928" s="51"/>
      <c r="Y928" s="51"/>
      <c r="Z928" s="51"/>
    </row>
    <row r="929" ht="9.75" customHeight="1">
      <c r="A929" s="51"/>
      <c r="B929" s="51"/>
      <c r="C929" s="51"/>
      <c r="D929" s="51"/>
      <c r="E929" s="51"/>
      <c r="F929" s="51"/>
      <c r="G929" s="51"/>
      <c r="H929" s="51"/>
      <c r="I929" s="51"/>
      <c r="J929" s="51"/>
      <c r="K929" s="51"/>
      <c r="L929" s="51"/>
      <c r="M929" s="51"/>
      <c r="N929" s="51"/>
      <c r="O929" s="51"/>
      <c r="P929" s="51"/>
      <c r="Q929" s="51"/>
      <c r="R929" s="51"/>
      <c r="S929" s="51"/>
      <c r="T929" s="51"/>
      <c r="U929" s="51"/>
      <c r="V929" s="51"/>
      <c r="W929" s="51"/>
      <c r="X929" s="51"/>
      <c r="Y929" s="51"/>
      <c r="Z929" s="51"/>
    </row>
    <row r="930" ht="9.75" customHeight="1">
      <c r="A930" s="51"/>
      <c r="B930" s="51"/>
      <c r="C930" s="51"/>
      <c r="D930" s="51"/>
      <c r="E930" s="51"/>
      <c r="F930" s="51"/>
      <c r="G930" s="51"/>
      <c r="H930" s="51"/>
      <c r="I930" s="51"/>
      <c r="J930" s="51"/>
      <c r="K930" s="51"/>
      <c r="L930" s="51"/>
      <c r="M930" s="51"/>
      <c r="N930" s="51"/>
      <c r="O930" s="51"/>
      <c r="P930" s="51"/>
      <c r="Q930" s="51"/>
      <c r="R930" s="51"/>
      <c r="S930" s="51"/>
      <c r="T930" s="51"/>
      <c r="U930" s="51"/>
      <c r="V930" s="51"/>
      <c r="W930" s="51"/>
      <c r="X930" s="51"/>
      <c r="Y930" s="51"/>
      <c r="Z930" s="51"/>
    </row>
    <row r="931" ht="9.75" customHeight="1">
      <c r="A931" s="51"/>
      <c r="B931" s="51"/>
      <c r="C931" s="51"/>
      <c r="D931" s="51"/>
      <c r="E931" s="51"/>
      <c r="F931" s="51"/>
      <c r="G931" s="51"/>
      <c r="H931" s="51"/>
      <c r="I931" s="51"/>
      <c r="J931" s="51"/>
      <c r="K931" s="51"/>
      <c r="L931" s="51"/>
      <c r="M931" s="51"/>
      <c r="N931" s="51"/>
      <c r="O931" s="51"/>
      <c r="P931" s="51"/>
      <c r="Q931" s="51"/>
      <c r="R931" s="51"/>
      <c r="S931" s="51"/>
      <c r="T931" s="51"/>
      <c r="U931" s="51"/>
      <c r="V931" s="51"/>
      <c r="W931" s="51"/>
      <c r="X931" s="51"/>
      <c r="Y931" s="51"/>
      <c r="Z931" s="51"/>
    </row>
    <row r="932" ht="9.75" customHeight="1">
      <c r="A932" s="51"/>
      <c r="B932" s="51"/>
      <c r="C932" s="51"/>
      <c r="D932" s="51"/>
      <c r="E932" s="51"/>
      <c r="F932" s="51"/>
      <c r="G932" s="51"/>
      <c r="H932" s="51"/>
      <c r="I932" s="51"/>
      <c r="J932" s="51"/>
      <c r="K932" s="51"/>
      <c r="L932" s="51"/>
      <c r="M932" s="51"/>
      <c r="N932" s="51"/>
      <c r="O932" s="51"/>
      <c r="P932" s="51"/>
      <c r="Q932" s="51"/>
      <c r="R932" s="51"/>
      <c r="S932" s="51"/>
      <c r="T932" s="51"/>
      <c r="U932" s="51"/>
      <c r="V932" s="51"/>
      <c r="W932" s="51"/>
      <c r="X932" s="51"/>
      <c r="Y932" s="51"/>
      <c r="Z932" s="51"/>
    </row>
    <row r="933" ht="9.75" customHeight="1">
      <c r="A933" s="51"/>
      <c r="B933" s="51"/>
      <c r="C933" s="51"/>
      <c r="D933" s="51"/>
      <c r="E933" s="51"/>
      <c r="F933" s="51"/>
      <c r="G933" s="51"/>
      <c r="H933" s="51"/>
      <c r="I933" s="51"/>
      <c r="J933" s="51"/>
      <c r="K933" s="51"/>
      <c r="L933" s="51"/>
      <c r="M933" s="51"/>
      <c r="N933" s="51"/>
      <c r="O933" s="51"/>
      <c r="P933" s="51"/>
      <c r="Q933" s="51"/>
      <c r="R933" s="51"/>
      <c r="S933" s="51"/>
      <c r="T933" s="51"/>
      <c r="U933" s="51"/>
      <c r="V933" s="51"/>
      <c r="W933" s="51"/>
      <c r="X933" s="51"/>
      <c r="Y933" s="51"/>
      <c r="Z933" s="51"/>
    </row>
    <row r="934" ht="9.75" customHeight="1">
      <c r="A934" s="51"/>
      <c r="B934" s="51"/>
      <c r="C934" s="51"/>
      <c r="D934" s="51"/>
      <c r="E934" s="51"/>
      <c r="F934" s="51"/>
      <c r="G934" s="51"/>
      <c r="H934" s="51"/>
      <c r="I934" s="51"/>
      <c r="J934" s="51"/>
      <c r="K934" s="51"/>
      <c r="L934" s="51"/>
      <c r="M934" s="51"/>
      <c r="N934" s="51"/>
      <c r="O934" s="51"/>
      <c r="P934" s="51"/>
      <c r="Q934" s="51"/>
      <c r="R934" s="51"/>
      <c r="S934" s="51"/>
      <c r="T934" s="51"/>
      <c r="U934" s="51"/>
      <c r="V934" s="51"/>
      <c r="W934" s="51"/>
      <c r="X934" s="51"/>
      <c r="Y934" s="51"/>
      <c r="Z934" s="51"/>
    </row>
    <row r="935" ht="9.75" customHeight="1">
      <c r="A935" s="51"/>
      <c r="B935" s="51"/>
      <c r="C935" s="51"/>
      <c r="D935" s="51"/>
      <c r="E935" s="51"/>
      <c r="F935" s="51"/>
      <c r="G935" s="51"/>
      <c r="H935" s="51"/>
      <c r="I935" s="51"/>
      <c r="J935" s="51"/>
      <c r="K935" s="51"/>
      <c r="L935" s="51"/>
      <c r="M935" s="51"/>
      <c r="N935" s="51"/>
      <c r="O935" s="51"/>
      <c r="P935" s="51"/>
      <c r="Q935" s="51"/>
      <c r="R935" s="51"/>
      <c r="S935" s="51"/>
      <c r="T935" s="51"/>
      <c r="U935" s="51"/>
      <c r="V935" s="51"/>
      <c r="W935" s="51"/>
      <c r="X935" s="51"/>
      <c r="Y935" s="51"/>
      <c r="Z935" s="51"/>
    </row>
    <row r="936" ht="9.75" customHeight="1">
      <c r="A936" s="51"/>
      <c r="B936" s="51"/>
      <c r="C936" s="51"/>
      <c r="D936" s="51"/>
      <c r="E936" s="51"/>
      <c r="F936" s="51"/>
      <c r="G936" s="51"/>
      <c r="H936" s="51"/>
      <c r="I936" s="51"/>
      <c r="J936" s="51"/>
      <c r="K936" s="51"/>
      <c r="L936" s="51"/>
      <c r="M936" s="51"/>
      <c r="N936" s="51"/>
      <c r="O936" s="51"/>
      <c r="P936" s="51"/>
      <c r="Q936" s="51"/>
      <c r="R936" s="51"/>
      <c r="S936" s="51"/>
      <c r="T936" s="51"/>
      <c r="U936" s="51"/>
      <c r="V936" s="51"/>
      <c r="W936" s="51"/>
      <c r="X936" s="51"/>
      <c r="Y936" s="51"/>
      <c r="Z936" s="51"/>
    </row>
    <row r="937" ht="9.75" customHeight="1">
      <c r="A937" s="51"/>
      <c r="B937" s="51"/>
      <c r="C937" s="51"/>
      <c r="D937" s="51"/>
      <c r="E937" s="51"/>
      <c r="F937" s="51"/>
      <c r="G937" s="51"/>
      <c r="H937" s="51"/>
      <c r="I937" s="51"/>
      <c r="J937" s="51"/>
      <c r="K937" s="51"/>
      <c r="L937" s="51"/>
      <c r="M937" s="51"/>
      <c r="N937" s="51"/>
      <c r="O937" s="51"/>
      <c r="P937" s="51"/>
      <c r="Q937" s="51"/>
      <c r="R937" s="51"/>
      <c r="S937" s="51"/>
      <c r="T937" s="51"/>
      <c r="U937" s="51"/>
      <c r="V937" s="51"/>
      <c r="W937" s="51"/>
      <c r="X937" s="51"/>
      <c r="Y937" s="51"/>
      <c r="Z937" s="51"/>
    </row>
    <row r="938" ht="9.75" customHeight="1">
      <c r="A938" s="51"/>
      <c r="B938" s="51"/>
      <c r="C938" s="51"/>
      <c r="D938" s="51"/>
      <c r="E938" s="51"/>
      <c r="F938" s="51"/>
      <c r="G938" s="51"/>
      <c r="H938" s="51"/>
      <c r="I938" s="51"/>
      <c r="J938" s="51"/>
      <c r="K938" s="51"/>
      <c r="L938" s="51"/>
      <c r="M938" s="51"/>
      <c r="N938" s="51"/>
      <c r="O938" s="51"/>
      <c r="P938" s="51"/>
      <c r="Q938" s="51"/>
      <c r="R938" s="51"/>
      <c r="S938" s="51"/>
      <c r="T938" s="51"/>
      <c r="U938" s="51"/>
      <c r="V938" s="51"/>
      <c r="W938" s="51"/>
      <c r="X938" s="51"/>
      <c r="Y938" s="51"/>
      <c r="Z938" s="51"/>
    </row>
    <row r="939" ht="9.75" customHeight="1">
      <c r="A939" s="51"/>
      <c r="B939" s="51"/>
      <c r="C939" s="51"/>
      <c r="D939" s="51"/>
      <c r="E939" s="51"/>
      <c r="F939" s="51"/>
      <c r="G939" s="51"/>
      <c r="H939" s="51"/>
      <c r="I939" s="51"/>
      <c r="J939" s="51"/>
      <c r="K939" s="51"/>
      <c r="L939" s="51"/>
      <c r="M939" s="51"/>
      <c r="N939" s="51"/>
      <c r="O939" s="51"/>
      <c r="P939" s="51"/>
      <c r="Q939" s="51"/>
      <c r="R939" s="51"/>
      <c r="S939" s="51"/>
      <c r="T939" s="51"/>
      <c r="U939" s="51"/>
      <c r="V939" s="51"/>
      <c r="W939" s="51"/>
      <c r="X939" s="51"/>
      <c r="Y939" s="51"/>
      <c r="Z939" s="51"/>
    </row>
    <row r="940" ht="9.75" customHeight="1">
      <c r="A940" s="51"/>
      <c r="B940" s="51"/>
      <c r="C940" s="51"/>
      <c r="D940" s="51"/>
      <c r="E940" s="51"/>
      <c r="F940" s="51"/>
      <c r="G940" s="51"/>
      <c r="H940" s="51"/>
      <c r="I940" s="51"/>
      <c r="J940" s="51"/>
      <c r="K940" s="51"/>
      <c r="L940" s="51"/>
      <c r="M940" s="51"/>
      <c r="N940" s="51"/>
      <c r="O940" s="51"/>
      <c r="P940" s="51"/>
      <c r="Q940" s="51"/>
      <c r="R940" s="51"/>
      <c r="S940" s="51"/>
      <c r="T940" s="51"/>
      <c r="U940" s="51"/>
      <c r="V940" s="51"/>
      <c r="W940" s="51"/>
      <c r="X940" s="51"/>
      <c r="Y940" s="51"/>
      <c r="Z940" s="51"/>
    </row>
    <row r="941" ht="9.75" customHeight="1">
      <c r="A941" s="51"/>
      <c r="B941" s="51"/>
      <c r="C941" s="51"/>
      <c r="D941" s="51"/>
      <c r="E941" s="51"/>
      <c r="F941" s="51"/>
      <c r="G941" s="51"/>
      <c r="H941" s="51"/>
      <c r="I941" s="51"/>
      <c r="J941" s="51"/>
      <c r="K941" s="51"/>
      <c r="L941" s="51"/>
      <c r="M941" s="51"/>
      <c r="N941" s="51"/>
      <c r="O941" s="51"/>
      <c r="P941" s="51"/>
      <c r="Q941" s="51"/>
      <c r="R941" s="51"/>
      <c r="S941" s="51"/>
      <c r="T941" s="51"/>
      <c r="U941" s="51"/>
      <c r="V941" s="51"/>
      <c r="W941" s="51"/>
      <c r="X941" s="51"/>
      <c r="Y941" s="51"/>
      <c r="Z941" s="51"/>
    </row>
    <row r="942" ht="9.75" customHeight="1">
      <c r="A942" s="51"/>
      <c r="B942" s="51"/>
      <c r="C942" s="51"/>
      <c r="D942" s="51"/>
      <c r="E942" s="51"/>
      <c r="F942" s="51"/>
      <c r="G942" s="51"/>
      <c r="H942" s="51"/>
      <c r="I942" s="51"/>
      <c r="J942" s="51"/>
      <c r="K942" s="51"/>
      <c r="L942" s="51"/>
      <c r="M942" s="51"/>
      <c r="N942" s="51"/>
      <c r="O942" s="51"/>
      <c r="P942" s="51"/>
      <c r="Q942" s="51"/>
      <c r="R942" s="51"/>
      <c r="S942" s="51"/>
      <c r="T942" s="51"/>
      <c r="U942" s="51"/>
      <c r="V942" s="51"/>
      <c r="W942" s="51"/>
      <c r="X942" s="51"/>
      <c r="Y942" s="51"/>
      <c r="Z942" s="51"/>
    </row>
    <row r="943" ht="9.75" customHeight="1">
      <c r="A943" s="51"/>
      <c r="B943" s="51"/>
      <c r="C943" s="51"/>
      <c r="D943" s="51"/>
      <c r="E943" s="51"/>
      <c r="F943" s="51"/>
      <c r="G943" s="51"/>
      <c r="H943" s="51"/>
      <c r="I943" s="51"/>
      <c r="J943" s="51"/>
      <c r="K943" s="51"/>
      <c r="L943" s="51"/>
      <c r="M943" s="51"/>
      <c r="N943" s="51"/>
      <c r="O943" s="51"/>
      <c r="P943" s="51"/>
      <c r="Q943" s="51"/>
      <c r="R943" s="51"/>
      <c r="S943" s="51"/>
      <c r="T943" s="51"/>
      <c r="U943" s="51"/>
      <c r="V943" s="51"/>
      <c r="W943" s="51"/>
      <c r="X943" s="51"/>
      <c r="Y943" s="51"/>
      <c r="Z943" s="51"/>
    </row>
    <row r="944" ht="9.75" customHeight="1">
      <c r="A944" s="51"/>
      <c r="B944" s="51"/>
      <c r="C944" s="51"/>
      <c r="D944" s="51"/>
      <c r="E944" s="51"/>
      <c r="F944" s="51"/>
      <c r="G944" s="51"/>
      <c r="H944" s="51"/>
      <c r="I944" s="51"/>
      <c r="J944" s="51"/>
      <c r="K944" s="51"/>
      <c r="L944" s="51"/>
      <c r="M944" s="51"/>
      <c r="N944" s="51"/>
      <c r="O944" s="51"/>
      <c r="P944" s="51"/>
      <c r="Q944" s="51"/>
      <c r="R944" s="51"/>
      <c r="S944" s="51"/>
      <c r="T944" s="51"/>
      <c r="U944" s="51"/>
      <c r="V944" s="51"/>
      <c r="W944" s="51"/>
      <c r="X944" s="51"/>
      <c r="Y944" s="51"/>
      <c r="Z944" s="51"/>
    </row>
    <row r="945" ht="9.75" customHeight="1">
      <c r="A945" s="51"/>
      <c r="B945" s="51"/>
      <c r="C945" s="51"/>
      <c r="D945" s="51"/>
      <c r="E945" s="51"/>
      <c r="F945" s="51"/>
      <c r="G945" s="51"/>
      <c r="H945" s="51"/>
      <c r="I945" s="51"/>
      <c r="J945" s="51"/>
      <c r="K945" s="51"/>
      <c r="L945" s="51"/>
      <c r="M945" s="51"/>
      <c r="N945" s="51"/>
      <c r="O945" s="51"/>
      <c r="P945" s="51"/>
      <c r="Q945" s="51"/>
      <c r="R945" s="51"/>
      <c r="S945" s="51"/>
      <c r="T945" s="51"/>
      <c r="U945" s="51"/>
      <c r="V945" s="51"/>
      <c r="W945" s="51"/>
      <c r="X945" s="51"/>
      <c r="Y945" s="51"/>
      <c r="Z945" s="51"/>
    </row>
    <row r="946" ht="9.75" customHeight="1">
      <c r="A946" s="51"/>
      <c r="B946" s="51"/>
      <c r="C946" s="51"/>
      <c r="D946" s="51"/>
      <c r="E946" s="51"/>
      <c r="F946" s="51"/>
      <c r="G946" s="51"/>
      <c r="H946" s="51"/>
      <c r="I946" s="51"/>
      <c r="J946" s="51"/>
      <c r="K946" s="51"/>
      <c r="L946" s="51"/>
      <c r="M946" s="51"/>
      <c r="N946" s="51"/>
      <c r="O946" s="51"/>
      <c r="P946" s="51"/>
      <c r="Q946" s="51"/>
      <c r="R946" s="51"/>
      <c r="S946" s="51"/>
      <c r="T946" s="51"/>
      <c r="U946" s="51"/>
      <c r="V946" s="51"/>
      <c r="W946" s="51"/>
      <c r="X946" s="51"/>
      <c r="Y946" s="51"/>
      <c r="Z946" s="51"/>
    </row>
    <row r="947" ht="9.75" customHeight="1">
      <c r="A947" s="51"/>
      <c r="B947" s="51"/>
      <c r="C947" s="51"/>
      <c r="D947" s="51"/>
      <c r="E947" s="51"/>
      <c r="F947" s="51"/>
      <c r="G947" s="51"/>
      <c r="H947" s="51"/>
      <c r="I947" s="51"/>
      <c r="J947" s="51"/>
      <c r="K947" s="51"/>
      <c r="L947" s="51"/>
      <c r="M947" s="51"/>
      <c r="N947" s="51"/>
      <c r="O947" s="51"/>
      <c r="P947" s="51"/>
      <c r="Q947" s="51"/>
      <c r="R947" s="51"/>
      <c r="S947" s="51"/>
      <c r="T947" s="51"/>
      <c r="U947" s="51"/>
      <c r="V947" s="51"/>
      <c r="W947" s="51"/>
      <c r="X947" s="51"/>
      <c r="Y947" s="51"/>
      <c r="Z947" s="51"/>
    </row>
    <row r="948" ht="9.75" customHeight="1">
      <c r="A948" s="51"/>
      <c r="B948" s="51"/>
      <c r="C948" s="51"/>
      <c r="D948" s="51"/>
      <c r="E948" s="51"/>
      <c r="F948" s="51"/>
      <c r="G948" s="51"/>
      <c r="H948" s="51"/>
      <c r="I948" s="51"/>
      <c r="J948" s="51"/>
      <c r="K948" s="51"/>
      <c r="L948" s="51"/>
      <c r="M948" s="51"/>
      <c r="N948" s="51"/>
      <c r="O948" s="51"/>
      <c r="P948" s="51"/>
      <c r="Q948" s="51"/>
      <c r="R948" s="51"/>
      <c r="S948" s="51"/>
      <c r="T948" s="51"/>
      <c r="U948" s="51"/>
      <c r="V948" s="51"/>
      <c r="W948" s="51"/>
      <c r="X948" s="51"/>
      <c r="Y948" s="51"/>
      <c r="Z948" s="51"/>
    </row>
    <row r="949" ht="9.75" customHeight="1">
      <c r="A949" s="51"/>
      <c r="B949" s="51"/>
      <c r="C949" s="51"/>
      <c r="D949" s="51"/>
      <c r="E949" s="51"/>
      <c r="F949" s="51"/>
      <c r="G949" s="51"/>
      <c r="H949" s="51"/>
      <c r="I949" s="51"/>
      <c r="J949" s="51"/>
      <c r="K949" s="51"/>
      <c r="L949" s="51"/>
      <c r="M949" s="51"/>
      <c r="N949" s="51"/>
      <c r="O949" s="51"/>
      <c r="P949" s="51"/>
      <c r="Q949" s="51"/>
      <c r="R949" s="51"/>
      <c r="S949" s="51"/>
      <c r="T949" s="51"/>
      <c r="U949" s="51"/>
      <c r="V949" s="51"/>
      <c r="W949" s="51"/>
      <c r="X949" s="51"/>
      <c r="Y949" s="51"/>
      <c r="Z949" s="51"/>
    </row>
    <row r="950" ht="9.75" customHeight="1">
      <c r="A950" s="51"/>
      <c r="B950" s="51"/>
      <c r="C950" s="51"/>
      <c r="D950" s="51"/>
      <c r="E950" s="51"/>
      <c r="F950" s="51"/>
      <c r="G950" s="51"/>
      <c r="H950" s="51"/>
      <c r="I950" s="51"/>
      <c r="J950" s="51"/>
      <c r="K950" s="51"/>
      <c r="L950" s="51"/>
      <c r="M950" s="51"/>
      <c r="N950" s="51"/>
      <c r="O950" s="51"/>
      <c r="P950" s="51"/>
      <c r="Q950" s="51"/>
      <c r="R950" s="51"/>
      <c r="S950" s="51"/>
      <c r="T950" s="51"/>
      <c r="U950" s="51"/>
      <c r="V950" s="51"/>
      <c r="W950" s="51"/>
      <c r="X950" s="51"/>
      <c r="Y950" s="51"/>
      <c r="Z950" s="51"/>
    </row>
    <row r="951" ht="9.75" customHeight="1">
      <c r="A951" s="51"/>
      <c r="B951" s="51"/>
      <c r="C951" s="51"/>
      <c r="D951" s="51"/>
      <c r="E951" s="51"/>
      <c r="F951" s="51"/>
      <c r="G951" s="51"/>
      <c r="H951" s="51"/>
      <c r="I951" s="51"/>
      <c r="J951" s="51"/>
      <c r="K951" s="51"/>
      <c r="L951" s="51"/>
      <c r="M951" s="51"/>
      <c r="N951" s="51"/>
      <c r="O951" s="51"/>
      <c r="P951" s="51"/>
      <c r="Q951" s="51"/>
      <c r="R951" s="51"/>
      <c r="S951" s="51"/>
      <c r="T951" s="51"/>
      <c r="U951" s="51"/>
      <c r="V951" s="51"/>
      <c r="W951" s="51"/>
      <c r="X951" s="51"/>
      <c r="Y951" s="51"/>
      <c r="Z951" s="51"/>
    </row>
    <row r="952" ht="9.75" customHeight="1">
      <c r="A952" s="51"/>
      <c r="B952" s="51"/>
      <c r="C952" s="51"/>
      <c r="D952" s="51"/>
      <c r="E952" s="51"/>
      <c r="F952" s="51"/>
      <c r="G952" s="51"/>
      <c r="H952" s="51"/>
      <c r="I952" s="51"/>
      <c r="J952" s="51"/>
      <c r="K952" s="51"/>
      <c r="L952" s="51"/>
      <c r="M952" s="51"/>
      <c r="N952" s="51"/>
      <c r="O952" s="51"/>
      <c r="P952" s="51"/>
      <c r="Q952" s="51"/>
      <c r="R952" s="51"/>
      <c r="S952" s="51"/>
      <c r="T952" s="51"/>
      <c r="U952" s="51"/>
      <c r="V952" s="51"/>
      <c r="W952" s="51"/>
      <c r="X952" s="51"/>
      <c r="Y952" s="51"/>
      <c r="Z952" s="51"/>
    </row>
    <row r="953" ht="9.75" customHeight="1">
      <c r="A953" s="51"/>
      <c r="B953" s="51"/>
      <c r="C953" s="51"/>
      <c r="D953" s="51"/>
      <c r="E953" s="51"/>
      <c r="F953" s="51"/>
      <c r="G953" s="51"/>
      <c r="H953" s="51"/>
      <c r="I953" s="51"/>
      <c r="J953" s="51"/>
      <c r="K953" s="51"/>
      <c r="L953" s="51"/>
      <c r="M953" s="51"/>
      <c r="N953" s="51"/>
      <c r="O953" s="51"/>
      <c r="P953" s="51"/>
      <c r="Q953" s="51"/>
      <c r="R953" s="51"/>
      <c r="S953" s="51"/>
      <c r="T953" s="51"/>
      <c r="U953" s="51"/>
      <c r="V953" s="51"/>
      <c r="W953" s="51"/>
      <c r="X953" s="51"/>
      <c r="Y953" s="51"/>
      <c r="Z953" s="51"/>
    </row>
    <row r="954" ht="9.75" customHeight="1">
      <c r="A954" s="51"/>
      <c r="B954" s="51"/>
      <c r="C954" s="51"/>
      <c r="D954" s="51"/>
      <c r="E954" s="51"/>
      <c r="F954" s="51"/>
      <c r="G954" s="51"/>
      <c r="H954" s="51"/>
      <c r="I954" s="51"/>
      <c r="J954" s="51"/>
      <c r="K954" s="51"/>
      <c r="L954" s="51"/>
      <c r="M954" s="51"/>
      <c r="N954" s="51"/>
      <c r="O954" s="51"/>
      <c r="P954" s="51"/>
      <c r="Q954" s="51"/>
      <c r="R954" s="51"/>
      <c r="S954" s="51"/>
      <c r="T954" s="51"/>
      <c r="U954" s="51"/>
      <c r="V954" s="51"/>
      <c r="W954" s="51"/>
      <c r="X954" s="51"/>
      <c r="Y954" s="51"/>
      <c r="Z954" s="51"/>
    </row>
    <row r="955" ht="9.75" customHeight="1">
      <c r="A955" s="51"/>
      <c r="B955" s="51"/>
      <c r="C955" s="51"/>
      <c r="D955" s="51"/>
      <c r="E955" s="51"/>
      <c r="F955" s="51"/>
      <c r="G955" s="51"/>
      <c r="H955" s="51"/>
      <c r="I955" s="51"/>
      <c r="J955" s="51"/>
      <c r="K955" s="51"/>
      <c r="L955" s="51"/>
      <c r="M955" s="51"/>
      <c r="N955" s="51"/>
      <c r="O955" s="51"/>
      <c r="P955" s="51"/>
      <c r="Q955" s="51"/>
      <c r="R955" s="51"/>
      <c r="S955" s="51"/>
      <c r="T955" s="51"/>
      <c r="U955" s="51"/>
      <c r="V955" s="51"/>
      <c r="W955" s="51"/>
      <c r="X955" s="51"/>
      <c r="Y955" s="51"/>
      <c r="Z955" s="51"/>
    </row>
    <row r="956" ht="9.75" customHeight="1">
      <c r="A956" s="51"/>
      <c r="B956" s="51"/>
      <c r="C956" s="51"/>
      <c r="D956" s="51"/>
      <c r="E956" s="51"/>
      <c r="F956" s="51"/>
      <c r="G956" s="51"/>
      <c r="H956" s="51"/>
      <c r="I956" s="51"/>
      <c r="J956" s="51"/>
      <c r="K956" s="51"/>
      <c r="L956" s="51"/>
      <c r="M956" s="51"/>
      <c r="N956" s="51"/>
      <c r="O956" s="51"/>
      <c r="P956" s="51"/>
      <c r="Q956" s="51"/>
      <c r="R956" s="51"/>
      <c r="S956" s="51"/>
      <c r="T956" s="51"/>
      <c r="U956" s="51"/>
      <c r="V956" s="51"/>
      <c r="W956" s="51"/>
      <c r="X956" s="51"/>
      <c r="Y956" s="51"/>
      <c r="Z956" s="51"/>
    </row>
    <row r="957" ht="9.75" customHeight="1">
      <c r="A957" s="51"/>
      <c r="B957" s="51"/>
      <c r="C957" s="51"/>
      <c r="D957" s="51"/>
      <c r="E957" s="51"/>
      <c r="F957" s="51"/>
      <c r="G957" s="51"/>
      <c r="H957" s="51"/>
      <c r="I957" s="51"/>
      <c r="J957" s="51"/>
      <c r="K957" s="51"/>
      <c r="L957" s="51"/>
      <c r="M957" s="51"/>
      <c r="N957" s="51"/>
      <c r="O957" s="51"/>
      <c r="P957" s="51"/>
      <c r="Q957" s="51"/>
      <c r="R957" s="51"/>
      <c r="S957" s="51"/>
      <c r="T957" s="51"/>
      <c r="U957" s="51"/>
      <c r="V957" s="51"/>
      <c r="W957" s="51"/>
      <c r="X957" s="51"/>
      <c r="Y957" s="51"/>
      <c r="Z957" s="51"/>
    </row>
    <row r="958" ht="9.75" customHeight="1">
      <c r="A958" s="51"/>
      <c r="B958" s="51"/>
      <c r="C958" s="51"/>
      <c r="D958" s="51"/>
      <c r="E958" s="51"/>
      <c r="F958" s="51"/>
      <c r="G958" s="51"/>
      <c r="H958" s="51"/>
      <c r="I958" s="51"/>
      <c r="J958" s="51"/>
      <c r="K958" s="51"/>
      <c r="L958" s="51"/>
      <c r="M958" s="51"/>
      <c r="N958" s="51"/>
      <c r="O958" s="51"/>
      <c r="P958" s="51"/>
      <c r="Q958" s="51"/>
      <c r="R958" s="51"/>
      <c r="S958" s="51"/>
      <c r="T958" s="51"/>
      <c r="U958" s="51"/>
      <c r="V958" s="51"/>
      <c r="W958" s="51"/>
      <c r="X958" s="51"/>
      <c r="Y958" s="51"/>
      <c r="Z958" s="51"/>
    </row>
    <row r="959" ht="9.75" customHeight="1">
      <c r="A959" s="51"/>
      <c r="B959" s="51"/>
      <c r="C959" s="51"/>
      <c r="D959" s="51"/>
      <c r="E959" s="51"/>
      <c r="F959" s="51"/>
      <c r="G959" s="51"/>
      <c r="H959" s="51"/>
      <c r="I959" s="51"/>
      <c r="J959" s="51"/>
      <c r="K959" s="51"/>
      <c r="L959" s="51"/>
      <c r="M959" s="51"/>
      <c r="N959" s="51"/>
      <c r="O959" s="51"/>
      <c r="P959" s="51"/>
      <c r="Q959" s="51"/>
      <c r="R959" s="51"/>
      <c r="S959" s="51"/>
      <c r="T959" s="51"/>
      <c r="U959" s="51"/>
      <c r="V959" s="51"/>
      <c r="W959" s="51"/>
      <c r="X959" s="51"/>
      <c r="Y959" s="51"/>
      <c r="Z959" s="51"/>
    </row>
    <row r="960" ht="9.75" customHeight="1">
      <c r="A960" s="51"/>
      <c r="B960" s="51"/>
      <c r="C960" s="51"/>
      <c r="D960" s="51"/>
      <c r="E960" s="51"/>
      <c r="F960" s="51"/>
      <c r="G960" s="51"/>
      <c r="H960" s="51"/>
      <c r="I960" s="51"/>
      <c r="J960" s="51"/>
      <c r="K960" s="51"/>
      <c r="L960" s="51"/>
      <c r="M960" s="51"/>
      <c r="N960" s="51"/>
      <c r="O960" s="51"/>
      <c r="P960" s="51"/>
      <c r="Q960" s="51"/>
      <c r="R960" s="51"/>
      <c r="S960" s="51"/>
      <c r="T960" s="51"/>
      <c r="U960" s="51"/>
      <c r="V960" s="51"/>
      <c r="W960" s="51"/>
      <c r="X960" s="51"/>
      <c r="Y960" s="51"/>
      <c r="Z960" s="51"/>
    </row>
    <row r="961" ht="9.75" customHeight="1">
      <c r="A961" s="51"/>
      <c r="B961" s="51"/>
      <c r="C961" s="51"/>
      <c r="D961" s="51"/>
      <c r="E961" s="51"/>
      <c r="F961" s="51"/>
      <c r="G961" s="51"/>
      <c r="H961" s="51"/>
      <c r="I961" s="51"/>
      <c r="J961" s="51"/>
      <c r="K961" s="51"/>
      <c r="L961" s="51"/>
      <c r="M961" s="51"/>
      <c r="N961" s="51"/>
      <c r="O961" s="51"/>
      <c r="P961" s="51"/>
      <c r="Q961" s="51"/>
      <c r="R961" s="51"/>
      <c r="S961" s="51"/>
      <c r="T961" s="51"/>
      <c r="U961" s="51"/>
      <c r="V961" s="51"/>
      <c r="W961" s="51"/>
      <c r="X961" s="51"/>
      <c r="Y961" s="51"/>
      <c r="Z961" s="51"/>
    </row>
    <row r="962" ht="9.75" customHeight="1">
      <c r="A962" s="51"/>
      <c r="B962" s="51"/>
      <c r="C962" s="51"/>
      <c r="D962" s="51"/>
      <c r="E962" s="51"/>
      <c r="F962" s="51"/>
      <c r="G962" s="51"/>
      <c r="H962" s="51"/>
      <c r="I962" s="51"/>
      <c r="J962" s="51"/>
      <c r="K962" s="51"/>
      <c r="L962" s="51"/>
      <c r="M962" s="51"/>
      <c r="N962" s="51"/>
      <c r="O962" s="51"/>
      <c r="P962" s="51"/>
      <c r="Q962" s="51"/>
      <c r="R962" s="51"/>
      <c r="S962" s="51"/>
      <c r="T962" s="51"/>
      <c r="U962" s="51"/>
      <c r="V962" s="51"/>
      <c r="W962" s="51"/>
      <c r="X962" s="51"/>
      <c r="Y962" s="51"/>
      <c r="Z962" s="51"/>
    </row>
    <row r="963" ht="9.75" customHeight="1">
      <c r="A963" s="51"/>
      <c r="B963" s="51"/>
      <c r="C963" s="51"/>
      <c r="D963" s="51"/>
      <c r="E963" s="51"/>
      <c r="F963" s="51"/>
      <c r="G963" s="51"/>
      <c r="H963" s="51"/>
      <c r="I963" s="51"/>
      <c r="J963" s="51"/>
      <c r="K963" s="51"/>
      <c r="L963" s="51"/>
      <c r="M963" s="51"/>
      <c r="N963" s="51"/>
      <c r="O963" s="51"/>
      <c r="P963" s="51"/>
      <c r="Q963" s="51"/>
      <c r="R963" s="51"/>
      <c r="S963" s="51"/>
      <c r="T963" s="51"/>
      <c r="U963" s="51"/>
      <c r="V963" s="51"/>
      <c r="W963" s="51"/>
      <c r="X963" s="51"/>
      <c r="Y963" s="51"/>
      <c r="Z963" s="51"/>
    </row>
    <row r="964" ht="9.75" customHeight="1">
      <c r="A964" s="51"/>
      <c r="B964" s="51"/>
      <c r="C964" s="51"/>
      <c r="D964" s="51"/>
      <c r="E964" s="51"/>
      <c r="F964" s="51"/>
      <c r="G964" s="51"/>
      <c r="H964" s="51"/>
      <c r="I964" s="51"/>
      <c r="J964" s="51"/>
      <c r="K964" s="51"/>
      <c r="L964" s="51"/>
      <c r="M964" s="51"/>
      <c r="N964" s="51"/>
      <c r="O964" s="51"/>
      <c r="P964" s="51"/>
      <c r="Q964" s="51"/>
      <c r="R964" s="51"/>
      <c r="S964" s="51"/>
      <c r="T964" s="51"/>
      <c r="U964" s="51"/>
      <c r="V964" s="51"/>
      <c r="W964" s="51"/>
      <c r="X964" s="51"/>
      <c r="Y964" s="51"/>
      <c r="Z964" s="51"/>
    </row>
    <row r="965" ht="9.75" customHeight="1">
      <c r="A965" s="51"/>
      <c r="B965" s="51"/>
      <c r="C965" s="51"/>
      <c r="D965" s="51"/>
      <c r="E965" s="51"/>
      <c r="F965" s="51"/>
      <c r="G965" s="51"/>
      <c r="H965" s="51"/>
      <c r="I965" s="51"/>
      <c r="J965" s="51"/>
      <c r="K965" s="51"/>
      <c r="L965" s="51"/>
      <c r="M965" s="51"/>
      <c r="N965" s="51"/>
      <c r="O965" s="51"/>
      <c r="P965" s="51"/>
      <c r="Q965" s="51"/>
      <c r="R965" s="51"/>
      <c r="S965" s="51"/>
      <c r="T965" s="51"/>
      <c r="U965" s="51"/>
      <c r="V965" s="51"/>
      <c r="W965" s="51"/>
      <c r="X965" s="51"/>
      <c r="Y965" s="51"/>
      <c r="Z965" s="51"/>
    </row>
    <row r="966" ht="9.75" customHeight="1">
      <c r="A966" s="51"/>
      <c r="B966" s="51"/>
      <c r="C966" s="51"/>
      <c r="D966" s="51"/>
      <c r="E966" s="51"/>
      <c r="F966" s="51"/>
      <c r="G966" s="51"/>
      <c r="H966" s="51"/>
      <c r="I966" s="51"/>
      <c r="J966" s="51"/>
      <c r="K966" s="51"/>
      <c r="L966" s="51"/>
      <c r="M966" s="51"/>
      <c r="N966" s="51"/>
      <c r="O966" s="51"/>
      <c r="P966" s="51"/>
      <c r="Q966" s="51"/>
      <c r="R966" s="51"/>
      <c r="S966" s="51"/>
      <c r="T966" s="51"/>
      <c r="U966" s="51"/>
      <c r="V966" s="51"/>
      <c r="W966" s="51"/>
      <c r="X966" s="51"/>
      <c r="Y966" s="51"/>
      <c r="Z966" s="51"/>
    </row>
    <row r="967" ht="9.75" customHeight="1">
      <c r="A967" s="51"/>
      <c r="B967" s="51"/>
      <c r="C967" s="51"/>
      <c r="D967" s="51"/>
      <c r="E967" s="51"/>
      <c r="F967" s="51"/>
      <c r="G967" s="51"/>
      <c r="H967" s="51"/>
      <c r="I967" s="51"/>
      <c r="J967" s="51"/>
      <c r="K967" s="51"/>
      <c r="L967" s="51"/>
      <c r="M967" s="51"/>
      <c r="N967" s="51"/>
      <c r="O967" s="51"/>
      <c r="P967" s="51"/>
      <c r="Q967" s="51"/>
      <c r="R967" s="51"/>
      <c r="S967" s="51"/>
      <c r="T967" s="51"/>
      <c r="U967" s="51"/>
      <c r="V967" s="51"/>
      <c r="W967" s="51"/>
      <c r="X967" s="51"/>
      <c r="Y967" s="51"/>
      <c r="Z967" s="51"/>
    </row>
    <row r="968" ht="9.75" customHeight="1">
      <c r="A968" s="51"/>
      <c r="B968" s="51"/>
      <c r="C968" s="51"/>
      <c r="D968" s="51"/>
      <c r="E968" s="51"/>
      <c r="F968" s="51"/>
      <c r="G968" s="51"/>
      <c r="H968" s="51"/>
      <c r="I968" s="51"/>
      <c r="J968" s="51"/>
      <c r="K968" s="51"/>
      <c r="L968" s="51"/>
      <c r="M968" s="51"/>
      <c r="N968" s="51"/>
      <c r="O968" s="51"/>
      <c r="P968" s="51"/>
      <c r="Q968" s="51"/>
      <c r="R968" s="51"/>
      <c r="S968" s="51"/>
      <c r="T968" s="51"/>
      <c r="U968" s="51"/>
      <c r="V968" s="51"/>
      <c r="W968" s="51"/>
      <c r="X968" s="51"/>
      <c r="Y968" s="51"/>
      <c r="Z968" s="51"/>
    </row>
    <row r="969" ht="9.75" customHeight="1">
      <c r="A969" s="51"/>
      <c r="B969" s="51"/>
      <c r="C969" s="51"/>
      <c r="D969" s="51"/>
      <c r="E969" s="51"/>
      <c r="F969" s="51"/>
      <c r="G969" s="51"/>
      <c r="H969" s="51"/>
      <c r="I969" s="51"/>
      <c r="J969" s="51"/>
      <c r="K969" s="51"/>
      <c r="L969" s="51"/>
      <c r="M969" s="51"/>
      <c r="N969" s="51"/>
      <c r="O969" s="51"/>
      <c r="P969" s="51"/>
      <c r="Q969" s="51"/>
      <c r="R969" s="51"/>
      <c r="S969" s="51"/>
      <c r="T969" s="51"/>
      <c r="U969" s="51"/>
      <c r="V969" s="51"/>
      <c r="W969" s="51"/>
      <c r="X969" s="51"/>
      <c r="Y969" s="51"/>
      <c r="Z969" s="51"/>
    </row>
    <row r="970" ht="9.75" customHeight="1">
      <c r="A970" s="51"/>
      <c r="B970" s="51"/>
      <c r="C970" s="51"/>
      <c r="D970" s="51"/>
      <c r="E970" s="51"/>
      <c r="F970" s="51"/>
      <c r="G970" s="51"/>
      <c r="H970" s="51"/>
      <c r="I970" s="51"/>
      <c r="J970" s="51"/>
      <c r="K970" s="51"/>
      <c r="L970" s="51"/>
      <c r="M970" s="51"/>
      <c r="N970" s="51"/>
      <c r="O970" s="51"/>
      <c r="P970" s="51"/>
      <c r="Q970" s="51"/>
      <c r="R970" s="51"/>
      <c r="S970" s="51"/>
      <c r="T970" s="51"/>
      <c r="U970" s="51"/>
      <c r="V970" s="51"/>
      <c r="W970" s="51"/>
      <c r="X970" s="51"/>
      <c r="Y970" s="51"/>
      <c r="Z970" s="51"/>
    </row>
    <row r="971" ht="9.75" customHeight="1">
      <c r="A971" s="51"/>
      <c r="B971" s="51"/>
      <c r="C971" s="51"/>
      <c r="D971" s="51"/>
      <c r="E971" s="51"/>
      <c r="F971" s="51"/>
      <c r="G971" s="51"/>
      <c r="H971" s="51"/>
      <c r="I971" s="51"/>
      <c r="J971" s="51"/>
      <c r="K971" s="51"/>
      <c r="L971" s="51"/>
      <c r="M971" s="51"/>
      <c r="N971" s="51"/>
      <c r="O971" s="51"/>
      <c r="P971" s="51"/>
      <c r="Q971" s="51"/>
      <c r="R971" s="51"/>
      <c r="S971" s="51"/>
      <c r="T971" s="51"/>
      <c r="U971" s="51"/>
      <c r="V971" s="51"/>
      <c r="W971" s="51"/>
      <c r="X971" s="51"/>
      <c r="Y971" s="51"/>
      <c r="Z971" s="51"/>
    </row>
    <row r="972" ht="9.75" customHeight="1">
      <c r="A972" s="51"/>
      <c r="B972" s="51"/>
      <c r="C972" s="51"/>
      <c r="D972" s="51"/>
      <c r="E972" s="51"/>
      <c r="F972" s="51"/>
      <c r="G972" s="51"/>
      <c r="H972" s="51"/>
      <c r="I972" s="51"/>
      <c r="J972" s="51"/>
      <c r="K972" s="51"/>
      <c r="L972" s="51"/>
      <c r="M972" s="51"/>
      <c r="N972" s="51"/>
      <c r="O972" s="51"/>
      <c r="P972" s="51"/>
      <c r="Q972" s="51"/>
      <c r="R972" s="51"/>
      <c r="S972" s="51"/>
      <c r="T972" s="51"/>
      <c r="U972" s="51"/>
      <c r="V972" s="51"/>
      <c r="W972" s="51"/>
      <c r="X972" s="51"/>
      <c r="Y972" s="51"/>
      <c r="Z972" s="51"/>
    </row>
    <row r="973" ht="9.75" customHeight="1">
      <c r="A973" s="51"/>
      <c r="B973" s="51"/>
      <c r="C973" s="51"/>
      <c r="D973" s="51"/>
      <c r="E973" s="51"/>
      <c r="F973" s="51"/>
      <c r="G973" s="51"/>
      <c r="H973" s="51"/>
      <c r="I973" s="51"/>
      <c r="J973" s="51"/>
      <c r="K973" s="51"/>
      <c r="L973" s="51"/>
      <c r="M973" s="51"/>
      <c r="N973" s="51"/>
      <c r="O973" s="51"/>
      <c r="P973" s="51"/>
      <c r="Q973" s="51"/>
      <c r="R973" s="51"/>
      <c r="S973" s="51"/>
      <c r="T973" s="51"/>
      <c r="U973" s="51"/>
      <c r="V973" s="51"/>
      <c r="W973" s="51"/>
      <c r="X973" s="51"/>
      <c r="Y973" s="51"/>
      <c r="Z973" s="51"/>
    </row>
    <row r="974" ht="9.75" customHeight="1">
      <c r="A974" s="51"/>
      <c r="B974" s="51"/>
      <c r="C974" s="51"/>
      <c r="D974" s="51"/>
      <c r="E974" s="51"/>
      <c r="F974" s="51"/>
      <c r="G974" s="51"/>
      <c r="H974" s="51"/>
      <c r="I974" s="51"/>
      <c r="J974" s="51"/>
      <c r="K974" s="51"/>
      <c r="L974" s="51"/>
      <c r="M974" s="51"/>
      <c r="N974" s="51"/>
      <c r="O974" s="51"/>
      <c r="P974" s="51"/>
      <c r="Q974" s="51"/>
      <c r="R974" s="51"/>
      <c r="S974" s="51"/>
      <c r="T974" s="51"/>
      <c r="U974" s="51"/>
      <c r="V974" s="51"/>
      <c r="W974" s="51"/>
      <c r="X974" s="51"/>
      <c r="Y974" s="51"/>
      <c r="Z974" s="51"/>
    </row>
    <row r="975" ht="9.75" customHeight="1">
      <c r="A975" s="51"/>
      <c r="B975" s="51"/>
      <c r="C975" s="51"/>
      <c r="D975" s="51"/>
      <c r="E975" s="51"/>
      <c r="F975" s="51"/>
      <c r="G975" s="51"/>
      <c r="H975" s="51"/>
      <c r="I975" s="51"/>
      <c r="J975" s="51"/>
      <c r="K975" s="51"/>
      <c r="L975" s="51"/>
      <c r="M975" s="51"/>
      <c r="N975" s="51"/>
      <c r="O975" s="51"/>
      <c r="P975" s="51"/>
      <c r="Q975" s="51"/>
      <c r="R975" s="51"/>
      <c r="S975" s="51"/>
      <c r="T975" s="51"/>
      <c r="U975" s="51"/>
      <c r="V975" s="51"/>
      <c r="W975" s="51"/>
      <c r="X975" s="51"/>
      <c r="Y975" s="51"/>
      <c r="Z975" s="51"/>
    </row>
    <row r="976" ht="9.75" customHeight="1">
      <c r="A976" s="51"/>
      <c r="B976" s="51"/>
      <c r="C976" s="51"/>
      <c r="D976" s="51"/>
      <c r="E976" s="51"/>
      <c r="F976" s="51"/>
      <c r="G976" s="51"/>
      <c r="H976" s="51"/>
      <c r="I976" s="51"/>
      <c r="J976" s="51"/>
      <c r="K976" s="51"/>
      <c r="L976" s="51"/>
      <c r="M976" s="51"/>
      <c r="N976" s="51"/>
      <c r="O976" s="51"/>
      <c r="P976" s="51"/>
      <c r="Q976" s="51"/>
      <c r="R976" s="51"/>
      <c r="S976" s="51"/>
      <c r="T976" s="51"/>
      <c r="U976" s="51"/>
      <c r="V976" s="51"/>
      <c r="W976" s="51"/>
      <c r="X976" s="51"/>
      <c r="Y976" s="51"/>
      <c r="Z976" s="51"/>
    </row>
    <row r="977" ht="9.75" customHeight="1">
      <c r="A977" s="51"/>
      <c r="B977" s="51"/>
      <c r="C977" s="51"/>
      <c r="D977" s="51"/>
      <c r="E977" s="51"/>
      <c r="F977" s="51"/>
      <c r="G977" s="51"/>
      <c r="H977" s="51"/>
      <c r="I977" s="51"/>
      <c r="J977" s="51"/>
      <c r="K977" s="51"/>
      <c r="L977" s="51"/>
      <c r="M977" s="51"/>
      <c r="N977" s="51"/>
      <c r="O977" s="51"/>
      <c r="P977" s="51"/>
      <c r="Q977" s="51"/>
      <c r="R977" s="51"/>
      <c r="S977" s="51"/>
      <c r="T977" s="51"/>
      <c r="U977" s="51"/>
      <c r="V977" s="51"/>
      <c r="W977" s="51"/>
      <c r="X977" s="51"/>
      <c r="Y977" s="51"/>
      <c r="Z977" s="51"/>
    </row>
    <row r="978" ht="9.75" customHeight="1">
      <c r="A978" s="51"/>
      <c r="B978" s="51"/>
      <c r="C978" s="51"/>
      <c r="D978" s="51"/>
      <c r="E978" s="51"/>
      <c r="F978" s="51"/>
      <c r="G978" s="51"/>
      <c r="H978" s="51"/>
      <c r="I978" s="51"/>
      <c r="J978" s="51"/>
      <c r="K978" s="51"/>
      <c r="L978" s="51"/>
      <c r="M978" s="51"/>
      <c r="N978" s="51"/>
      <c r="O978" s="51"/>
      <c r="P978" s="51"/>
      <c r="Q978" s="51"/>
      <c r="R978" s="51"/>
      <c r="S978" s="51"/>
      <c r="T978" s="51"/>
      <c r="U978" s="51"/>
      <c r="V978" s="51"/>
      <c r="W978" s="51"/>
      <c r="X978" s="51"/>
      <c r="Y978" s="51"/>
      <c r="Z978" s="51"/>
    </row>
    <row r="979" ht="9.75" customHeight="1">
      <c r="A979" s="51"/>
      <c r="B979" s="51"/>
      <c r="C979" s="51"/>
      <c r="D979" s="51"/>
      <c r="E979" s="51"/>
      <c r="F979" s="51"/>
      <c r="G979" s="51"/>
      <c r="H979" s="51"/>
      <c r="I979" s="51"/>
      <c r="J979" s="51"/>
      <c r="K979" s="51"/>
      <c r="L979" s="51"/>
      <c r="M979" s="51"/>
      <c r="N979" s="51"/>
      <c r="O979" s="51"/>
      <c r="P979" s="51"/>
      <c r="Q979" s="51"/>
      <c r="R979" s="51"/>
      <c r="S979" s="51"/>
      <c r="T979" s="51"/>
      <c r="U979" s="51"/>
      <c r="V979" s="51"/>
      <c r="W979" s="51"/>
      <c r="X979" s="51"/>
      <c r="Y979" s="51"/>
      <c r="Z979" s="51"/>
    </row>
    <row r="980" ht="9.75" customHeight="1">
      <c r="A980" s="51"/>
      <c r="B980" s="51"/>
      <c r="C980" s="51"/>
      <c r="D980" s="51"/>
      <c r="E980" s="51"/>
      <c r="F980" s="51"/>
      <c r="G980" s="51"/>
      <c r="H980" s="51"/>
      <c r="I980" s="51"/>
      <c r="J980" s="51"/>
      <c r="K980" s="51"/>
      <c r="L980" s="51"/>
      <c r="M980" s="51"/>
      <c r="N980" s="51"/>
      <c r="O980" s="51"/>
      <c r="P980" s="51"/>
      <c r="Q980" s="51"/>
      <c r="R980" s="51"/>
      <c r="S980" s="51"/>
      <c r="T980" s="51"/>
      <c r="U980" s="51"/>
      <c r="V980" s="51"/>
      <c r="W980" s="51"/>
      <c r="X980" s="51"/>
      <c r="Y980" s="51"/>
      <c r="Z980" s="51"/>
    </row>
    <row r="981" ht="9.75" customHeight="1">
      <c r="A981" s="51"/>
      <c r="B981" s="51"/>
      <c r="C981" s="51"/>
      <c r="D981" s="51"/>
      <c r="E981" s="51"/>
      <c r="F981" s="51"/>
      <c r="G981" s="51"/>
      <c r="H981" s="51"/>
      <c r="I981" s="51"/>
      <c r="J981" s="51"/>
      <c r="K981" s="51"/>
      <c r="L981" s="51"/>
      <c r="M981" s="51"/>
      <c r="N981" s="51"/>
      <c r="O981" s="51"/>
      <c r="P981" s="51"/>
      <c r="Q981" s="51"/>
      <c r="R981" s="51"/>
      <c r="S981" s="51"/>
      <c r="T981" s="51"/>
      <c r="U981" s="51"/>
      <c r="V981" s="51"/>
      <c r="W981" s="51"/>
      <c r="X981" s="51"/>
      <c r="Y981" s="51"/>
      <c r="Z981" s="51"/>
    </row>
    <row r="982" ht="9.75" customHeight="1">
      <c r="A982" s="51"/>
      <c r="B982" s="51"/>
      <c r="C982" s="51"/>
      <c r="D982" s="51"/>
      <c r="E982" s="51"/>
      <c r="F982" s="51"/>
      <c r="G982" s="51"/>
      <c r="H982" s="51"/>
      <c r="I982" s="51"/>
      <c r="J982" s="51"/>
      <c r="K982" s="51"/>
      <c r="L982" s="51"/>
      <c r="M982" s="51"/>
      <c r="N982" s="51"/>
      <c r="O982" s="51"/>
      <c r="P982" s="51"/>
      <c r="Q982" s="51"/>
      <c r="R982" s="51"/>
      <c r="S982" s="51"/>
      <c r="T982" s="51"/>
      <c r="U982" s="51"/>
      <c r="V982" s="51"/>
      <c r="W982" s="51"/>
      <c r="X982" s="51"/>
      <c r="Y982" s="51"/>
      <c r="Z982" s="51"/>
    </row>
    <row r="983" ht="9.75" customHeight="1">
      <c r="A983" s="51"/>
      <c r="B983" s="51"/>
      <c r="C983" s="51"/>
      <c r="D983" s="51"/>
      <c r="E983" s="51"/>
      <c r="F983" s="51"/>
      <c r="G983" s="51"/>
      <c r="H983" s="51"/>
      <c r="I983" s="51"/>
      <c r="J983" s="51"/>
      <c r="K983" s="51"/>
      <c r="L983" s="51"/>
      <c r="M983" s="51"/>
      <c r="N983" s="51"/>
      <c r="O983" s="51"/>
      <c r="P983" s="51"/>
      <c r="Q983" s="51"/>
      <c r="R983" s="51"/>
      <c r="S983" s="51"/>
      <c r="T983" s="51"/>
      <c r="U983" s="51"/>
      <c r="V983" s="51"/>
      <c r="W983" s="51"/>
      <c r="X983" s="51"/>
      <c r="Y983" s="51"/>
      <c r="Z983" s="51"/>
    </row>
    <row r="984" ht="9.75" customHeight="1">
      <c r="A984" s="51"/>
      <c r="B984" s="51"/>
      <c r="C984" s="51"/>
      <c r="D984" s="51"/>
      <c r="E984" s="51"/>
      <c r="F984" s="51"/>
      <c r="G984" s="51"/>
      <c r="H984" s="51"/>
      <c r="I984" s="51"/>
      <c r="J984" s="51"/>
      <c r="K984" s="51"/>
      <c r="L984" s="51"/>
      <c r="M984" s="51"/>
      <c r="N984" s="51"/>
      <c r="O984" s="51"/>
      <c r="P984" s="51"/>
      <c r="Q984" s="51"/>
      <c r="R984" s="51"/>
      <c r="S984" s="51"/>
      <c r="T984" s="51"/>
      <c r="U984" s="51"/>
      <c r="V984" s="51"/>
      <c r="W984" s="51"/>
      <c r="X984" s="51"/>
      <c r="Y984" s="51"/>
      <c r="Z984" s="51"/>
    </row>
    <row r="985" ht="9.75" customHeight="1">
      <c r="A985" s="51"/>
      <c r="B985" s="51"/>
      <c r="C985" s="51"/>
      <c r="D985" s="51"/>
      <c r="E985" s="51"/>
      <c r="F985" s="51"/>
      <c r="G985" s="51"/>
      <c r="H985" s="51"/>
      <c r="I985" s="51"/>
      <c r="J985" s="51"/>
      <c r="K985" s="51"/>
      <c r="L985" s="51"/>
      <c r="M985" s="51"/>
      <c r="N985" s="51"/>
      <c r="O985" s="51"/>
      <c r="P985" s="51"/>
      <c r="Q985" s="51"/>
      <c r="R985" s="51"/>
      <c r="S985" s="51"/>
      <c r="T985" s="51"/>
      <c r="U985" s="51"/>
      <c r="V985" s="51"/>
      <c r="W985" s="51"/>
      <c r="X985" s="51"/>
      <c r="Y985" s="51"/>
      <c r="Z985" s="51"/>
    </row>
    <row r="986" ht="9.75" customHeight="1">
      <c r="A986" s="51"/>
      <c r="B986" s="51"/>
      <c r="C986" s="51"/>
      <c r="D986" s="51"/>
      <c r="E986" s="51"/>
      <c r="F986" s="51"/>
      <c r="G986" s="51"/>
      <c r="H986" s="51"/>
      <c r="I986" s="51"/>
      <c r="J986" s="51"/>
      <c r="K986" s="51"/>
      <c r="L986" s="51"/>
      <c r="M986" s="51"/>
      <c r="N986" s="51"/>
      <c r="O986" s="51"/>
      <c r="P986" s="51"/>
      <c r="Q986" s="51"/>
      <c r="R986" s="51"/>
      <c r="S986" s="51"/>
      <c r="T986" s="51"/>
      <c r="U986" s="51"/>
      <c r="V986" s="51"/>
      <c r="W986" s="51"/>
      <c r="X986" s="51"/>
      <c r="Y986" s="51"/>
      <c r="Z986" s="51"/>
    </row>
    <row r="987" ht="9.75" customHeight="1">
      <c r="A987" s="51"/>
      <c r="B987" s="51"/>
      <c r="C987" s="51"/>
      <c r="D987" s="51"/>
      <c r="E987" s="51"/>
      <c r="F987" s="51"/>
      <c r="G987" s="51"/>
      <c r="H987" s="51"/>
      <c r="I987" s="51"/>
      <c r="J987" s="51"/>
      <c r="K987" s="51"/>
      <c r="L987" s="51"/>
      <c r="M987" s="51"/>
      <c r="N987" s="51"/>
      <c r="O987" s="51"/>
      <c r="P987" s="51"/>
      <c r="Q987" s="51"/>
      <c r="R987" s="51"/>
      <c r="S987" s="51"/>
      <c r="T987" s="51"/>
      <c r="U987" s="51"/>
      <c r="V987" s="51"/>
      <c r="W987" s="51"/>
      <c r="X987" s="51"/>
      <c r="Y987" s="51"/>
      <c r="Z987" s="51"/>
    </row>
    <row r="988" ht="9.75" customHeight="1">
      <c r="A988" s="51"/>
      <c r="B988" s="51"/>
      <c r="C988" s="51"/>
      <c r="D988" s="51"/>
      <c r="E988" s="51"/>
      <c r="F988" s="51"/>
      <c r="G988" s="51"/>
      <c r="H988" s="51"/>
      <c r="I988" s="51"/>
      <c r="J988" s="51"/>
      <c r="K988" s="51"/>
      <c r="L988" s="51"/>
      <c r="M988" s="51"/>
      <c r="N988" s="51"/>
      <c r="O988" s="51"/>
      <c r="P988" s="51"/>
      <c r="Q988" s="51"/>
      <c r="R988" s="51"/>
      <c r="S988" s="51"/>
      <c r="T988" s="51"/>
      <c r="U988" s="51"/>
      <c r="V988" s="51"/>
      <c r="W988" s="51"/>
      <c r="X988" s="51"/>
      <c r="Y988" s="51"/>
      <c r="Z988" s="51"/>
    </row>
    <row r="989" ht="9.75" customHeight="1">
      <c r="A989" s="51"/>
      <c r="B989" s="51"/>
      <c r="C989" s="51"/>
      <c r="D989" s="51"/>
      <c r="E989" s="51"/>
      <c r="F989" s="51"/>
      <c r="G989" s="51"/>
      <c r="H989" s="51"/>
      <c r="I989" s="51"/>
      <c r="J989" s="51"/>
      <c r="K989" s="51"/>
      <c r="L989" s="51"/>
      <c r="M989" s="51"/>
      <c r="N989" s="51"/>
      <c r="O989" s="51"/>
      <c r="P989" s="51"/>
      <c r="Q989" s="51"/>
      <c r="R989" s="51"/>
      <c r="S989" s="51"/>
      <c r="T989" s="51"/>
      <c r="U989" s="51"/>
      <c r="V989" s="51"/>
      <c r="W989" s="51"/>
      <c r="X989" s="51"/>
      <c r="Y989" s="51"/>
      <c r="Z989" s="51"/>
    </row>
    <row r="990" ht="9.75" customHeight="1">
      <c r="A990" s="51"/>
      <c r="B990" s="51"/>
      <c r="C990" s="51"/>
      <c r="D990" s="51"/>
      <c r="E990" s="51"/>
      <c r="F990" s="51"/>
      <c r="G990" s="51"/>
      <c r="H990" s="51"/>
      <c r="I990" s="51"/>
      <c r="J990" s="51"/>
      <c r="K990" s="51"/>
      <c r="L990" s="51"/>
      <c r="M990" s="51"/>
      <c r="N990" s="51"/>
      <c r="O990" s="51"/>
      <c r="P990" s="51"/>
      <c r="Q990" s="51"/>
      <c r="R990" s="51"/>
      <c r="S990" s="51"/>
      <c r="T990" s="51"/>
      <c r="U990" s="51"/>
      <c r="V990" s="51"/>
      <c r="W990" s="51"/>
      <c r="X990" s="51"/>
      <c r="Y990" s="51"/>
      <c r="Z990" s="51"/>
    </row>
    <row r="991" ht="9.75" customHeight="1">
      <c r="A991" s="51"/>
      <c r="B991" s="51"/>
      <c r="C991" s="51"/>
      <c r="D991" s="51"/>
      <c r="E991" s="51"/>
      <c r="F991" s="51"/>
      <c r="G991" s="51"/>
      <c r="H991" s="51"/>
      <c r="I991" s="51"/>
      <c r="J991" s="51"/>
      <c r="K991" s="51"/>
      <c r="L991" s="51"/>
      <c r="M991" s="51"/>
      <c r="N991" s="51"/>
      <c r="O991" s="51"/>
      <c r="P991" s="51"/>
      <c r="Q991" s="51"/>
      <c r="R991" s="51"/>
      <c r="S991" s="51"/>
      <c r="T991" s="51"/>
      <c r="U991" s="51"/>
      <c r="V991" s="51"/>
      <c r="W991" s="51"/>
      <c r="X991" s="51"/>
      <c r="Y991" s="51"/>
      <c r="Z991" s="51"/>
    </row>
    <row r="992" ht="9.75" customHeight="1">
      <c r="A992" s="51"/>
      <c r="B992" s="51"/>
      <c r="C992" s="51"/>
      <c r="D992" s="51"/>
      <c r="E992" s="51"/>
      <c r="F992" s="51"/>
      <c r="G992" s="51"/>
      <c r="H992" s="51"/>
      <c r="I992" s="51"/>
      <c r="J992" s="51"/>
      <c r="K992" s="51"/>
      <c r="L992" s="51"/>
      <c r="M992" s="51"/>
      <c r="N992" s="51"/>
      <c r="O992" s="51"/>
      <c r="P992" s="51"/>
      <c r="Q992" s="51"/>
      <c r="R992" s="51"/>
      <c r="S992" s="51"/>
      <c r="T992" s="51"/>
      <c r="U992" s="51"/>
      <c r="V992" s="51"/>
      <c r="W992" s="51"/>
      <c r="X992" s="51"/>
      <c r="Y992" s="51"/>
      <c r="Z992" s="51"/>
    </row>
    <row r="993" ht="9.75" customHeight="1">
      <c r="A993" s="51"/>
      <c r="B993" s="51"/>
      <c r="C993" s="51"/>
      <c r="D993" s="51"/>
      <c r="E993" s="51"/>
      <c r="F993" s="51"/>
      <c r="G993" s="51"/>
      <c r="H993" s="51"/>
      <c r="I993" s="51"/>
      <c r="J993" s="51"/>
      <c r="K993" s="51"/>
      <c r="L993" s="51"/>
      <c r="M993" s="51"/>
      <c r="N993" s="51"/>
      <c r="O993" s="51"/>
      <c r="P993" s="51"/>
      <c r="Q993" s="51"/>
      <c r="R993" s="51"/>
      <c r="S993" s="51"/>
      <c r="T993" s="51"/>
      <c r="U993" s="51"/>
      <c r="V993" s="51"/>
      <c r="W993" s="51"/>
      <c r="X993" s="51"/>
      <c r="Y993" s="51"/>
      <c r="Z993" s="51"/>
    </row>
    <row r="994" ht="9.75" customHeight="1">
      <c r="A994" s="51"/>
      <c r="B994" s="51"/>
      <c r="C994" s="51"/>
      <c r="D994" s="51"/>
      <c r="E994" s="51"/>
      <c r="F994" s="51"/>
      <c r="G994" s="51"/>
      <c r="H994" s="51"/>
      <c r="I994" s="51"/>
      <c r="J994" s="51"/>
      <c r="K994" s="51"/>
      <c r="L994" s="51"/>
      <c r="M994" s="51"/>
      <c r="N994" s="51"/>
      <c r="O994" s="51"/>
      <c r="P994" s="51"/>
      <c r="Q994" s="51"/>
      <c r="R994" s="51"/>
      <c r="S994" s="51"/>
      <c r="T994" s="51"/>
      <c r="U994" s="51"/>
      <c r="V994" s="51"/>
      <c r="W994" s="51"/>
      <c r="X994" s="51"/>
      <c r="Y994" s="51"/>
      <c r="Z994" s="51"/>
    </row>
    <row r="995" ht="9.75" customHeight="1">
      <c r="A995" s="51"/>
      <c r="B995" s="51"/>
      <c r="C995" s="51"/>
      <c r="D995" s="51"/>
      <c r="E995" s="51"/>
      <c r="F995" s="51"/>
      <c r="G995" s="51"/>
      <c r="H995" s="51"/>
      <c r="I995" s="51"/>
      <c r="J995" s="51"/>
      <c r="K995" s="51"/>
      <c r="L995" s="51"/>
      <c r="M995" s="51"/>
      <c r="N995" s="51"/>
      <c r="O995" s="51"/>
      <c r="P995" s="51"/>
      <c r="Q995" s="51"/>
      <c r="R995" s="51"/>
      <c r="S995" s="51"/>
      <c r="T995" s="51"/>
      <c r="U995" s="51"/>
      <c r="V995" s="51"/>
      <c r="W995" s="51"/>
      <c r="X995" s="51"/>
      <c r="Y995" s="51"/>
      <c r="Z995" s="51"/>
    </row>
    <row r="996" ht="9.75" customHeight="1">
      <c r="A996" s="51"/>
      <c r="B996" s="51"/>
      <c r="C996" s="51"/>
      <c r="D996" s="51"/>
      <c r="E996" s="51"/>
      <c r="F996" s="51"/>
      <c r="G996" s="51"/>
      <c r="H996" s="51"/>
      <c r="I996" s="51"/>
      <c r="J996" s="51"/>
      <c r="K996" s="51"/>
      <c r="L996" s="51"/>
      <c r="M996" s="51"/>
      <c r="N996" s="51"/>
      <c r="O996" s="51"/>
      <c r="P996" s="51"/>
      <c r="Q996" s="51"/>
      <c r="R996" s="51"/>
      <c r="S996" s="51"/>
      <c r="T996" s="51"/>
      <c r="U996" s="51"/>
      <c r="V996" s="51"/>
      <c r="W996" s="51"/>
      <c r="X996" s="51"/>
      <c r="Y996" s="51"/>
      <c r="Z996" s="51"/>
    </row>
    <row r="997" ht="9.75" customHeight="1">
      <c r="A997" s="51"/>
      <c r="B997" s="51"/>
      <c r="C997" s="51"/>
      <c r="D997" s="51"/>
      <c r="E997" s="51"/>
      <c r="F997" s="51"/>
      <c r="G997" s="51"/>
      <c r="H997" s="51"/>
      <c r="I997" s="51"/>
      <c r="J997" s="51"/>
      <c r="K997" s="51"/>
      <c r="L997" s="51"/>
      <c r="M997" s="51"/>
      <c r="N997" s="51"/>
      <c r="O997" s="51"/>
      <c r="P997" s="51"/>
      <c r="Q997" s="51"/>
      <c r="R997" s="51"/>
      <c r="S997" s="51"/>
      <c r="T997" s="51"/>
      <c r="U997" s="51"/>
      <c r="V997" s="51"/>
      <c r="W997" s="51"/>
      <c r="X997" s="51"/>
      <c r="Y997" s="51"/>
      <c r="Z997" s="51"/>
    </row>
    <row r="998" ht="9.75" customHeight="1">
      <c r="A998" s="51"/>
      <c r="B998" s="51"/>
      <c r="C998" s="51"/>
      <c r="D998" s="51"/>
      <c r="E998" s="51"/>
      <c r="F998" s="51"/>
      <c r="G998" s="51"/>
      <c r="H998" s="51"/>
      <c r="I998" s="51"/>
      <c r="J998" s="51"/>
      <c r="K998" s="51"/>
      <c r="L998" s="51"/>
      <c r="M998" s="51"/>
      <c r="N998" s="51"/>
      <c r="O998" s="51"/>
      <c r="P998" s="51"/>
      <c r="Q998" s="51"/>
      <c r="R998" s="51"/>
      <c r="S998" s="51"/>
      <c r="T998" s="51"/>
      <c r="U998" s="51"/>
      <c r="V998" s="51"/>
      <c r="W998" s="51"/>
      <c r="X998" s="51"/>
      <c r="Y998" s="51"/>
      <c r="Z998" s="51"/>
    </row>
    <row r="999" ht="9.75" customHeight="1">
      <c r="A999" s="51"/>
      <c r="B999" s="51"/>
      <c r="C999" s="51"/>
      <c r="D999" s="51"/>
      <c r="E999" s="51"/>
      <c r="F999" s="51"/>
      <c r="G999" s="51"/>
      <c r="H999" s="51"/>
      <c r="I999" s="51"/>
      <c r="J999" s="51"/>
      <c r="K999" s="51"/>
      <c r="L999" s="51"/>
      <c r="M999" s="51"/>
      <c r="N999" s="51"/>
      <c r="O999" s="51"/>
      <c r="P999" s="51"/>
      <c r="Q999" s="51"/>
      <c r="R999" s="51"/>
      <c r="S999" s="51"/>
      <c r="T999" s="51"/>
      <c r="U999" s="51"/>
      <c r="V999" s="51"/>
      <c r="W999" s="51"/>
      <c r="X999" s="51"/>
      <c r="Y999" s="51"/>
      <c r="Z999" s="51"/>
    </row>
    <row r="1000" ht="9.75" customHeight="1">
      <c r="A1000" s="51"/>
      <c r="B1000" s="51"/>
      <c r="C1000" s="51"/>
      <c r="D1000" s="51"/>
      <c r="E1000" s="51"/>
      <c r="F1000" s="51"/>
      <c r="G1000" s="51"/>
      <c r="H1000" s="51"/>
      <c r="I1000" s="51"/>
      <c r="J1000" s="51"/>
      <c r="K1000" s="51"/>
      <c r="L1000" s="51"/>
      <c r="M1000" s="51"/>
      <c r="N1000" s="51"/>
      <c r="O1000" s="51"/>
      <c r="P1000" s="51"/>
      <c r="Q1000" s="51"/>
      <c r="R1000" s="51"/>
      <c r="S1000" s="51"/>
      <c r="T1000" s="51"/>
      <c r="U1000" s="51"/>
      <c r="V1000" s="51"/>
      <c r="W1000" s="51"/>
      <c r="X1000" s="51"/>
      <c r="Y1000" s="51"/>
      <c r="Z1000" s="51"/>
    </row>
  </sheetData>
  <conditionalFormatting sqref="J2:J219">
    <cfRule type="expression" dxfId="4" priority="1">
      <formula>B2&lt;&gt;""</formula>
    </cfRule>
  </conditionalFormatting>
  <conditionalFormatting sqref="J1:O219">
    <cfRule type="expression" dxfId="5" priority="2">
      <formula>$P1="Not Applicable"</formula>
    </cfRule>
  </conditionalFormatting>
  <conditionalFormatting sqref="K2:K219">
    <cfRule type="expression" dxfId="6" priority="3">
      <formula>$D2=1</formula>
    </cfRule>
  </conditionalFormatting>
  <dataValidations>
    <dataValidation type="list" allowBlank="1" showDropDown="1" showErrorMessage="1" sqref="N2:O219">
      <formula1>$A$1</formula1>
    </dataValidation>
  </dataValidations>
  <printOptions/>
  <pageMargins bottom="0.5511811023622047" footer="0.0" header="0.0" left="0.31496062992125984" right="0.31496062992125984" top="0.8661417322834646"/>
  <pageSetup paperSize="9" orientation="landscape"/>
  <headerFooter>
    <oddHeader/>
    <oddFooter>&amp;LCode ref.: IFA Smart audit method guideline for FO; v6.0_Dec22; English version &amp;A Page &amp;P of &amp;R© GLOBALG.A.P. c/o FoodPLUS GmbH Spichernstr. 55, 50672 Cologne, Germany  00A039www.globalgap.org</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2022-02-15T08:58:08Z</dcterms:created>
  <dc:creator>Michael Daddio</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0x0101005482AD089D50DA459DA864D394CCD67F</vt:lpwstr>
  </property>
  <property fmtid="{D5CDD505-2E9C-101B-9397-08002B2CF9AE}" pid="3" name="MediaServiceImageTags">
    <vt:lpwstr/>
  </property>
</Properties>
</file>