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ritconstruction.sharepoint.com/General Info/Operations/The Merit Way/Project Management/Billings/Subcontractor/"/>
    </mc:Choice>
  </mc:AlternateContent>
  <xr:revisionPtr revIDLastSave="58" documentId="8_{AB7A335D-FB59-45D9-8A43-A2E7A53B992C}" xr6:coauthVersionLast="47" xr6:coauthVersionMax="47" xr10:uidLastSave="{C7865A6F-9798-4001-B096-F946969D8BCE}"/>
  <bookViews>
    <workbookView xWindow="-120" yWindow="-120" windowWidth="29040" windowHeight="17520" xr2:uid="{00000000-000D-0000-FFFF-FFFF00000000}"/>
  </bookViews>
  <sheets>
    <sheet name="Merit Pay App" sheetId="1" r:id="rId1"/>
    <sheet name="SOV" sheetId="2" r:id="rId2"/>
  </sheets>
  <definedNames>
    <definedName name="_Regression_Int" localSheetId="0" hidden="1">1</definedName>
    <definedName name="_Regression_Int" localSheetId="1" hidden="1">1</definedName>
    <definedName name="GRAND">SOV!$A$40</definedName>
    <definedName name="_xlnm.Print_Area" localSheetId="0">'Merit Pay App'!$B$2:$N$64</definedName>
    <definedName name="_xlnm.Print_Area" localSheetId="1">SOV!$A$1:$L$43</definedName>
    <definedName name="Print_Area_MI" localSheetId="1">SOV!$A$13:$L$43</definedName>
    <definedName name="Print_Area_MI">'Merit Pay App'!$B$2:$J$58</definedName>
    <definedName name="_xlnm.Print_Titles" localSheetId="1">SOV!$1:$12</definedName>
    <definedName name="Print_Titles_MI" localSheetId="1">SOV!$1:$12</definedName>
    <definedName name="Print_Titles_MI">'Merit Pay App'!$71:$378,'Merit Pay App'!$C$2:$DC$16387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2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E13" i="2"/>
  <c r="D41" i="2" l="1"/>
  <c r="G19" i="1" s="1"/>
  <c r="I40" i="2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I32" i="2"/>
  <c r="J32" i="2" s="1"/>
  <c r="I31" i="2"/>
  <c r="I30" i="2"/>
  <c r="J30" i="2" s="1"/>
  <c r="I29" i="2"/>
  <c r="J29" i="2" s="1"/>
  <c r="I28" i="2"/>
  <c r="J28" i="2" s="1"/>
  <c r="I27" i="2"/>
  <c r="I26" i="2"/>
  <c r="J26" i="2" s="1"/>
  <c r="I25" i="2"/>
  <c r="I24" i="2"/>
  <c r="J24" i="2" s="1"/>
  <c r="I23" i="2"/>
  <c r="J23" i="2" s="1"/>
  <c r="I22" i="2"/>
  <c r="J22" i="2" s="1"/>
  <c r="I21" i="2"/>
  <c r="I20" i="2"/>
  <c r="J20" i="2" s="1"/>
  <c r="I19" i="2"/>
  <c r="J19" i="2" s="1"/>
  <c r="I18" i="2"/>
  <c r="J18" i="2" s="1"/>
  <c r="I17" i="2"/>
  <c r="I16" i="2"/>
  <c r="J16" i="2" s="1"/>
  <c r="I15" i="2"/>
  <c r="J15" i="2" s="1"/>
  <c r="I14" i="2"/>
  <c r="L14" i="2" s="1"/>
  <c r="E14" i="2"/>
  <c r="E15" i="2"/>
  <c r="E16" i="2"/>
  <c r="E17" i="2"/>
  <c r="E18" i="2"/>
  <c r="K18" i="2" s="1"/>
  <c r="E19" i="2"/>
  <c r="E20" i="2"/>
  <c r="K20" i="2" s="1"/>
  <c r="E21" i="2"/>
  <c r="E22" i="2"/>
  <c r="E23" i="2"/>
  <c r="E24" i="2"/>
  <c r="K24" i="2" s="1"/>
  <c r="E25" i="2"/>
  <c r="E26" i="2"/>
  <c r="K26" i="2" s="1"/>
  <c r="E27" i="2"/>
  <c r="E28" i="2"/>
  <c r="K28" i="2" s="1"/>
  <c r="E29" i="2"/>
  <c r="E30" i="2"/>
  <c r="K30" i="2" s="1"/>
  <c r="E31" i="2"/>
  <c r="K31" i="2" s="1"/>
  <c r="E32" i="2"/>
  <c r="K32" i="2" s="1"/>
  <c r="E33" i="2"/>
  <c r="K33" i="2" s="1"/>
  <c r="E34" i="2"/>
  <c r="K34" i="2" s="1"/>
  <c r="E35" i="2"/>
  <c r="K35" i="2" s="1"/>
  <c r="E36" i="2"/>
  <c r="K36" i="2" s="1"/>
  <c r="E37" i="2"/>
  <c r="K37" i="2" s="1"/>
  <c r="E38" i="2"/>
  <c r="K38" i="2" s="1"/>
  <c r="E39" i="2"/>
  <c r="K39" i="2" s="1"/>
  <c r="I13" i="2"/>
  <c r="L13" i="2" s="1"/>
  <c r="H41" i="2"/>
  <c r="F26" i="1" s="1"/>
  <c r="F41" i="2"/>
  <c r="G41" i="2"/>
  <c r="K3" i="2"/>
  <c r="C41" i="2"/>
  <c r="G18" i="1" s="1"/>
  <c r="K40" i="2"/>
  <c r="J40" i="2"/>
  <c r="L41" i="2" l="1"/>
  <c r="F24" i="1" s="1"/>
  <c r="G29" i="1" s="1"/>
  <c r="K13" i="2"/>
  <c r="K22" i="2"/>
  <c r="J27" i="2"/>
  <c r="K16" i="2"/>
  <c r="K14" i="2"/>
  <c r="K29" i="2"/>
  <c r="K25" i="2"/>
  <c r="K21" i="2"/>
  <c r="K17" i="2"/>
  <c r="J25" i="2"/>
  <c r="J21" i="2"/>
  <c r="J17" i="2"/>
  <c r="K27" i="2"/>
  <c r="K23" i="2"/>
  <c r="K19" i="2"/>
  <c r="K15" i="2"/>
  <c r="J33" i="2"/>
  <c r="J14" i="2"/>
  <c r="J13" i="2"/>
  <c r="J31" i="2"/>
  <c r="E41" i="2"/>
  <c r="I41" i="2"/>
  <c r="G20" i="1" l="1"/>
  <c r="J41" i="2"/>
  <c r="K41" i="2"/>
  <c r="G21" i="1"/>
  <c r="G30" i="1" l="1"/>
  <c r="G34" i="1" s="1"/>
  <c r="F39" i="1"/>
  <c r="G35" i="1" l="1"/>
  <c r="F40" i="1"/>
  <c r="F41" i="1" s="1"/>
  <c r="F42" i="1" s="1"/>
</calcChain>
</file>

<file path=xl/sharedStrings.xml><?xml version="1.0" encoding="utf-8"?>
<sst xmlns="http://schemas.openxmlformats.org/spreadsheetml/2006/main" count="130" uniqueCount="122">
  <si>
    <t>APPLICATION AND CERTIFICATION FOR PAYMENT</t>
  </si>
  <si>
    <t>PROJECT:</t>
  </si>
  <si>
    <t>APPLICATION NO:</t>
  </si>
  <si>
    <t>PERIOD TO:</t>
  </si>
  <si>
    <t xml:space="preserve"> </t>
  </si>
  <si>
    <t xml:space="preserve">1.  ORIGINAL CONTRACT SUM </t>
  </si>
  <si>
    <t xml:space="preserve"> $</t>
  </si>
  <si>
    <t xml:space="preserve">2.  Net change by Change Orders </t>
  </si>
  <si>
    <t>3.  CONTRACT SUM TO DATE (Line 1 ± 2)                                        $</t>
  </si>
  <si>
    <t>$</t>
  </si>
  <si>
    <t>4.  TOTAL COMPLETED &amp; STORED TO</t>
  </si>
  <si>
    <t>By:</t>
  </si>
  <si>
    <t xml:space="preserve"> Date:</t>
  </si>
  <si>
    <t>5.  RETAINAGE:</t>
  </si>
  <si>
    <t>a.</t>
  </si>
  <si>
    <t>% of Completed Work                 $</t>
  </si>
  <si>
    <t>b.</t>
  </si>
  <si>
    <t>% of Stored Material                   $</t>
  </si>
  <si>
    <t xml:space="preserve">           Total Retainage (Lines 5a + 5b or</t>
  </si>
  <si>
    <t xml:space="preserve">6.  TOTAL EARNED LESS RETAINAGE </t>
  </si>
  <si>
    <t>(Line 4 Less Line 5 Total)</t>
  </si>
  <si>
    <t>7.  LESS PREVIOUS CERTIFICATES FOR</t>
  </si>
  <si>
    <t xml:space="preserve">     PAYMENT (Line 6 from prior Certificate) </t>
  </si>
  <si>
    <t xml:space="preserve">8.  CURRENT PAYMENT DUE </t>
  </si>
  <si>
    <t>9.  BALANCE TO FINISH, INCLUDING RETAINAGE                     $</t>
  </si>
  <si>
    <t>(Line 3 less Line 6)</t>
  </si>
  <si>
    <t>Contractor's signed certification is attached.</t>
  </si>
  <si>
    <t>APPLICATION DATE:</t>
  </si>
  <si>
    <t>In tabulations below, amounts are stated to the nearest dollar.</t>
  </si>
  <si>
    <t>Use Column I on Contracts where variable retainage for line items may apply.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</si>
  <si>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</si>
  <si>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</si>
  <si>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</si>
  <si>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</si>
  <si>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</si>
  <si>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</si>
  <si>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</si>
  <si>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</si>
  <si>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</si>
  <si>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</si>
  <si>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</si>
  <si>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</si>
  <si>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</si>
  <si>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</si>
  <si>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</si>
  <si>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</si>
  <si>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</si>
  <si>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</si>
  <si>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</si>
  <si>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</si>
  <si>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</si>
  <si>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</si>
  <si>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</si>
  <si>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</si>
  <si>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TO FINISH</t>
  </si>
  <si>
    <t>APPLICATION</t>
  </si>
  <si>
    <t>STORED</t>
  </si>
  <si>
    <t>AND STORED</t>
  </si>
  <si>
    <t>(C - G)</t>
  </si>
  <si>
    <t>(D + E)</t>
  </si>
  <si>
    <t>(NOT IN</t>
  </si>
  <si>
    <t>TO DATE</t>
  </si>
  <si>
    <t>D OR E)</t>
  </si>
  <si>
    <t>(D+E+F)</t>
  </si>
  <si>
    <t>GRAND TOTALS</t>
  </si>
  <si>
    <t>Merit Construction, Inc.</t>
  </si>
  <si>
    <t xml:space="preserve">Official Title: </t>
  </si>
  <si>
    <t xml:space="preserve">TO:  </t>
  </si>
  <si>
    <t>FROM SUBCONTRACTOR:</t>
  </si>
  <si>
    <t xml:space="preserve">SUBCONTRACT #: </t>
  </si>
  <si>
    <t>SUBCONTRACTOR'S APPLICATION FOR PAYMENT</t>
  </si>
  <si>
    <t xml:space="preserve">         DATE       (Column G)</t>
  </si>
  <si>
    <t>(Column D + E)</t>
  </si>
  <si>
    <t>(Column F)</t>
  </si>
  <si>
    <t xml:space="preserve">(Total in Column I) </t>
  </si>
  <si>
    <t xml:space="preserve">SUBCONTRACTOR:   </t>
  </si>
  <si>
    <t>SUBCONTRACT NO:</t>
  </si>
  <si>
    <t>SCHEDULE OF VALUES</t>
  </si>
  <si>
    <t>ORIGINAL</t>
  </si>
  <si>
    <t>CHANGE</t>
  </si>
  <si>
    <t>ORDER</t>
  </si>
  <si>
    <t>CONTRACT</t>
  </si>
  <si>
    <t>SUM TO DATE</t>
  </si>
  <si>
    <t>INCL CHANGE</t>
  </si>
  <si>
    <t>ORDERS</t>
  </si>
  <si>
    <t>CHANGE ORDER 1</t>
  </si>
  <si>
    <t>C1</t>
  </si>
  <si>
    <t>C2</t>
  </si>
  <si>
    <t>(G ÷ C2)</t>
  </si>
  <si>
    <t>Completed and Stored This Month</t>
  </si>
  <si>
    <t>Current Month Retainage</t>
  </si>
  <si>
    <t>Net Due in Current Month</t>
  </si>
  <si>
    <t>Check to SOV</t>
  </si>
  <si>
    <t xml:space="preserve">CURRENT MONTH </t>
  </si>
  <si>
    <t>AMOUNTS</t>
  </si>
  <si>
    <t>Company</t>
  </si>
  <si>
    <t>Phone Number</t>
  </si>
  <si>
    <t>Email Address</t>
  </si>
  <si>
    <t>Furthermore, in consideration of the payments received, and upon receipt of the amount due, the undersigned does hereby waive, release</t>
  </si>
  <si>
    <t>ATTESTATION:  By execution of this form, I do hereby attest, certify, warrant, and assure that it has (1) complied with all federal, state, and local</t>
  </si>
  <si>
    <t>*If material billed is not stored on jobsite, invoice must be accompanied with a schedule of materials stored and a certificate of insurance identifying</t>
  </si>
  <si>
    <t xml:space="preserve">Subcontractors performing work on Merit Construction, Inc. projects are required to provide a list of all of their “Suppliers”, “Furnishers” and “Subcontractors” who are supplying, furnishing or installing goods, services or equipment as part of this subcontract. </t>
  </si>
  <si>
    <t>laws, codes, rules, regulations and ordinances, including all immigration laws, and (2) the services of an illegal immigrant was not utilized in the performance of the Subcontract.</t>
  </si>
  <si>
    <t xml:space="preserve">                             Contact</t>
  </si>
  <si>
    <t>Joint Check (yes/no)</t>
  </si>
  <si>
    <t>If you would like a Joint Check issued to any of the Suppliers, Furnishers, or Subcontractors listed below include the amount of the Joint Check to be issued.</t>
  </si>
  <si>
    <t xml:space="preserve">       Scope of Work or Material(s) Supplied, Furnished or Installed</t>
  </si>
  <si>
    <t xml:space="preserve">          Joint Check Amount</t>
  </si>
  <si>
    <t xml:space="preserve">and Subcontractors identified at the bottom of this Application and Certification for Payment is a complete and accurate list of all Suppliers, Furnishers and Subcontractors </t>
  </si>
  <si>
    <t xml:space="preserve"> indebtedness discharged.  Monies received from this request will be used for payment of labor, material and services covered by this request.  The List of Suppliers, Furnishers,</t>
  </si>
  <si>
    <t>UNDER PENALTY OF PERJURY THAT THE STATEMENTS AND/OR REPRESENTATIONS CONTAINED HERIN ARE COMPLETE, TRUE AND ACCURATE.</t>
  </si>
  <si>
    <t xml:space="preserve">THE UNDERSIGNED WARRANTS THAT HE/SHE HAS THE POWER AND AUTHORITY TO EXECUTE THIS DOCUMENT AND CERTIFIES AND DECLARES </t>
  </si>
  <si>
    <t>Subcontractors are required to submit a PARTIAL WAIVER OF LIENS AND RELEASE OF CLAIMS (“WAIVER”) with each pay application. A copy of the required form is available on the Merit website.</t>
  </si>
  <si>
    <t>Subcontractors are required to submit a FINAL WAIVER OF LIENS AND RELEASE OF ALL CLAIMS (“WAIVER”) at the completion of the project.  A copy of the required form is available on the Merit website.</t>
  </si>
  <si>
    <t>Subcontractors are required to submit a FINAL WAIVER OF LIENS AND UNCONDITIONAL RELEASE OF ALL CLAIMS OF SUBCONTRACTOR’S “SUB-SUBCONTRACTOR” OR “SUPPLIER” OR “FURNISHER” for each Sub-Subcontractor or Supplier or Furnisher with the final pay application.  A copy of the required form is available on the Merit website.</t>
  </si>
  <si>
    <r>
      <t xml:space="preserve">the stored materials as property of the </t>
    </r>
    <r>
      <rPr>
        <b/>
        <sz val="14"/>
        <color indexed="8"/>
        <rFont val="Calibri"/>
        <family val="2"/>
        <scheme val="minor"/>
      </rPr>
      <t xml:space="preserve">OWNER </t>
    </r>
    <r>
      <rPr>
        <sz val="14"/>
        <color indexed="8"/>
        <rFont val="Calibri"/>
        <family val="2"/>
        <scheme val="minor"/>
      </rPr>
      <t>and MERIT CONSTRUCTION INC. as named insured.</t>
    </r>
  </si>
  <si>
    <t>The undersigned Subcontractor represents and warrants that all labor, material, equipment, and services included in all previous payments have been fully paid and</t>
  </si>
  <si>
    <t>that have performed work on this project as part of the Subcontractor's scope of work.</t>
  </si>
  <si>
    <t>and relinquish all claims and right of lien which the undersigned may now have upon the premises above described.</t>
  </si>
  <si>
    <t>in MERIT CONSTRUCTION'S monthly pay application to the Owner.  Attach schedule of values with % complete.</t>
  </si>
  <si>
    <t>List all "Suppliers", "Furnishers" and "Subcontractors" who have provided labor, materials, and/or services for the project.  All of the required information must be provided.</t>
  </si>
  <si>
    <r>
      <t xml:space="preserve">This pay application must be received by MERIT CONSTRUCTION INC. on or before the </t>
    </r>
    <r>
      <rPr>
        <b/>
        <sz val="14"/>
        <rFont val="Calibri"/>
        <family val="2"/>
        <scheme val="minor"/>
      </rPr>
      <t>25th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day</t>
    </r>
    <r>
      <rPr>
        <sz val="14"/>
        <color indexed="8"/>
        <rFont val="Calibri"/>
        <family val="2"/>
        <scheme val="minor"/>
      </rPr>
      <t xml:space="preserve"> of the month in order to be included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</si>
</sst>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General_)"/>
    <numFmt numFmtId="165" formatCode="&quot;$&quot;#,##0.00"/>
  </numFmts>
  <fonts count="24" x14ac:knownFonts="1">
    <font>
      <sz val="9"/>
      <name val="Times New Roman"/>
    </font>
    <font>
      <sz val="10"/>
      <name val="MS Sans Serif"/>
      <family val="2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ms Rmn"/>
    </font>
    <font>
      <b/>
      <sz val="18"/>
      <color indexed="8"/>
      <name val="Times New Roman"/>
      <family val="1"/>
    </font>
    <font>
      <sz val="10"/>
      <color indexed="8"/>
      <name val="Times New Roman"/>
      <family val="1"/>
    </font>
    <font>
      <i/>
      <sz val="12"/>
      <color indexed="8"/>
      <name val="Times New Roman"/>
      <family val="1"/>
    </font>
    <font>
      <sz val="8"/>
      <color indexed="8"/>
      <name val="Times New Roman"/>
      <family val="1"/>
    </font>
    <font>
      <sz val="6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4" fillId="0" borderId="0"/>
    <xf numFmtId="9" fontId="13" fillId="0" borderId="0" applyFont="0" applyFill="0" applyBorder="0" applyAlignment="0" applyProtection="0"/>
  </cellStyleXfs>
  <cellXfs count="222">
    <xf numFmtId="164" fontId="0" fillId="0" borderId="0" xfId="0"/>
    <xf numFmtId="37" fontId="6" fillId="0" borderId="0" xfId="3" applyFont="1" applyAlignment="1">
      <alignment vertical="top"/>
    </xf>
    <xf numFmtId="37" fontId="8" fillId="0" borderId="2" xfId="3" applyFont="1" applyBorder="1" applyAlignment="1">
      <alignment horizontal="centerContinuous" vertical="top"/>
    </xf>
    <xf numFmtId="37" fontId="8" fillId="0" borderId="3" xfId="3" applyFont="1" applyBorder="1" applyAlignment="1">
      <alignment horizontal="centerContinuous" vertical="top"/>
    </xf>
    <xf numFmtId="37" fontId="8" fillId="0" borderId="4" xfId="3" applyFont="1" applyBorder="1" applyAlignment="1">
      <alignment horizontal="center" vertical="top"/>
    </xf>
    <xf numFmtId="37" fontId="8" fillId="0" borderId="4" xfId="3" applyFont="1" applyBorder="1" applyAlignment="1">
      <alignment horizontal="centerContinuous" vertical="top"/>
    </xf>
    <xf numFmtId="37" fontId="8" fillId="0" borderId="4" xfId="3" applyFont="1" applyBorder="1" applyAlignment="1">
      <alignment vertical="top"/>
    </xf>
    <xf numFmtId="37" fontId="8" fillId="0" borderId="5" xfId="3" applyFont="1" applyBorder="1" applyAlignment="1">
      <alignment vertical="top"/>
    </xf>
    <xf numFmtId="37" fontId="10" fillId="0" borderId="5" xfId="3" applyFont="1" applyBorder="1" applyAlignment="1" applyProtection="1">
      <alignment vertical="top"/>
      <protection locked="0"/>
    </xf>
    <xf numFmtId="7" fontId="10" fillId="0" borderId="5" xfId="3" applyNumberFormat="1" applyFont="1" applyBorder="1" applyAlignment="1">
      <alignment vertical="top"/>
    </xf>
    <xf numFmtId="7" fontId="10" fillId="0" borderId="5" xfId="3" applyNumberFormat="1" applyFont="1" applyBorder="1" applyAlignment="1">
      <alignment horizontal="right" vertical="top"/>
    </xf>
    <xf numFmtId="37" fontId="6" fillId="0" borderId="6" xfId="3" applyFont="1" applyBorder="1" applyAlignment="1">
      <alignment vertical="top"/>
    </xf>
    <xf numFmtId="39" fontId="10" fillId="0" borderId="6" xfId="3" applyNumberFormat="1" applyFont="1" applyBorder="1" applyAlignment="1">
      <alignment vertical="top"/>
    </xf>
    <xf numFmtId="37" fontId="6" fillId="0" borderId="0" xfId="3" applyFont="1" applyAlignment="1">
      <alignment horizontal="centerContinuous" vertical="top"/>
    </xf>
    <xf numFmtId="10" fontId="6" fillId="0" borderId="0" xfId="3" applyNumberFormat="1" applyFont="1" applyAlignment="1">
      <alignment horizontal="centerContinuous" vertical="top"/>
    </xf>
    <xf numFmtId="165" fontId="8" fillId="0" borderId="2" xfId="3" applyNumberFormat="1" applyFont="1" applyBorder="1" applyAlignment="1">
      <alignment horizontal="center" vertical="top"/>
    </xf>
    <xf numFmtId="165" fontId="8" fillId="0" borderId="2" xfId="3" applyNumberFormat="1" applyFont="1" applyBorder="1" applyAlignment="1">
      <alignment horizontal="centerContinuous" vertical="top"/>
    </xf>
    <xf numFmtId="165" fontId="8" fillId="0" borderId="4" xfId="3" applyNumberFormat="1" applyFont="1" applyBorder="1" applyAlignment="1">
      <alignment horizontal="center" vertical="top"/>
    </xf>
    <xf numFmtId="165" fontId="8" fillId="0" borderId="5" xfId="3" applyNumberFormat="1" applyFont="1" applyBorder="1" applyAlignment="1">
      <alignment horizontal="centerContinuous" vertical="top"/>
    </xf>
    <xf numFmtId="165" fontId="8" fillId="0" borderId="7" xfId="3" applyNumberFormat="1" applyFont="1" applyBorder="1" applyAlignment="1">
      <alignment horizontal="centerContinuous" vertical="top"/>
    </xf>
    <xf numFmtId="165" fontId="8" fillId="0" borderId="4" xfId="3" applyNumberFormat="1" applyFont="1" applyBorder="1" applyAlignment="1">
      <alignment vertical="top"/>
    </xf>
    <xf numFmtId="165" fontId="8" fillId="0" borderId="5" xfId="3" applyNumberFormat="1" applyFont="1" applyBorder="1" applyAlignment="1">
      <alignment vertical="top"/>
    </xf>
    <xf numFmtId="165" fontId="8" fillId="0" borderId="5" xfId="3" applyNumberFormat="1" applyFont="1" applyBorder="1" applyAlignment="1">
      <alignment horizontal="center" vertical="top"/>
    </xf>
    <xf numFmtId="165" fontId="10" fillId="0" borderId="4" xfId="3" applyNumberFormat="1" applyFont="1" applyBorder="1" applyAlignment="1">
      <alignment vertical="top"/>
    </xf>
    <xf numFmtId="165" fontId="10" fillId="0" borderId="5" xfId="3" applyNumberFormat="1" applyFont="1" applyBorder="1" applyAlignment="1" applyProtection="1">
      <alignment vertical="top"/>
      <protection locked="0"/>
    </xf>
    <xf numFmtId="165" fontId="6" fillId="0" borderId="6" xfId="3" applyNumberFormat="1" applyFont="1" applyBorder="1" applyAlignment="1">
      <alignment vertical="top"/>
    </xf>
    <xf numFmtId="165" fontId="9" fillId="0" borderId="0" xfId="3" applyNumberFormat="1" applyFont="1" applyAlignment="1">
      <alignment horizontal="centerContinuous" vertical="top"/>
    </xf>
    <xf numFmtId="165" fontId="6" fillId="0" borderId="0" xfId="3" applyNumberFormat="1" applyFont="1" applyAlignment="1">
      <alignment horizontal="centerContinuous" vertical="top"/>
    </xf>
    <xf numFmtId="165" fontId="6" fillId="0" borderId="0" xfId="3" applyNumberFormat="1" applyFont="1" applyAlignment="1">
      <alignment vertical="top"/>
    </xf>
    <xf numFmtId="7" fontId="10" fillId="0" borderId="0" xfId="3" applyNumberFormat="1" applyFont="1" applyAlignment="1" applyProtection="1">
      <alignment horizontal="right" vertical="top"/>
      <protection locked="0"/>
    </xf>
    <xf numFmtId="37" fontId="6" fillId="0" borderId="14" xfId="3" applyFont="1" applyBorder="1" applyAlignment="1">
      <alignment vertical="top"/>
    </xf>
    <xf numFmtId="165" fontId="6" fillId="0" borderId="14" xfId="3" applyNumberFormat="1" applyFont="1" applyBorder="1" applyAlignment="1">
      <alignment vertical="top"/>
    </xf>
    <xf numFmtId="165" fontId="7" fillId="0" borderId="14" xfId="3" applyNumberFormat="1" applyFont="1" applyBorder="1" applyAlignment="1">
      <alignment horizontal="left" vertical="top"/>
    </xf>
    <xf numFmtId="165" fontId="8" fillId="0" borderId="14" xfId="3" applyNumberFormat="1" applyFont="1" applyBorder="1" applyAlignment="1">
      <alignment horizontal="left" vertical="top"/>
    </xf>
    <xf numFmtId="37" fontId="10" fillId="0" borderId="22" xfId="3" applyFont="1" applyBorder="1" applyAlignment="1" applyProtection="1">
      <alignment vertical="top"/>
      <protection locked="0"/>
    </xf>
    <xf numFmtId="165" fontId="10" fillId="0" borderId="8" xfId="3" applyNumberFormat="1" applyFont="1" applyBorder="1" applyAlignment="1">
      <alignment vertical="top"/>
    </xf>
    <xf numFmtId="165" fontId="10" fillId="0" borderId="31" xfId="3" applyNumberFormat="1" applyFont="1" applyBorder="1" applyAlignment="1">
      <alignment vertical="top"/>
    </xf>
    <xf numFmtId="10" fontId="10" fillId="0" borderId="31" xfId="3" applyNumberFormat="1" applyFont="1" applyBorder="1" applyAlignment="1">
      <alignment horizontal="right" vertical="top"/>
    </xf>
    <xf numFmtId="7" fontId="10" fillId="0" borderId="31" xfId="3" applyNumberFormat="1" applyFont="1" applyBorder="1" applyAlignment="1">
      <alignment vertical="top"/>
    </xf>
    <xf numFmtId="8" fontId="2" fillId="0" borderId="28" xfId="2" applyFont="1" applyBorder="1" applyAlignment="1" applyProtection="1">
      <alignment vertical="top"/>
    </xf>
    <xf numFmtId="165" fontId="10" fillId="2" borderId="9" xfId="3" applyNumberFormat="1" applyFont="1" applyFill="1" applyBorder="1" applyAlignment="1" applyProtection="1">
      <alignment horizontal="right" vertical="top"/>
      <protection locked="0"/>
    </xf>
    <xf numFmtId="165" fontId="10" fillId="2" borderId="4" xfId="3" applyNumberFormat="1" applyFont="1" applyFill="1" applyBorder="1" applyAlignment="1" applyProtection="1">
      <alignment horizontal="right" vertical="top"/>
      <protection locked="0"/>
    </xf>
    <xf numFmtId="37" fontId="10" fillId="2" borderId="11" xfId="3" applyFont="1" applyFill="1" applyBorder="1" applyAlignment="1" applyProtection="1">
      <alignment vertical="top"/>
      <protection locked="0"/>
    </xf>
    <xf numFmtId="37" fontId="2" fillId="2" borderId="4" xfId="3" applyFont="1" applyFill="1" applyBorder="1" applyAlignment="1" applyProtection="1">
      <alignment vertical="top"/>
      <protection locked="0"/>
    </xf>
    <xf numFmtId="37" fontId="10" fillId="2" borderId="4" xfId="3" applyFont="1" applyFill="1" applyBorder="1" applyAlignment="1" applyProtection="1">
      <alignment vertical="top"/>
      <protection locked="0"/>
    </xf>
    <xf numFmtId="37" fontId="10" fillId="2" borderId="4" xfId="3" applyFont="1" applyFill="1" applyBorder="1" applyAlignment="1" applyProtection="1">
      <alignment vertical="top" wrapText="1"/>
      <protection locked="0"/>
    </xf>
    <xf numFmtId="165" fontId="10" fillId="3" borderId="4" xfId="3" applyNumberFormat="1" applyFont="1" applyFill="1" applyBorder="1" applyAlignment="1">
      <alignment vertical="top"/>
    </xf>
    <xf numFmtId="10" fontId="10" fillId="3" borderId="4" xfId="3" applyNumberFormat="1" applyFont="1" applyFill="1" applyBorder="1" applyAlignment="1">
      <alignment horizontal="right" vertical="top"/>
    </xf>
    <xf numFmtId="7" fontId="10" fillId="3" borderId="4" xfId="3" applyNumberFormat="1" applyFont="1" applyFill="1" applyBorder="1" applyAlignment="1">
      <alignment vertical="top"/>
    </xf>
    <xf numFmtId="40" fontId="6" fillId="3" borderId="4" xfId="1" applyFont="1" applyFill="1" applyBorder="1" applyAlignment="1" applyProtection="1">
      <alignment vertical="top"/>
    </xf>
    <xf numFmtId="165" fontId="10" fillId="3" borderId="5" xfId="3" applyNumberFormat="1" applyFont="1" applyFill="1" applyBorder="1" applyAlignment="1">
      <alignment vertical="top"/>
    </xf>
    <xf numFmtId="37" fontId="9" fillId="0" borderId="14" xfId="3" applyFont="1" applyBorder="1" applyAlignment="1">
      <alignment horizontal="left" vertical="top"/>
    </xf>
    <xf numFmtId="37" fontId="5" fillId="0" borderId="13" xfId="3" applyFont="1" applyBorder="1" applyAlignment="1" applyProtection="1">
      <alignment horizontal="left" vertical="top"/>
      <protection locked="0"/>
    </xf>
    <xf numFmtId="37" fontId="6" fillId="0" borderId="14" xfId="3" applyFont="1" applyBorder="1" applyAlignment="1" applyProtection="1">
      <alignment vertical="top"/>
      <protection locked="0"/>
    </xf>
    <xf numFmtId="165" fontId="6" fillId="0" borderId="14" xfId="3" applyNumberFormat="1" applyFont="1" applyBorder="1" applyAlignment="1" applyProtection="1">
      <alignment vertical="top"/>
      <protection locked="0"/>
    </xf>
    <xf numFmtId="37" fontId="10" fillId="0" borderId="11" xfId="3" applyFont="1" applyBorder="1" applyAlignment="1" applyProtection="1">
      <alignment horizontal="left" vertical="top"/>
      <protection locked="0"/>
    </xf>
    <xf numFmtId="37" fontId="6" fillId="0" borderId="0" xfId="3" applyFont="1" applyAlignment="1" applyProtection="1">
      <alignment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37" fontId="6" fillId="0" borderId="11" xfId="3" applyFont="1" applyBorder="1" applyAlignment="1" applyProtection="1">
      <alignment vertical="top"/>
      <protection locked="0"/>
    </xf>
    <xf numFmtId="37" fontId="8" fillId="0" borderId="24" xfId="3" applyFont="1" applyBorder="1" applyAlignment="1" applyProtection="1">
      <alignment horizontal="center" vertical="top"/>
      <protection locked="0"/>
    </xf>
    <xf numFmtId="37" fontId="8" fillId="0" borderId="2" xfId="3" applyFont="1" applyBorder="1" applyAlignment="1" applyProtection="1">
      <alignment horizontal="center" vertical="top"/>
      <protection locked="0"/>
    </xf>
    <xf numFmtId="165" fontId="8" fillId="0" borderId="2" xfId="3" applyNumberFormat="1" applyFont="1" applyBorder="1" applyAlignment="1" applyProtection="1">
      <alignment horizontal="center" vertical="top"/>
      <protection locked="0"/>
    </xf>
    <xf numFmtId="37" fontId="8" fillId="0" borderId="11" xfId="3" applyFont="1" applyBorder="1" applyAlignment="1" applyProtection="1">
      <alignment horizontal="center" vertical="top"/>
      <protection locked="0"/>
    </xf>
    <xf numFmtId="37" fontId="8" fillId="0" borderId="4" xfId="3" applyFont="1" applyBorder="1" applyAlignment="1" applyProtection="1">
      <alignment horizontal="center" vertical="top"/>
      <protection locked="0"/>
    </xf>
    <xf numFmtId="165" fontId="8" fillId="0" borderId="4" xfId="3" applyNumberFormat="1" applyFont="1" applyBorder="1" applyAlignment="1" applyProtection="1">
      <alignment horizontal="center" vertical="top"/>
      <protection locked="0"/>
    </xf>
    <xf numFmtId="37" fontId="8" fillId="0" borderId="11" xfId="3" quotePrefix="1" applyFont="1" applyBorder="1" applyAlignment="1" applyProtection="1">
      <alignment horizontal="center" vertical="top"/>
      <protection locked="0"/>
    </xf>
    <xf numFmtId="37" fontId="8" fillId="0" borderId="4" xfId="3" applyFont="1" applyBorder="1" applyAlignment="1" applyProtection="1">
      <alignment vertical="top"/>
      <protection locked="0"/>
    </xf>
    <xf numFmtId="37" fontId="8" fillId="0" borderId="11" xfId="3" applyFont="1" applyBorder="1" applyAlignment="1" applyProtection="1">
      <alignment vertical="top"/>
      <protection locked="0"/>
    </xf>
    <xf numFmtId="165" fontId="8" fillId="0" borderId="4" xfId="3" applyNumberFormat="1" applyFont="1" applyBorder="1" applyAlignment="1" applyProtection="1">
      <alignment vertical="top"/>
      <protection locked="0"/>
    </xf>
    <xf numFmtId="37" fontId="8" fillId="0" borderId="22" xfId="3" applyFont="1" applyBorder="1" applyAlignment="1" applyProtection="1">
      <alignment vertical="top"/>
      <protection locked="0"/>
    </xf>
    <xf numFmtId="37" fontId="8" fillId="0" borderId="5" xfId="3" applyFont="1" applyBorder="1" applyAlignment="1" applyProtection="1">
      <alignment vertical="top"/>
      <protection locked="0"/>
    </xf>
    <xf numFmtId="165" fontId="8" fillId="0" borderId="5" xfId="3" applyNumberFormat="1" applyFont="1" applyBorder="1" applyAlignment="1" applyProtection="1">
      <alignment vertical="top"/>
      <protection locked="0"/>
    </xf>
    <xf numFmtId="165" fontId="6" fillId="2" borderId="8" xfId="3" applyNumberFormat="1" applyFont="1" applyFill="1" applyBorder="1" applyAlignment="1" applyProtection="1">
      <alignment vertical="top"/>
      <protection locked="0"/>
    </xf>
    <xf numFmtId="165" fontId="6" fillId="2" borderId="4" xfId="3" applyNumberFormat="1" applyFont="1" applyFill="1" applyBorder="1" applyAlignment="1" applyProtection="1">
      <alignment vertical="top"/>
      <protection locked="0"/>
    </xf>
    <xf numFmtId="165" fontId="6" fillId="2" borderId="9" xfId="3" applyNumberFormat="1" applyFont="1" applyFill="1" applyBorder="1" applyAlignment="1" applyProtection="1">
      <alignment vertical="top"/>
      <protection locked="0"/>
    </xf>
    <xf numFmtId="37" fontId="10" fillId="0" borderId="30" xfId="3" applyFont="1" applyBorder="1" applyAlignment="1" applyProtection="1">
      <alignment vertical="top"/>
      <protection locked="0"/>
    </xf>
    <xf numFmtId="37" fontId="6" fillId="0" borderId="18" xfId="3" applyFont="1" applyBorder="1" applyAlignment="1" applyProtection="1">
      <alignment vertical="top"/>
      <protection locked="0"/>
    </xf>
    <xf numFmtId="37" fontId="6" fillId="0" borderId="6" xfId="3" applyFont="1" applyBorder="1" applyAlignment="1" applyProtection="1">
      <alignment vertical="top"/>
      <protection locked="0"/>
    </xf>
    <xf numFmtId="165" fontId="6" fillId="0" borderId="6" xfId="3" applyNumberFormat="1" applyFont="1" applyBorder="1" applyAlignment="1" applyProtection="1">
      <alignment vertical="top"/>
      <protection locked="0"/>
    </xf>
    <xf numFmtId="37" fontId="12" fillId="0" borderId="0" xfId="3" applyFont="1" applyAlignment="1" applyProtection="1">
      <alignment horizontal="centerContinuous" vertical="top"/>
      <protection locked="0"/>
    </xf>
    <xf numFmtId="37" fontId="9" fillId="0" borderId="0" xfId="3" applyFont="1" applyAlignment="1" applyProtection="1">
      <alignment horizontal="centerContinuous" vertical="top"/>
      <protection locked="0"/>
    </xf>
    <xf numFmtId="165" fontId="9" fillId="0" borderId="0" xfId="3" applyNumberFormat="1" applyFont="1" applyAlignment="1" applyProtection="1">
      <alignment horizontal="centerContinuous" vertical="top"/>
      <protection locked="0"/>
    </xf>
    <xf numFmtId="37" fontId="6" fillId="0" borderId="0" xfId="3" applyFont="1" applyAlignment="1" applyProtection="1">
      <alignment horizontal="right" vertical="top"/>
      <protection locked="0"/>
    </xf>
    <xf numFmtId="14" fontId="6" fillId="0" borderId="0" xfId="3" applyNumberFormat="1" applyFont="1" applyAlignment="1" applyProtection="1">
      <alignment vertical="top"/>
      <protection locked="0"/>
    </xf>
    <xf numFmtId="37" fontId="3" fillId="0" borderId="0" xfId="3" applyFont="1" applyAlignment="1" applyProtection="1">
      <alignment horizontal="right" vertical="top"/>
      <protection locked="0"/>
    </xf>
    <xf numFmtId="37" fontId="11" fillId="0" borderId="31" xfId="3" applyFont="1" applyBorder="1" applyAlignment="1">
      <alignment horizontal="center" vertical="top"/>
    </xf>
    <xf numFmtId="8" fontId="9" fillId="0" borderId="15" xfId="2" applyFont="1" applyBorder="1" applyAlignment="1" applyProtection="1">
      <alignment vertical="top"/>
    </xf>
    <xf numFmtId="8" fontId="6" fillId="0" borderId="12" xfId="2" applyFont="1" applyBorder="1" applyAlignment="1" applyProtection="1">
      <alignment vertical="top"/>
      <protection locked="0"/>
    </xf>
    <xf numFmtId="8" fontId="8" fillId="0" borderId="27" xfId="2" applyFont="1" applyBorder="1" applyAlignment="1" applyProtection="1">
      <alignment horizontal="center" vertical="top"/>
    </xf>
    <xf numFmtId="8" fontId="8" fillId="0" borderId="25" xfId="2" applyFont="1" applyBorder="1" applyAlignment="1" applyProtection="1">
      <alignment horizontal="center" vertical="top"/>
    </xf>
    <xf numFmtId="8" fontId="8" fillId="0" borderId="25" xfId="2" quotePrefix="1" applyFont="1" applyBorder="1" applyAlignment="1" applyProtection="1">
      <alignment horizontal="center" vertical="top"/>
    </xf>
    <xf numFmtId="8" fontId="8" fillId="0" borderId="25" xfId="2" applyFont="1" applyBorder="1" applyAlignment="1" applyProtection="1">
      <alignment vertical="top"/>
    </xf>
    <xf numFmtId="8" fontId="8" fillId="0" borderId="26" xfId="2" applyFont="1" applyBorder="1" applyAlignment="1" applyProtection="1">
      <alignment vertical="top"/>
    </xf>
    <xf numFmtId="8" fontId="10" fillId="3" borderId="25" xfId="2" applyFont="1" applyFill="1" applyBorder="1" applyAlignment="1" applyProtection="1">
      <alignment vertical="top"/>
    </xf>
    <xf numFmtId="8" fontId="6" fillId="0" borderId="29" xfId="2" applyFont="1" applyBorder="1" applyAlignment="1" applyProtection="1">
      <alignment vertical="top"/>
    </xf>
    <xf numFmtId="8" fontId="6" fillId="0" borderId="0" xfId="2" applyFont="1" applyAlignment="1" applyProtection="1">
      <alignment horizontal="centerContinuous" vertical="top"/>
    </xf>
    <xf numFmtId="8" fontId="6" fillId="0" borderId="0" xfId="2" applyFont="1" applyAlignment="1" applyProtection="1">
      <alignment vertical="top"/>
    </xf>
    <xf numFmtId="164" fontId="16" fillId="0" borderId="0" xfId="0" applyFont="1"/>
    <xf numFmtId="164" fontId="17" fillId="0" borderId="13" xfId="0" applyFont="1" applyBorder="1" applyAlignment="1">
      <alignment horizontal="left"/>
    </xf>
    <xf numFmtId="164" fontId="18" fillId="0" borderId="11" xfId="0" applyFont="1" applyBorder="1" applyAlignment="1">
      <alignment horizontal="left"/>
    </xf>
    <xf numFmtId="164" fontId="18" fillId="0" borderId="0" xfId="0" applyFont="1"/>
    <xf numFmtId="164" fontId="19" fillId="0" borderId="0" xfId="0" applyFont="1"/>
    <xf numFmtId="164" fontId="18" fillId="0" borderId="0" xfId="0" applyFont="1" applyAlignment="1">
      <alignment horizontal="right"/>
    </xf>
    <xf numFmtId="164" fontId="18" fillId="4" borderId="0" xfId="0" applyFont="1" applyFill="1" applyAlignment="1" applyProtection="1">
      <alignment horizontal="left"/>
      <protection locked="0"/>
    </xf>
    <xf numFmtId="164" fontId="20" fillId="0" borderId="0" xfId="0" applyFont="1" applyProtection="1">
      <protection locked="0"/>
    </xf>
    <xf numFmtId="164" fontId="18" fillId="0" borderId="0" xfId="0" applyFont="1" applyAlignment="1">
      <alignment horizontal="left"/>
    </xf>
    <xf numFmtId="164" fontId="20" fillId="0" borderId="0" xfId="0" applyFont="1"/>
    <xf numFmtId="164" fontId="20" fillId="0" borderId="12" xfId="0" applyFont="1" applyBorder="1"/>
    <xf numFmtId="164" fontId="18" fillId="4" borderId="0" xfId="0" applyFont="1" applyFill="1" applyProtection="1">
      <protection locked="0"/>
    </xf>
    <xf numFmtId="164" fontId="20" fillId="0" borderId="11" xfId="0" applyFont="1" applyBorder="1"/>
    <xf numFmtId="164" fontId="18" fillId="4" borderId="11" xfId="0" applyFont="1" applyFill="1" applyBorder="1" applyProtection="1">
      <protection locked="0"/>
    </xf>
    <xf numFmtId="164" fontId="17" fillId="0" borderId="0" xfId="0" applyFont="1" applyAlignment="1">
      <alignment horizontal="center" wrapText="1"/>
    </xf>
    <xf numFmtId="164" fontId="20" fillId="0" borderId="18" xfId="0" applyFont="1" applyBorder="1" applyAlignment="1">
      <alignment horizontal="left"/>
    </xf>
    <xf numFmtId="164" fontId="20" fillId="0" borderId="16" xfId="0" applyFont="1" applyBorder="1"/>
    <xf numFmtId="164" fontId="16" fillId="0" borderId="16" xfId="0" applyFont="1" applyBorder="1" applyProtection="1">
      <protection locked="0"/>
    </xf>
    <xf numFmtId="164" fontId="20" fillId="0" borderId="16" xfId="0" applyFont="1" applyBorder="1" applyProtection="1">
      <protection locked="0"/>
    </xf>
    <xf numFmtId="164" fontId="20" fillId="0" borderId="16" xfId="0" applyFont="1" applyBorder="1" applyAlignment="1">
      <alignment horizontal="left"/>
    </xf>
    <xf numFmtId="164" fontId="20" fillId="0" borderId="17" xfId="0" applyFont="1" applyBorder="1"/>
    <xf numFmtId="164" fontId="14" fillId="0" borderId="10" xfId="0" applyFont="1" applyBorder="1" applyAlignment="1">
      <alignment horizontal="left"/>
    </xf>
    <xf numFmtId="164" fontId="17" fillId="0" borderId="0" xfId="0" applyFont="1" applyAlignment="1">
      <alignment horizontal="left"/>
    </xf>
    <xf numFmtId="164" fontId="19" fillId="0" borderId="11" xfId="0" applyFont="1" applyBorder="1" applyAlignment="1">
      <alignment horizontal="left" vertical="center"/>
    </xf>
    <xf numFmtId="164" fontId="19" fillId="0" borderId="0" xfId="0" applyFont="1" applyAlignment="1">
      <alignment vertical="center"/>
    </xf>
    <xf numFmtId="164" fontId="16" fillId="0" borderId="0" xfId="0" applyFont="1" applyAlignment="1">
      <alignment vertical="center"/>
    </xf>
    <xf numFmtId="164" fontId="18" fillId="0" borderId="0" xfId="0" applyFont="1" applyAlignment="1">
      <alignment horizontal="left" vertical="center" indent="1"/>
    </xf>
    <xf numFmtId="164" fontId="18" fillId="0" borderId="0" xfId="0" applyFont="1" applyAlignment="1">
      <alignment vertical="center"/>
    </xf>
    <xf numFmtId="164" fontId="18" fillId="0" borderId="0" xfId="0" applyFont="1" applyAlignment="1">
      <alignment horizontal="right" vertical="center"/>
    </xf>
    <xf numFmtId="39" fontId="18" fillId="0" borderId="7" xfId="0" applyNumberFormat="1" applyFont="1" applyBorder="1" applyAlignment="1">
      <alignment vertical="center"/>
    </xf>
    <xf numFmtId="164" fontId="19" fillId="0" borderId="11" xfId="0" applyFont="1" applyBorder="1" applyAlignment="1">
      <alignment vertical="center"/>
    </xf>
    <xf numFmtId="164" fontId="18" fillId="0" borderId="0" xfId="0" applyFont="1" applyAlignment="1">
      <alignment horizontal="left" vertical="center"/>
    </xf>
    <xf numFmtId="10" fontId="18" fillId="4" borderId="7" xfId="4" applyNumberFormat="1" applyFont="1" applyFill="1" applyBorder="1" applyAlignment="1" applyProtection="1">
      <alignment vertical="center"/>
      <protection locked="0"/>
    </xf>
    <xf numFmtId="4" fontId="18" fillId="0" borderId="7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40" fontId="18" fillId="0" borderId="7" xfId="0" applyNumberFormat="1" applyFont="1" applyBorder="1" applyAlignment="1">
      <alignment vertical="center"/>
    </xf>
    <xf numFmtId="164" fontId="14" fillId="0" borderId="11" xfId="0" applyFont="1" applyBorder="1" applyAlignment="1">
      <alignment vertical="center"/>
    </xf>
    <xf numFmtId="40" fontId="18" fillId="4" borderId="7" xfId="1" applyFont="1" applyFill="1" applyBorder="1" applyAlignment="1" applyProtection="1">
      <alignment vertical="center"/>
      <protection locked="0"/>
    </xf>
    <xf numFmtId="39" fontId="17" fillId="0" borderId="7" xfId="0" applyNumberFormat="1" applyFont="1" applyBorder="1" applyAlignment="1">
      <alignment vertical="center"/>
    </xf>
    <xf numFmtId="164" fontId="18" fillId="0" borderId="19" xfId="0" applyFont="1" applyBorder="1" applyAlignment="1">
      <alignment horizontal="centerContinuous" vertical="center"/>
    </xf>
    <xf numFmtId="164" fontId="18" fillId="0" borderId="20" xfId="0" applyFont="1" applyBorder="1" applyAlignment="1">
      <alignment horizontal="centerContinuous" vertical="center"/>
    </xf>
    <xf numFmtId="164" fontId="18" fillId="0" borderId="21" xfId="0" applyFont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164" fontId="18" fillId="0" borderId="22" xfId="0" applyFont="1" applyBorder="1" applyAlignment="1">
      <alignment horizontal="left" vertical="center"/>
    </xf>
    <xf numFmtId="164" fontId="18" fillId="0" borderId="7" xfId="0" applyFont="1" applyBorder="1" applyAlignment="1">
      <alignment vertical="center"/>
    </xf>
    <xf numFmtId="7" fontId="18" fillId="0" borderId="26" xfId="0" applyNumberFormat="1" applyFont="1" applyBorder="1" applyAlignment="1">
      <alignment vertical="center"/>
    </xf>
    <xf numFmtId="7" fontId="18" fillId="0" borderId="0" xfId="0" applyNumberFormat="1" applyFont="1" applyAlignment="1">
      <alignment vertical="center"/>
    </xf>
    <xf numFmtId="7" fontId="17" fillId="0" borderId="26" xfId="0" applyNumberFormat="1" applyFont="1" applyBorder="1" applyAlignment="1">
      <alignment horizontal="right" vertical="center"/>
    </xf>
    <xf numFmtId="164" fontId="18" fillId="0" borderId="18" xfId="0" applyFont="1" applyBorder="1" applyAlignment="1">
      <alignment horizontal="left" vertical="center"/>
    </xf>
    <xf numFmtId="164" fontId="18" fillId="0" borderId="16" xfId="0" applyFont="1" applyBorder="1" applyAlignment="1">
      <alignment vertical="center"/>
    </xf>
    <xf numFmtId="40" fontId="18" fillId="0" borderId="29" xfId="1" applyFont="1" applyBorder="1" applyAlignment="1" applyProtection="1">
      <alignment horizontal="right" vertical="center"/>
    </xf>
    <xf numFmtId="164" fontId="18" fillId="0" borderId="33" xfId="0" applyFont="1" applyBorder="1" applyAlignment="1">
      <alignment vertical="center"/>
    </xf>
    <xf numFmtId="164" fontId="14" fillId="0" borderId="38" xfId="0" applyFont="1" applyBorder="1" applyAlignment="1" applyProtection="1">
      <alignment horizontal="left" vertical="center"/>
      <protection locked="0"/>
    </xf>
    <xf numFmtId="164" fontId="16" fillId="0" borderId="0" xfId="0" applyFont="1" applyAlignment="1" applyProtection="1">
      <alignment vertical="center"/>
      <protection locked="0"/>
    </xf>
    <xf numFmtId="164" fontId="14" fillId="0" borderId="39" xfId="0" applyFont="1" applyBorder="1" applyAlignment="1" applyProtection="1">
      <alignment vertical="center"/>
      <protection locked="0"/>
    </xf>
    <xf numFmtId="164" fontId="19" fillId="0" borderId="0" xfId="0" applyFont="1" applyAlignment="1" applyProtection="1">
      <alignment vertical="center"/>
      <protection locked="0"/>
    </xf>
    <xf numFmtId="164" fontId="14" fillId="4" borderId="35" xfId="0" applyFont="1" applyFill="1" applyBorder="1" applyAlignment="1" applyProtection="1">
      <alignment vertical="center"/>
      <protection locked="0"/>
    </xf>
    <xf numFmtId="164" fontId="14" fillId="4" borderId="2" xfId="0" applyFont="1" applyFill="1" applyBorder="1" applyAlignment="1" applyProtection="1">
      <alignment horizontal="center" vertical="center"/>
      <protection locked="0"/>
    </xf>
    <xf numFmtId="7" fontId="14" fillId="4" borderId="35" xfId="0" applyNumberFormat="1" applyFont="1" applyFill="1" applyBorder="1" applyAlignment="1" applyProtection="1">
      <alignment horizontal="centerContinuous" vertical="center"/>
      <protection locked="0"/>
    </xf>
    <xf numFmtId="7" fontId="14" fillId="4" borderId="36" xfId="0" applyNumberFormat="1" applyFont="1" applyFill="1" applyBorder="1" applyAlignment="1" applyProtection="1">
      <alignment horizontal="center" vertical="center"/>
      <protection locked="0"/>
    </xf>
    <xf numFmtId="7" fontId="14" fillId="4" borderId="3" xfId="0" applyNumberFormat="1" applyFont="1" applyFill="1" applyBorder="1" applyAlignment="1" applyProtection="1">
      <alignment horizontal="center" vertical="center"/>
      <protection locked="0"/>
    </xf>
    <xf numFmtId="7" fontId="14" fillId="4" borderId="3" xfId="0" applyNumberFormat="1" applyFont="1" applyFill="1" applyBorder="1" applyAlignment="1" applyProtection="1">
      <alignment horizontal="centerContinuous" vertical="center"/>
      <protection locked="0"/>
    </xf>
    <xf numFmtId="7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7" fontId="14" fillId="4" borderId="36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2" xfId="0" applyFont="1" applyFill="1" applyBorder="1" applyAlignment="1" applyProtection="1">
      <alignment vertical="center"/>
      <protection locked="0"/>
    </xf>
    <xf numFmtId="164" fontId="15" fillId="0" borderId="0" xfId="0" applyFont="1" applyAlignment="1" applyProtection="1">
      <alignment vertical="center"/>
      <protection locked="0"/>
    </xf>
    <xf numFmtId="164" fontId="16" fillId="0" borderId="0" xfId="0" applyFont="1" applyProtection="1">
      <protection locked="0"/>
    </xf>
    <xf numFmtId="14" fontId="16" fillId="0" borderId="0" xfId="0" applyNumberFormat="1" applyFont="1"/>
    <xf numFmtId="164" fontId="14" fillId="0" borderId="41" xfId="0" applyFont="1" applyBorder="1" applyAlignment="1" applyProtection="1">
      <alignment wrapText="1"/>
      <protection locked="0"/>
    </xf>
    <xf numFmtId="164" fontId="14" fillId="0" borderId="42" xfId="0" applyFont="1" applyBorder="1" applyAlignment="1" applyProtection="1">
      <alignment wrapText="1"/>
      <protection locked="0"/>
    </xf>
    <xf numFmtId="164" fontId="14" fillId="0" borderId="0" xfId="0" applyFont="1" applyAlignment="1" applyProtection="1">
      <alignment wrapText="1"/>
      <protection locked="0"/>
    </xf>
    <xf numFmtId="164" fontId="14" fillId="0" borderId="12" xfId="0" applyFont="1" applyBorder="1" applyAlignment="1" applyProtection="1">
      <alignment wrapText="1"/>
      <protection locked="0"/>
    </xf>
    <xf numFmtId="164" fontId="19" fillId="0" borderId="1" xfId="0" applyFont="1" applyBorder="1"/>
    <xf numFmtId="164" fontId="19" fillId="0" borderId="12" xfId="0" applyFont="1" applyBorder="1"/>
    <xf numFmtId="164" fontId="19" fillId="0" borderId="12" xfId="0" applyFont="1" applyBorder="1" applyAlignment="1">
      <alignment vertical="center"/>
    </xf>
    <xf numFmtId="164" fontId="19" fillId="0" borderId="22" xfId="0" applyFont="1" applyBorder="1" applyAlignment="1" applyProtection="1">
      <alignment horizontal="left" vertical="center"/>
      <protection locked="0"/>
    </xf>
    <xf numFmtId="164" fontId="19" fillId="0" borderId="7" xfId="0" applyFont="1" applyBorder="1" applyAlignment="1" applyProtection="1">
      <alignment vertical="center"/>
      <protection locked="0"/>
    </xf>
    <xf numFmtId="164" fontId="19" fillId="0" borderId="11" xfId="0" applyFont="1" applyBorder="1" applyAlignment="1" applyProtection="1">
      <alignment vertical="center"/>
      <protection locked="0"/>
    </xf>
    <xf numFmtId="164" fontId="19" fillId="0" borderId="7" xfId="0" applyFont="1" applyBorder="1" applyAlignment="1">
      <alignment vertical="center"/>
    </xf>
    <xf numFmtId="164" fontId="19" fillId="0" borderId="7" xfId="0" applyFont="1" applyBorder="1" applyAlignment="1" applyProtection="1">
      <alignment horizontal="center" vertical="center"/>
      <protection locked="0"/>
    </xf>
    <xf numFmtId="164" fontId="19" fillId="0" borderId="22" xfId="0" applyFont="1" applyBorder="1" applyAlignment="1" applyProtection="1">
      <alignment vertical="center"/>
      <protection locked="0"/>
    </xf>
    <xf numFmtId="164" fontId="19" fillId="0" borderId="30" xfId="0" applyFont="1" applyBorder="1" applyAlignment="1">
      <alignment vertical="center"/>
    </xf>
    <xf numFmtId="164" fontId="14" fillId="0" borderId="22" xfId="0" applyFont="1" applyBorder="1" applyAlignment="1">
      <alignment horizontal="left" vertical="center"/>
    </xf>
    <xf numFmtId="164" fontId="19" fillId="0" borderId="23" xfId="0" applyFont="1" applyBorder="1" applyAlignment="1">
      <alignment vertical="center"/>
    </xf>
    <xf numFmtId="164" fontId="19" fillId="0" borderId="33" xfId="0" applyFont="1" applyBorder="1" applyAlignment="1">
      <alignment vertical="center"/>
    </xf>
    <xf numFmtId="164" fontId="18" fillId="0" borderId="1" xfId="0" applyFont="1" applyBorder="1"/>
    <xf numFmtId="164" fontId="18" fillId="0" borderId="12" xfId="0" applyFont="1" applyBorder="1"/>
    <xf numFmtId="164" fontId="19" fillId="0" borderId="32" xfId="0" applyFont="1" applyBorder="1" applyAlignment="1" applyProtection="1">
      <alignment vertical="center"/>
      <protection locked="0"/>
    </xf>
    <xf numFmtId="164" fontId="21" fillId="0" borderId="32" xfId="0" applyFont="1" applyBorder="1" applyAlignment="1" applyProtection="1">
      <alignment horizontal="left" vertical="center" indent="7"/>
      <protection locked="0"/>
    </xf>
    <xf numFmtId="164" fontId="19" fillId="0" borderId="34" xfId="0" applyFont="1" applyBorder="1" applyAlignment="1" applyProtection="1">
      <alignment vertical="center"/>
      <protection locked="0"/>
    </xf>
    <xf numFmtId="164" fontId="19" fillId="0" borderId="39" xfId="0" applyFont="1" applyBorder="1" applyAlignment="1" applyProtection="1">
      <alignment vertical="center"/>
      <protection locked="0"/>
    </xf>
    <xf numFmtId="164" fontId="21" fillId="0" borderId="0" xfId="0" applyFont="1" applyAlignment="1" applyProtection="1">
      <alignment horizontal="left" vertical="center" indent="1"/>
      <protection locked="0"/>
    </xf>
    <xf numFmtId="164" fontId="19" fillId="0" borderId="0" xfId="0" applyFont="1" applyAlignment="1" applyProtection="1">
      <alignment horizontal="left" vertical="center"/>
      <protection locked="0"/>
    </xf>
    <xf numFmtId="164" fontId="19" fillId="0" borderId="12" xfId="0" applyFont="1" applyBorder="1" applyAlignment="1" applyProtection="1">
      <alignment vertical="center"/>
      <protection locked="0"/>
    </xf>
    <xf numFmtId="164" fontId="21" fillId="0" borderId="0" xfId="0" applyFont="1" applyProtection="1">
      <protection locked="0"/>
    </xf>
    <xf numFmtId="164" fontId="14" fillId="4" borderId="24" xfId="0" applyFont="1" applyFill="1" applyBorder="1" applyAlignment="1" applyProtection="1">
      <alignment horizontal="left" vertical="center"/>
      <protection locked="0"/>
    </xf>
    <xf numFmtId="164" fontId="14" fillId="4" borderId="3" xfId="0" applyFont="1" applyFill="1" applyBorder="1" applyAlignment="1" applyProtection="1">
      <alignment vertical="center"/>
      <protection locked="0"/>
    </xf>
    <xf numFmtId="164" fontId="14" fillId="4" borderId="37" xfId="0" applyFont="1" applyFill="1" applyBorder="1" applyAlignment="1" applyProtection="1">
      <alignment vertical="center"/>
      <protection locked="0"/>
    </xf>
    <xf numFmtId="164" fontId="19" fillId="0" borderId="24" xfId="0" applyFont="1" applyBorder="1" applyAlignment="1" applyProtection="1">
      <alignment horizontal="left" vertical="center"/>
      <protection locked="0"/>
    </xf>
    <xf numFmtId="164" fontId="19" fillId="0" borderId="3" xfId="0" applyFont="1" applyBorder="1" applyAlignment="1" applyProtection="1">
      <alignment vertical="center"/>
      <protection locked="0"/>
    </xf>
    <xf numFmtId="164" fontId="19" fillId="0" borderId="35" xfId="0" applyFont="1" applyBorder="1" applyAlignment="1" applyProtection="1">
      <alignment vertical="center"/>
      <protection locked="0"/>
    </xf>
    <xf numFmtId="7" fontId="19" fillId="0" borderId="35" xfId="0" applyNumberFormat="1" applyFont="1" applyBorder="1" applyAlignment="1" applyProtection="1">
      <alignment horizontal="centerContinuous" vertical="center"/>
      <protection locked="0"/>
    </xf>
    <xf numFmtId="7" fontId="19" fillId="0" borderId="36" xfId="0" applyNumberFormat="1" applyFont="1" applyBorder="1" applyAlignment="1" applyProtection="1">
      <alignment horizontal="centerContinuous" vertical="center"/>
      <protection locked="0"/>
    </xf>
    <xf numFmtId="7" fontId="19" fillId="0" borderId="3" xfId="0" applyNumberFormat="1" applyFont="1" applyBorder="1" applyAlignment="1" applyProtection="1">
      <alignment horizontal="centerContinuous" vertical="center"/>
      <protection locked="0"/>
    </xf>
    <xf numFmtId="7" fontId="19" fillId="0" borderId="2" xfId="0" applyNumberFormat="1" applyFont="1" applyBorder="1" applyAlignment="1" applyProtection="1">
      <alignment horizontal="centerContinuous" vertical="center"/>
      <protection locked="0"/>
    </xf>
    <xf numFmtId="7" fontId="19" fillId="0" borderId="37" xfId="0" applyNumberFormat="1" applyFont="1" applyBorder="1" applyAlignment="1" applyProtection="1">
      <alignment horizontal="centerContinuous" vertical="center"/>
      <protection locked="0"/>
    </xf>
    <xf numFmtId="164" fontId="14" fillId="0" borderId="30" xfId="0" applyFont="1" applyBorder="1" applyProtection="1">
      <protection locked="0"/>
    </xf>
    <xf numFmtId="164" fontId="14" fillId="0" borderId="11" xfId="0" applyFont="1" applyBorder="1" applyProtection="1">
      <protection locked="0"/>
    </xf>
    <xf numFmtId="164" fontId="14" fillId="0" borderId="18" xfId="0" applyFont="1" applyBorder="1" applyProtection="1">
      <protection locked="0"/>
    </xf>
    <xf numFmtId="164" fontId="14" fillId="0" borderId="16" xfId="0" applyFont="1" applyBorder="1" applyAlignment="1" applyProtection="1">
      <alignment vertical="center"/>
      <protection locked="0"/>
    </xf>
    <xf numFmtId="164" fontId="21" fillId="0" borderId="16" xfId="0" applyFont="1" applyBorder="1" applyAlignment="1" applyProtection="1">
      <alignment horizontal="left"/>
      <protection locked="0"/>
    </xf>
    <xf numFmtId="164" fontId="14" fillId="0" borderId="16" xfId="0" applyFont="1" applyBorder="1" applyProtection="1">
      <protection locked="0"/>
    </xf>
    <xf numFmtId="164" fontId="14" fillId="0" borderId="17" xfId="0" applyFont="1" applyBorder="1" applyProtection="1">
      <protection locked="0"/>
    </xf>
    <xf numFmtId="164" fontId="18" fillId="0" borderId="10" xfId="0" applyFont="1" applyBorder="1"/>
    <xf numFmtId="164" fontId="18" fillId="0" borderId="11" xfId="0" applyFont="1" applyBorder="1"/>
    <xf numFmtId="164" fontId="18" fillId="0" borderId="40" xfId="0" applyFont="1" applyBorder="1"/>
    <xf numFmtId="164" fontId="18" fillId="0" borderId="14" xfId="0" applyFont="1" applyBorder="1"/>
    <xf numFmtId="164" fontId="18" fillId="0" borderId="14" xfId="0" applyFont="1" applyBorder="1" applyAlignment="1">
      <alignment horizontal="left"/>
    </xf>
    <xf numFmtId="164" fontId="18" fillId="0" borderId="15" xfId="0" applyFont="1" applyBorder="1" applyAlignment="1">
      <alignment horizontal="left"/>
    </xf>
    <xf numFmtId="164" fontId="18" fillId="0" borderId="0" xfId="0" applyFont="1" applyProtection="1">
      <protection locked="0"/>
    </xf>
    <xf numFmtId="164" fontId="18" fillId="0" borderId="0" xfId="0" applyFont="1" applyAlignment="1" applyProtection="1">
      <alignment horizontal="left"/>
      <protection locked="0"/>
    </xf>
    <xf numFmtId="164" fontId="18" fillId="0" borderId="0" xfId="0" applyFont="1" applyAlignment="1">
      <alignment horizontal="center"/>
    </xf>
    <xf numFmtId="14" fontId="18" fillId="4" borderId="0" xfId="0" applyNumberFormat="1" applyFont="1" applyFill="1" applyAlignment="1" applyProtection="1">
      <alignment horizontal="left"/>
      <protection locked="0"/>
    </xf>
    <xf numFmtId="164" fontId="18" fillId="0" borderId="0" xfId="0" applyFont="1" applyAlignment="1" applyProtection="1">
      <alignment horizontal="center"/>
      <protection locked="0"/>
    </xf>
    <xf numFmtId="164" fontId="23" fillId="0" borderId="0" xfId="0" applyFont="1"/>
  </cellXfs>
  <cellStyles count="5">
    <cellStyle name="Comma" xfId="1" builtinId="3"/>
    <cellStyle name="Currency" xfId="2" builtinId="4"/>
    <cellStyle name="Normal" xfId="0" builtinId="0"/>
    <cellStyle name="Normal_G703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477350</xdr:colOff>
      <xdr:row>2</xdr:row>
      <xdr:rowOff>31325</xdr:rowOff>
    </xdr:from>
    <xdr:to>
      <xdr:col>13</xdr:col>
      <xdr:colOff>1293280</xdr:colOff>
      <xdr:row>12</xdr:row>
      <xdr:rowOff>264679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769F9A63-DAE0-40D7-9DDD-D698273D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3250" y="539325"/>
          <a:ext cx="1846750" cy="203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B1:N71"/>
  <sheetViews>
    <sheetView showGridLines="0" tabSelected="1" view="pageLayout" zoomScale="60" zoomScaleNormal="70" zoomScalePageLayoutView="60" workbookViewId="0">
      <selection activeCell="E20" sqref="E20"/>
    </sheetView>
  </sheetViews>
  <sheetFormatPr defaultColWidth="9.83203125" defaultRowHeight="12" x14ac:dyDescent="0.2"/>
  <cols>
    <col min="1" max="1" width="4" style="97" customWidth="1"/>
    <col min="2" max="2" width="12.5" style="97" customWidth="1"/>
    <col min="3" max="3" width="6.33203125" style="97" customWidth="1"/>
    <col min="4" max="4" width="50.5" style="97" customWidth="1"/>
    <col min="5" max="5" width="36.5" style="97" customWidth="1"/>
    <col min="6" max="6" width="29.5" style="97" customWidth="1"/>
    <col min="7" max="7" width="53.1640625" style="97" customWidth="1"/>
    <col min="8" max="8" width="30.83203125" style="97" customWidth="1"/>
    <col min="9" max="9" width="19.1640625" style="97" customWidth="1"/>
    <col min="10" max="10" width="102.1640625" style="97" customWidth="1"/>
    <col min="11" max="13" width="18.1640625" style="97" customWidth="1"/>
    <col min="14" max="14" width="30.83203125" style="97" customWidth="1"/>
    <col min="15" max="16384" width="9.83203125" style="97"/>
  </cols>
  <sheetData>
    <row r="1" spans="2:14" ht="20.100000000000001" customHeight="1" thickBot="1" x14ac:dyDescent="0.25"/>
    <row r="2" spans="2:14" ht="20.100000000000001" customHeight="1" thickBot="1" x14ac:dyDescent="0.4">
      <c r="B2" s="98" t="s">
        <v>0</v>
      </c>
      <c r="C2" s="213"/>
      <c r="D2" s="213"/>
      <c r="E2" s="213"/>
      <c r="F2" s="213"/>
      <c r="G2" s="213"/>
      <c r="H2" s="213"/>
      <c r="I2" s="213"/>
      <c r="J2" s="214"/>
      <c r="K2" s="214"/>
      <c r="L2" s="214"/>
      <c r="M2" s="214"/>
      <c r="N2" s="215"/>
    </row>
    <row r="3" spans="2:14" ht="6" customHeight="1" x14ac:dyDescent="0.35">
      <c r="B3" s="210"/>
      <c r="C3" s="182"/>
      <c r="D3" s="182"/>
      <c r="E3" s="182"/>
      <c r="F3" s="182"/>
      <c r="G3" s="182"/>
      <c r="H3" s="182"/>
      <c r="I3" s="182"/>
      <c r="J3" s="182"/>
      <c r="K3" s="100"/>
      <c r="L3" s="100"/>
      <c r="M3" s="100"/>
      <c r="N3" s="183"/>
    </row>
    <row r="4" spans="2:14" ht="24.95" customHeight="1" x14ac:dyDescent="0.35">
      <c r="B4" s="99" t="s">
        <v>67</v>
      </c>
      <c r="C4" s="100" t="s">
        <v>65</v>
      </c>
      <c r="D4" s="100"/>
      <c r="E4" s="102" t="s">
        <v>1</v>
      </c>
      <c r="F4" s="103"/>
      <c r="G4" s="216"/>
      <c r="H4" s="105" t="s">
        <v>2</v>
      </c>
      <c r="I4" s="103"/>
      <c r="J4" s="100"/>
      <c r="K4" s="100"/>
      <c r="L4" s="100"/>
      <c r="M4" s="100"/>
      <c r="N4" s="183"/>
    </row>
    <row r="5" spans="2:14" ht="3" customHeight="1" x14ac:dyDescent="0.35">
      <c r="B5" s="99"/>
      <c r="C5" s="100"/>
      <c r="D5" s="100"/>
      <c r="E5" s="102"/>
      <c r="F5" s="217"/>
      <c r="G5" s="216"/>
      <c r="H5" s="105"/>
      <c r="I5" s="105"/>
      <c r="J5" s="100"/>
      <c r="K5" s="100"/>
      <c r="L5" s="100"/>
      <c r="M5" s="100"/>
      <c r="N5" s="183"/>
    </row>
    <row r="6" spans="2:14" ht="2.1" customHeight="1" x14ac:dyDescent="0.35">
      <c r="B6" s="211"/>
      <c r="C6" s="100"/>
      <c r="D6" s="100"/>
      <c r="E6" s="102"/>
      <c r="F6" s="100"/>
      <c r="G6" s="100"/>
      <c r="H6" s="100"/>
      <c r="I6" s="218"/>
      <c r="J6" s="100"/>
      <c r="K6" s="100"/>
      <c r="L6" s="100"/>
      <c r="M6" s="100"/>
      <c r="N6" s="183"/>
    </row>
    <row r="7" spans="2:14" ht="20.100000000000001" customHeight="1" x14ac:dyDescent="0.35">
      <c r="B7" s="211"/>
      <c r="C7" s="216"/>
      <c r="D7" s="216"/>
      <c r="E7" s="102"/>
      <c r="F7" s="100"/>
      <c r="G7" s="100"/>
      <c r="H7" s="102" t="s">
        <v>3</v>
      </c>
      <c r="I7" s="219"/>
      <c r="J7" s="100"/>
      <c r="K7" s="100"/>
      <c r="L7" s="100"/>
      <c r="M7" s="100"/>
      <c r="N7" s="183"/>
    </row>
    <row r="8" spans="2:14" ht="2.1" customHeight="1" x14ac:dyDescent="0.35">
      <c r="B8" s="211"/>
      <c r="C8" s="100"/>
      <c r="D8" s="100"/>
      <c r="E8" s="102"/>
      <c r="F8" s="100"/>
      <c r="G8" s="100"/>
      <c r="H8" s="100"/>
      <c r="I8" s="218"/>
      <c r="J8" s="100"/>
      <c r="K8" s="100"/>
      <c r="L8" s="100"/>
      <c r="M8" s="100"/>
      <c r="N8" s="183"/>
    </row>
    <row r="9" spans="2:14" ht="24.95" customHeight="1" x14ac:dyDescent="0.35">
      <c r="B9" s="99" t="s">
        <v>68</v>
      </c>
      <c r="C9" s="100"/>
      <c r="D9" s="100"/>
      <c r="E9" s="102" t="s">
        <v>69</v>
      </c>
      <c r="F9" s="108"/>
      <c r="G9" s="216"/>
      <c r="H9" s="100"/>
      <c r="I9" s="220"/>
      <c r="J9" s="100"/>
      <c r="K9" s="100"/>
      <c r="L9" s="100"/>
      <c r="M9" s="100"/>
      <c r="N9" s="183"/>
    </row>
    <row r="10" spans="2:14" ht="8.25" customHeight="1" x14ac:dyDescent="0.35">
      <c r="B10" s="211"/>
      <c r="C10" s="100"/>
      <c r="D10" s="100"/>
      <c r="E10" s="100"/>
      <c r="F10" s="100"/>
      <c r="G10" s="100"/>
      <c r="H10" s="100"/>
      <c r="I10" s="218"/>
      <c r="J10" s="100"/>
      <c r="K10" s="100"/>
      <c r="L10" s="100"/>
      <c r="M10" s="100"/>
      <c r="N10" s="183"/>
    </row>
    <row r="11" spans="2:14" ht="24.95" customHeight="1" x14ac:dyDescent="0.35">
      <c r="B11" s="110"/>
      <c r="C11" s="108"/>
      <c r="D11" s="108"/>
      <c r="E11" s="100"/>
      <c r="F11" s="216"/>
      <c r="G11" s="216"/>
      <c r="H11" s="105" t="s">
        <v>4</v>
      </c>
      <c r="I11" s="220"/>
      <c r="J11" s="111"/>
      <c r="K11" s="100"/>
      <c r="L11" s="100"/>
      <c r="M11" s="100"/>
      <c r="N11" s="183"/>
    </row>
    <row r="12" spans="2:14" ht="24.95" customHeight="1" x14ac:dyDescent="0.35">
      <c r="B12" s="110"/>
      <c r="C12" s="108"/>
      <c r="D12" s="108"/>
      <c r="E12" s="100"/>
      <c r="F12" s="100"/>
      <c r="G12" s="100"/>
      <c r="H12" s="100"/>
      <c r="I12" s="221"/>
      <c r="J12" s="100"/>
      <c r="K12" s="100"/>
      <c r="L12" s="100"/>
      <c r="M12" s="100"/>
      <c r="N12" s="183"/>
    </row>
    <row r="13" spans="2:14" ht="24.95" customHeight="1" x14ac:dyDescent="0.35">
      <c r="B13" s="110"/>
      <c r="C13" s="108"/>
      <c r="D13" s="108"/>
      <c r="E13" s="100"/>
      <c r="F13" s="100"/>
      <c r="G13" s="100"/>
      <c r="H13" s="105"/>
      <c r="I13" s="221"/>
      <c r="J13" s="216"/>
      <c r="K13" s="100"/>
      <c r="L13" s="100"/>
      <c r="M13" s="100"/>
      <c r="N13" s="183"/>
    </row>
    <row r="14" spans="2:14" ht="9.75" hidden="1" customHeight="1" x14ac:dyDescent="0.2">
      <c r="B14" s="109"/>
      <c r="C14" s="104"/>
      <c r="D14" s="104"/>
      <c r="E14" s="106"/>
      <c r="G14" s="106"/>
      <c r="H14" s="106"/>
      <c r="I14" s="106"/>
      <c r="J14" s="106"/>
      <c r="K14" s="106"/>
      <c r="L14" s="106"/>
      <c r="M14" s="106"/>
      <c r="N14" s="107"/>
    </row>
    <row r="15" spans="2:14" ht="6.75" customHeight="1" thickBot="1" x14ac:dyDescent="0.25">
      <c r="B15" s="112"/>
      <c r="C15" s="113"/>
      <c r="D15" s="113"/>
      <c r="E15" s="114"/>
      <c r="F15" s="115"/>
      <c r="G15" s="115"/>
      <c r="H15" s="116"/>
      <c r="I15" s="113"/>
      <c r="J15" s="113"/>
      <c r="K15" s="113"/>
      <c r="L15" s="113"/>
      <c r="M15" s="113"/>
      <c r="N15" s="117"/>
    </row>
    <row r="16" spans="2:14" ht="24.95" customHeight="1" x14ac:dyDescent="0.35">
      <c r="B16" s="210"/>
      <c r="C16" s="100"/>
      <c r="D16" s="100"/>
      <c r="E16" s="100"/>
      <c r="F16" s="100"/>
      <c r="G16" s="100"/>
      <c r="H16" s="118"/>
      <c r="I16" s="169"/>
      <c r="J16" s="169"/>
      <c r="K16" s="101"/>
      <c r="L16" s="101"/>
      <c r="M16" s="101"/>
      <c r="N16" s="170"/>
    </row>
    <row r="17" spans="2:14" s="122" customFormat="1" ht="24.95" customHeight="1" x14ac:dyDescent="0.35">
      <c r="B17" s="211"/>
      <c r="C17" s="119" t="s">
        <v>70</v>
      </c>
      <c r="D17" s="100"/>
      <c r="E17" s="100"/>
      <c r="F17" s="100"/>
      <c r="G17" s="100"/>
      <c r="H17" s="120" t="s">
        <v>116</v>
      </c>
      <c r="I17" s="121"/>
      <c r="J17" s="121"/>
      <c r="K17" s="121"/>
      <c r="L17" s="121"/>
      <c r="M17" s="121"/>
      <c r="N17" s="171"/>
    </row>
    <row r="18" spans="2:14" s="122" customFormat="1" ht="24.95" customHeight="1" x14ac:dyDescent="0.35">
      <c r="B18" s="211"/>
      <c r="C18" s="123" t="s">
        <v>5</v>
      </c>
      <c r="D18" s="124"/>
      <c r="E18" s="124"/>
      <c r="F18" s="125" t="s">
        <v>6</v>
      </c>
      <c r="G18" s="126">
        <f>SOV!C41</f>
        <v>0</v>
      </c>
      <c r="H18" s="120" t="s">
        <v>109</v>
      </c>
      <c r="I18" s="121"/>
      <c r="J18" s="121"/>
      <c r="K18" s="121"/>
      <c r="L18" s="121"/>
      <c r="M18" s="121"/>
      <c r="N18" s="171"/>
    </row>
    <row r="19" spans="2:14" s="122" customFormat="1" ht="24.95" customHeight="1" x14ac:dyDescent="0.35">
      <c r="B19" s="211"/>
      <c r="C19" s="123" t="s">
        <v>7</v>
      </c>
      <c r="D19" s="124"/>
      <c r="E19" s="124"/>
      <c r="F19" s="125" t="s">
        <v>6</v>
      </c>
      <c r="G19" s="126">
        <f>SOV!D41</f>
        <v>0</v>
      </c>
      <c r="H19" s="127" t="s">
        <v>108</v>
      </c>
      <c r="I19" s="121"/>
      <c r="J19" s="121"/>
      <c r="K19" s="121"/>
      <c r="L19" s="121"/>
      <c r="M19" s="121"/>
      <c r="N19" s="171"/>
    </row>
    <row r="20" spans="2:14" s="122" customFormat="1" ht="24.95" customHeight="1" x14ac:dyDescent="0.35">
      <c r="B20" s="211"/>
      <c r="C20" s="123" t="s">
        <v>8</v>
      </c>
      <c r="D20" s="124"/>
      <c r="E20" s="124"/>
      <c r="F20" s="125" t="s">
        <v>9</v>
      </c>
      <c r="G20" s="126">
        <f>SOV!E41</f>
        <v>0</v>
      </c>
      <c r="H20" s="127" t="s">
        <v>117</v>
      </c>
      <c r="I20" s="121"/>
      <c r="J20" s="121"/>
      <c r="K20" s="121"/>
      <c r="L20" s="121"/>
      <c r="M20" s="121"/>
      <c r="N20" s="171"/>
    </row>
    <row r="21" spans="2:14" s="122" customFormat="1" ht="24.95" customHeight="1" x14ac:dyDescent="0.35">
      <c r="B21" s="211"/>
      <c r="C21" s="123" t="s">
        <v>10</v>
      </c>
      <c r="D21" s="124"/>
      <c r="E21" s="124"/>
      <c r="F21" s="125" t="s">
        <v>9</v>
      </c>
      <c r="G21" s="126">
        <f>SOV!I41</f>
        <v>0</v>
      </c>
      <c r="H21" s="120" t="s">
        <v>98</v>
      </c>
      <c r="I21" s="121"/>
      <c r="J21" s="121"/>
      <c r="K21" s="121"/>
      <c r="L21" s="121"/>
      <c r="M21" s="121"/>
      <c r="N21" s="171"/>
    </row>
    <row r="22" spans="2:14" s="122" customFormat="1" ht="24.95" customHeight="1" x14ac:dyDescent="0.35">
      <c r="B22" s="211"/>
      <c r="C22" s="128" t="s">
        <v>71</v>
      </c>
      <c r="D22" s="124"/>
      <c r="E22" s="124"/>
      <c r="F22" s="124"/>
      <c r="G22" s="124"/>
      <c r="H22" s="127" t="s">
        <v>118</v>
      </c>
      <c r="I22" s="121"/>
      <c r="J22" s="121"/>
      <c r="K22" s="121"/>
      <c r="L22" s="121"/>
      <c r="M22" s="121"/>
      <c r="N22" s="171"/>
    </row>
    <row r="23" spans="2:14" s="122" customFormat="1" ht="24.95" customHeight="1" x14ac:dyDescent="0.35">
      <c r="B23" s="211"/>
      <c r="C23" s="123" t="s">
        <v>13</v>
      </c>
      <c r="D23" s="124"/>
      <c r="E23" s="124"/>
      <c r="F23" s="124"/>
      <c r="G23" s="124"/>
      <c r="H23" s="127" t="s">
        <v>99</v>
      </c>
      <c r="I23" s="121"/>
      <c r="J23" s="121"/>
      <c r="K23" s="121"/>
      <c r="L23" s="121"/>
      <c r="M23" s="121"/>
      <c r="N23" s="171"/>
    </row>
    <row r="24" spans="2:14" s="122" customFormat="1" ht="24.95" customHeight="1" x14ac:dyDescent="0.35">
      <c r="B24" s="211"/>
      <c r="C24" s="125" t="s">
        <v>14</v>
      </c>
      <c r="D24" s="129">
        <v>0.05</v>
      </c>
      <c r="E24" s="128" t="s">
        <v>15</v>
      </c>
      <c r="F24" s="130">
        <f>SOV!L41-'Merit Pay App'!F26</f>
        <v>0</v>
      </c>
      <c r="G24" s="124"/>
      <c r="H24" s="120" t="s">
        <v>102</v>
      </c>
      <c r="I24" s="121"/>
      <c r="J24" s="121"/>
      <c r="K24" s="121"/>
      <c r="L24" s="121"/>
      <c r="M24" s="121"/>
      <c r="N24" s="171"/>
    </row>
    <row r="25" spans="2:14" s="122" customFormat="1" ht="24.95" customHeight="1" x14ac:dyDescent="0.35">
      <c r="B25" s="211"/>
      <c r="C25" s="124"/>
      <c r="D25" s="128" t="s">
        <v>72</v>
      </c>
      <c r="E25" s="124"/>
      <c r="F25" s="131"/>
      <c r="G25" s="124"/>
      <c r="H25" s="120"/>
      <c r="I25" s="121"/>
      <c r="J25" s="121"/>
      <c r="K25" s="121"/>
      <c r="L25" s="121"/>
      <c r="M25" s="121"/>
      <c r="N25" s="171"/>
    </row>
    <row r="26" spans="2:14" s="122" customFormat="1" ht="24.95" customHeight="1" x14ac:dyDescent="0.35">
      <c r="B26" s="211"/>
      <c r="C26" s="125" t="s">
        <v>16</v>
      </c>
      <c r="D26" s="129">
        <v>0.05</v>
      </c>
      <c r="E26" s="124" t="s">
        <v>17</v>
      </c>
      <c r="F26" s="130">
        <f>ROUND(SOV!H41*D26,2)</f>
        <v>0</v>
      </c>
      <c r="G26" s="124"/>
      <c r="H26" s="133" t="s">
        <v>111</v>
      </c>
      <c r="I26" s="121"/>
      <c r="J26" s="121"/>
      <c r="K26" s="121"/>
      <c r="L26" s="121"/>
      <c r="M26" s="121"/>
      <c r="N26" s="171"/>
    </row>
    <row r="27" spans="2:14" s="122" customFormat="1" ht="24.95" customHeight="1" x14ac:dyDescent="0.35">
      <c r="B27" s="211"/>
      <c r="C27" s="124"/>
      <c r="D27" s="128" t="s">
        <v>73</v>
      </c>
      <c r="E27" s="124"/>
      <c r="F27" s="124"/>
      <c r="G27" s="124"/>
      <c r="H27" s="133" t="s">
        <v>110</v>
      </c>
      <c r="I27" s="121"/>
      <c r="J27" s="121"/>
      <c r="K27" s="121"/>
      <c r="L27" s="121"/>
      <c r="M27" s="121"/>
      <c r="N27" s="171"/>
    </row>
    <row r="28" spans="2:14" s="122" customFormat="1" ht="24.95" customHeight="1" x14ac:dyDescent="0.35">
      <c r="B28" s="211"/>
      <c r="C28" s="128" t="s">
        <v>18</v>
      </c>
      <c r="D28" s="124"/>
      <c r="E28" s="124"/>
      <c r="F28" s="124"/>
      <c r="G28" s="124"/>
      <c r="H28" s="120"/>
      <c r="I28" s="121"/>
      <c r="J28" s="121"/>
      <c r="K28" s="121"/>
      <c r="L28" s="121"/>
      <c r="M28" s="121"/>
      <c r="N28" s="171"/>
    </row>
    <row r="29" spans="2:14" s="122" customFormat="1" ht="24.95" customHeight="1" x14ac:dyDescent="0.35">
      <c r="B29" s="211"/>
      <c r="C29" s="124"/>
      <c r="D29" s="128" t="s">
        <v>74</v>
      </c>
      <c r="E29" s="124"/>
      <c r="F29" s="125" t="s">
        <v>9</v>
      </c>
      <c r="G29" s="132">
        <f>F24+F26</f>
        <v>0</v>
      </c>
      <c r="H29" s="172" t="s">
        <v>75</v>
      </c>
      <c r="I29" s="173"/>
      <c r="J29" s="173"/>
      <c r="K29" s="121"/>
      <c r="L29" s="121"/>
      <c r="M29" s="121"/>
      <c r="N29" s="171"/>
    </row>
    <row r="30" spans="2:14" s="122" customFormat="1" ht="24.95" customHeight="1" x14ac:dyDescent="0.35">
      <c r="B30" s="211"/>
      <c r="C30" s="123" t="s">
        <v>19</v>
      </c>
      <c r="D30" s="124"/>
      <c r="E30" s="124"/>
      <c r="F30" s="125" t="s">
        <v>9</v>
      </c>
      <c r="G30" s="126">
        <f>G21-G29</f>
        <v>0</v>
      </c>
      <c r="H30" s="174"/>
      <c r="I30" s="152"/>
      <c r="J30" s="152"/>
      <c r="K30" s="121"/>
      <c r="L30" s="121"/>
      <c r="M30" s="121"/>
      <c r="N30" s="171"/>
    </row>
    <row r="31" spans="2:14" s="122" customFormat="1" ht="24.95" customHeight="1" x14ac:dyDescent="0.35">
      <c r="B31" s="211"/>
      <c r="C31" s="124"/>
      <c r="D31" s="128" t="s">
        <v>20</v>
      </c>
      <c r="E31" s="124"/>
      <c r="F31" s="124"/>
      <c r="G31" s="124"/>
      <c r="H31" s="172" t="s">
        <v>11</v>
      </c>
      <c r="I31" s="175"/>
      <c r="J31" s="176" t="s">
        <v>12</v>
      </c>
      <c r="K31" s="121"/>
      <c r="L31" s="121"/>
      <c r="M31" s="121"/>
      <c r="N31" s="171"/>
    </row>
    <row r="32" spans="2:14" s="122" customFormat="1" ht="24.95" customHeight="1" x14ac:dyDescent="0.35">
      <c r="B32" s="211"/>
      <c r="C32" s="123" t="s">
        <v>21</v>
      </c>
      <c r="D32" s="124"/>
      <c r="E32" s="124"/>
      <c r="F32" s="124"/>
      <c r="G32" s="124"/>
      <c r="H32" s="127"/>
      <c r="I32" s="121"/>
      <c r="J32" s="121"/>
      <c r="K32" s="121"/>
      <c r="L32" s="121"/>
      <c r="M32" s="121"/>
      <c r="N32" s="171"/>
    </row>
    <row r="33" spans="2:14" s="122" customFormat="1" ht="24.95" customHeight="1" x14ac:dyDescent="0.35">
      <c r="B33" s="211"/>
      <c r="C33" s="128" t="s">
        <v>22</v>
      </c>
      <c r="D33" s="124"/>
      <c r="E33" s="124"/>
      <c r="F33" s="125" t="s">
        <v>9</v>
      </c>
      <c r="G33" s="134"/>
      <c r="H33" s="177" t="s">
        <v>66</v>
      </c>
      <c r="I33" s="173"/>
      <c r="J33" s="173"/>
      <c r="K33" s="121"/>
      <c r="L33" s="121"/>
      <c r="M33" s="121"/>
      <c r="N33" s="171"/>
    </row>
    <row r="34" spans="2:14" s="122" customFormat="1" ht="24.95" customHeight="1" x14ac:dyDescent="0.35">
      <c r="B34" s="211"/>
      <c r="C34" s="123" t="s">
        <v>23</v>
      </c>
      <c r="D34" s="124"/>
      <c r="E34" s="124"/>
      <c r="F34" s="125" t="s">
        <v>9</v>
      </c>
      <c r="G34" s="135">
        <f>G30-G33</f>
        <v>0</v>
      </c>
      <c r="H34" s="178"/>
      <c r="I34" s="121"/>
      <c r="J34" s="121"/>
      <c r="K34" s="121"/>
      <c r="L34" s="121"/>
      <c r="M34" s="121"/>
      <c r="N34" s="171"/>
    </row>
    <row r="35" spans="2:14" s="122" customFormat="1" ht="24.95" customHeight="1" x14ac:dyDescent="0.35">
      <c r="B35" s="211"/>
      <c r="C35" s="123" t="s">
        <v>24</v>
      </c>
      <c r="D35" s="124"/>
      <c r="E35" s="124"/>
      <c r="F35" s="124"/>
      <c r="G35" s="126">
        <f>G20-G30</f>
        <v>0</v>
      </c>
      <c r="H35" s="127"/>
      <c r="I35" s="121"/>
      <c r="J35" s="121"/>
      <c r="K35" s="121"/>
      <c r="L35" s="121"/>
      <c r="M35" s="121"/>
      <c r="N35" s="171"/>
    </row>
    <row r="36" spans="2:14" s="122" customFormat="1" ht="24.95" customHeight="1" x14ac:dyDescent="0.35">
      <c r="B36" s="211"/>
      <c r="C36" s="124"/>
      <c r="D36" s="128" t="s">
        <v>25</v>
      </c>
      <c r="E36" s="124"/>
      <c r="F36" s="124"/>
      <c r="G36" s="124"/>
      <c r="H36" s="127"/>
      <c r="I36" s="121"/>
      <c r="J36" s="121"/>
      <c r="K36" s="121"/>
      <c r="L36" s="121"/>
      <c r="M36" s="121"/>
      <c r="N36" s="171"/>
    </row>
    <row r="37" spans="2:14" s="122" customFormat="1" ht="24.95" customHeight="1" thickBot="1" x14ac:dyDescent="0.4">
      <c r="B37" s="211"/>
      <c r="C37" s="124"/>
      <c r="D37" s="124"/>
      <c r="E37" s="124"/>
      <c r="F37" s="124"/>
      <c r="G37" s="124"/>
      <c r="H37" s="120" t="s">
        <v>100</v>
      </c>
      <c r="I37" s="121"/>
      <c r="J37" s="121"/>
      <c r="K37" s="121"/>
      <c r="L37" s="121"/>
      <c r="M37" s="121"/>
      <c r="N37" s="171"/>
    </row>
    <row r="38" spans="2:14" s="122" customFormat="1" ht="24.95" customHeight="1" x14ac:dyDescent="0.35">
      <c r="B38" s="211"/>
      <c r="C38" s="136"/>
      <c r="D38" s="137" t="s">
        <v>93</v>
      </c>
      <c r="E38" s="137"/>
      <c r="F38" s="138" t="s">
        <v>94</v>
      </c>
      <c r="G38" s="139"/>
      <c r="H38" s="120" t="s">
        <v>115</v>
      </c>
      <c r="I38" s="121"/>
      <c r="J38" s="121"/>
      <c r="K38" s="121"/>
      <c r="L38" s="121"/>
      <c r="M38" s="121"/>
      <c r="N38" s="171"/>
    </row>
    <row r="39" spans="2:14" s="122" customFormat="1" ht="24.95" customHeight="1" x14ac:dyDescent="0.35">
      <c r="B39" s="211"/>
      <c r="C39" s="140"/>
      <c r="D39" s="141" t="s">
        <v>89</v>
      </c>
      <c r="E39" s="141"/>
      <c r="F39" s="142">
        <f>+G21-SOV!F41</f>
        <v>0</v>
      </c>
      <c r="G39" s="139"/>
      <c r="H39" s="179"/>
      <c r="I39" s="175"/>
      <c r="J39" s="175"/>
      <c r="K39" s="175"/>
      <c r="L39" s="175"/>
      <c r="M39" s="175"/>
      <c r="N39" s="180"/>
    </row>
    <row r="40" spans="2:14" s="122" customFormat="1" ht="24.95" customHeight="1" x14ac:dyDescent="0.35">
      <c r="B40" s="211"/>
      <c r="C40" s="140"/>
      <c r="D40" s="141" t="s">
        <v>90</v>
      </c>
      <c r="E40" s="141"/>
      <c r="F40" s="142">
        <f>ROUND(F39*-0.05,2)</f>
        <v>0</v>
      </c>
      <c r="G40" s="143"/>
      <c r="H40" s="120" t="s">
        <v>121</v>
      </c>
      <c r="I40" s="121"/>
      <c r="J40" s="121"/>
      <c r="K40" s="121"/>
      <c r="L40" s="121"/>
      <c r="M40" s="121"/>
      <c r="N40" s="171"/>
    </row>
    <row r="41" spans="2:14" s="122" customFormat="1" ht="24.95" customHeight="1" x14ac:dyDescent="0.35">
      <c r="B41" s="211"/>
      <c r="C41" s="140"/>
      <c r="D41" s="141" t="s">
        <v>91</v>
      </c>
      <c r="E41" s="141"/>
      <c r="F41" s="144">
        <f>SUM(F39:F40)</f>
        <v>0</v>
      </c>
      <c r="G41" s="143"/>
      <c r="H41" s="120" t="s">
        <v>119</v>
      </c>
      <c r="I41" s="121"/>
      <c r="J41" s="121"/>
      <c r="K41" s="121"/>
      <c r="L41" s="121"/>
      <c r="M41" s="121"/>
      <c r="N41" s="171"/>
    </row>
    <row r="42" spans="2:14" s="122" customFormat="1" ht="24.95" customHeight="1" thickBot="1" x14ac:dyDescent="0.4">
      <c r="B42" s="212"/>
      <c r="C42" s="145"/>
      <c r="D42" s="146" t="s">
        <v>92</v>
      </c>
      <c r="E42" s="146"/>
      <c r="F42" s="147">
        <f>+G34-F41</f>
        <v>0</v>
      </c>
      <c r="G42" s="143"/>
      <c r="H42" s="127"/>
      <c r="I42" s="121"/>
      <c r="J42" s="121"/>
      <c r="K42" s="121"/>
      <c r="L42" s="121"/>
      <c r="M42" s="121"/>
      <c r="N42" s="171"/>
    </row>
    <row r="43" spans="2:14" s="122" customFormat="1" ht="24.95" customHeight="1" thickBot="1" x14ac:dyDescent="0.25">
      <c r="B43" s="148"/>
      <c r="C43" s="124"/>
      <c r="D43" s="124"/>
      <c r="E43" s="124"/>
      <c r="F43" s="124"/>
      <c r="G43" s="124"/>
      <c r="H43" s="181"/>
      <c r="I43" s="121"/>
      <c r="J43" s="121"/>
      <c r="K43" s="121"/>
      <c r="L43" s="121"/>
      <c r="M43" s="121"/>
      <c r="N43" s="171"/>
    </row>
    <row r="44" spans="2:14" s="150" customFormat="1" ht="20.100000000000001" customHeight="1" thickTop="1" x14ac:dyDescent="0.2">
      <c r="B44" s="149" t="s">
        <v>101</v>
      </c>
      <c r="C44" s="184"/>
      <c r="D44" s="184"/>
      <c r="E44" s="184"/>
      <c r="F44" s="184"/>
      <c r="G44" s="185"/>
      <c r="H44" s="184"/>
      <c r="I44" s="184"/>
      <c r="J44" s="184"/>
      <c r="K44" s="184"/>
      <c r="L44" s="184"/>
      <c r="M44" s="184"/>
      <c r="N44" s="186"/>
    </row>
    <row r="45" spans="2:14" s="150" customFormat="1" ht="20.100000000000001" customHeight="1" x14ac:dyDescent="0.2">
      <c r="B45" s="187"/>
      <c r="C45" s="152"/>
      <c r="D45" s="152"/>
      <c r="E45" s="152"/>
      <c r="F45" s="152"/>
      <c r="G45" s="188"/>
      <c r="H45" s="189"/>
      <c r="I45" s="152"/>
      <c r="J45" s="152"/>
      <c r="K45" s="152"/>
      <c r="L45" s="152"/>
      <c r="M45" s="152"/>
      <c r="N45" s="190"/>
    </row>
    <row r="46" spans="2:14" s="150" customFormat="1" ht="20.100000000000001" customHeight="1" x14ac:dyDescent="0.2">
      <c r="B46" s="151" t="s">
        <v>120</v>
      </c>
      <c r="C46" s="152"/>
      <c r="D46" s="152"/>
      <c r="E46" s="152"/>
      <c r="F46" s="152"/>
      <c r="G46" s="188"/>
      <c r="H46" s="189"/>
      <c r="I46" s="152"/>
      <c r="J46" s="152"/>
      <c r="K46" s="152"/>
      <c r="L46" s="152"/>
      <c r="M46" s="152"/>
      <c r="N46" s="190"/>
    </row>
    <row r="47" spans="2:14" s="150" customFormat="1" ht="20.100000000000001" customHeight="1" x14ac:dyDescent="0.2">
      <c r="B47" s="187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90"/>
    </row>
    <row r="48" spans="2:14" s="150" customFormat="1" ht="20.100000000000001" customHeight="1" x14ac:dyDescent="0.3">
      <c r="B48" s="151" t="s">
        <v>105</v>
      </c>
      <c r="C48" s="152"/>
      <c r="D48" s="152"/>
      <c r="E48" s="152"/>
      <c r="F48" s="152"/>
      <c r="G48" s="191"/>
      <c r="H48" s="152"/>
      <c r="I48" s="152"/>
      <c r="J48" s="152"/>
      <c r="K48" s="152"/>
      <c r="L48" s="152"/>
      <c r="M48" s="152"/>
      <c r="N48" s="190"/>
    </row>
    <row r="49" spans="2:14" s="150" customFormat="1" ht="20.100000000000001" customHeight="1" x14ac:dyDescent="0.2">
      <c r="B49" s="17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90"/>
    </row>
    <row r="50" spans="2:14" s="162" customFormat="1" ht="37.5" x14ac:dyDescent="0.2">
      <c r="B50" s="192"/>
      <c r="C50" s="193"/>
      <c r="D50" s="153" t="s">
        <v>95</v>
      </c>
      <c r="E50" s="154" t="s">
        <v>103</v>
      </c>
      <c r="F50" s="155"/>
      <c r="G50" s="156" t="s">
        <v>96</v>
      </c>
      <c r="H50" s="157" t="s">
        <v>97</v>
      </c>
      <c r="I50" s="158"/>
      <c r="J50" s="159" t="s">
        <v>106</v>
      </c>
      <c r="K50" s="153"/>
      <c r="L50" s="160" t="s">
        <v>104</v>
      </c>
      <c r="M50" s="161" t="s">
        <v>107</v>
      </c>
      <c r="N50" s="194"/>
    </row>
    <row r="51" spans="2:14" s="150" customFormat="1" ht="35.1" customHeight="1" x14ac:dyDescent="0.2">
      <c r="B51" s="195"/>
      <c r="C51" s="196"/>
      <c r="D51" s="197"/>
      <c r="E51" s="173"/>
      <c r="F51" s="198"/>
      <c r="G51" s="199"/>
      <c r="H51" s="200"/>
      <c r="I51" s="200"/>
      <c r="J51" s="201"/>
      <c r="K51" s="198"/>
      <c r="L51" s="201"/>
      <c r="M51" s="201"/>
      <c r="N51" s="202"/>
    </row>
    <row r="52" spans="2:14" s="150" customFormat="1" ht="35.1" customHeight="1" x14ac:dyDescent="0.2">
      <c r="B52" s="195"/>
      <c r="C52" s="196"/>
      <c r="D52" s="197"/>
      <c r="E52" s="173"/>
      <c r="F52" s="198"/>
      <c r="G52" s="199"/>
      <c r="H52" s="200"/>
      <c r="I52" s="200"/>
      <c r="J52" s="201"/>
      <c r="K52" s="198"/>
      <c r="L52" s="201"/>
      <c r="M52" s="201"/>
      <c r="N52" s="202"/>
    </row>
    <row r="53" spans="2:14" s="150" customFormat="1" ht="35.1" customHeight="1" x14ac:dyDescent="0.2">
      <c r="B53" s="195"/>
      <c r="C53" s="196"/>
      <c r="D53" s="197"/>
      <c r="E53" s="173"/>
      <c r="F53" s="198"/>
      <c r="G53" s="199"/>
      <c r="H53" s="200"/>
      <c r="I53" s="200"/>
      <c r="J53" s="201"/>
      <c r="K53" s="198"/>
      <c r="L53" s="201"/>
      <c r="M53" s="201"/>
      <c r="N53" s="202"/>
    </row>
    <row r="54" spans="2:14" s="150" customFormat="1" ht="35.1" customHeight="1" x14ac:dyDescent="0.2">
      <c r="B54" s="195"/>
      <c r="C54" s="196"/>
      <c r="D54" s="197"/>
      <c r="E54" s="173"/>
      <c r="F54" s="198"/>
      <c r="G54" s="199"/>
      <c r="H54" s="200"/>
      <c r="I54" s="200"/>
      <c r="J54" s="201"/>
      <c r="K54" s="198"/>
      <c r="L54" s="201"/>
      <c r="M54" s="201"/>
      <c r="N54" s="202"/>
    </row>
    <row r="55" spans="2:14" s="150" customFormat="1" ht="35.1" customHeight="1" x14ac:dyDescent="0.2">
      <c r="B55" s="195"/>
      <c r="C55" s="196"/>
      <c r="D55" s="197"/>
      <c r="E55" s="173"/>
      <c r="F55" s="198"/>
      <c r="G55" s="199"/>
      <c r="H55" s="200"/>
      <c r="I55" s="200"/>
      <c r="J55" s="201"/>
      <c r="K55" s="198"/>
      <c r="L55" s="201"/>
      <c r="M55" s="201"/>
      <c r="N55" s="202"/>
    </row>
    <row r="56" spans="2:14" s="150" customFormat="1" ht="35.1" customHeight="1" x14ac:dyDescent="0.2">
      <c r="B56" s="195"/>
      <c r="C56" s="196"/>
      <c r="D56" s="197"/>
      <c r="E56" s="173"/>
      <c r="F56" s="198"/>
      <c r="G56" s="199"/>
      <c r="H56" s="200"/>
      <c r="I56" s="200"/>
      <c r="J56" s="201"/>
      <c r="K56" s="198"/>
      <c r="L56" s="201"/>
      <c r="M56" s="201"/>
      <c r="N56" s="202"/>
    </row>
    <row r="57" spans="2:14" s="150" customFormat="1" ht="35.1" customHeight="1" x14ac:dyDescent="0.2">
      <c r="B57" s="195"/>
      <c r="C57" s="196"/>
      <c r="D57" s="197"/>
      <c r="E57" s="173"/>
      <c r="F57" s="198"/>
      <c r="G57" s="199"/>
      <c r="H57" s="200"/>
      <c r="I57" s="200"/>
      <c r="J57" s="201"/>
      <c r="K57" s="198"/>
      <c r="L57" s="201"/>
      <c r="M57" s="201"/>
      <c r="N57" s="202"/>
    </row>
    <row r="58" spans="2:14" s="150" customFormat="1" ht="35.1" customHeight="1" x14ac:dyDescent="0.2">
      <c r="B58" s="195"/>
      <c r="C58" s="196"/>
      <c r="D58" s="197"/>
      <c r="E58" s="173"/>
      <c r="F58" s="198"/>
      <c r="G58" s="199"/>
      <c r="H58" s="200"/>
      <c r="I58" s="200"/>
      <c r="J58" s="201"/>
      <c r="K58" s="198"/>
      <c r="L58" s="201"/>
      <c r="M58" s="201"/>
      <c r="N58" s="202"/>
    </row>
    <row r="59" spans="2:14" s="150" customFormat="1" ht="35.1" customHeight="1" x14ac:dyDescent="0.2">
      <c r="B59" s="195"/>
      <c r="C59" s="196"/>
      <c r="D59" s="197"/>
      <c r="E59" s="173"/>
      <c r="F59" s="198"/>
      <c r="G59" s="199"/>
      <c r="H59" s="200"/>
      <c r="I59" s="200"/>
      <c r="J59" s="201"/>
      <c r="K59" s="198"/>
      <c r="L59" s="201"/>
      <c r="M59" s="201"/>
      <c r="N59" s="202"/>
    </row>
    <row r="60" spans="2:14" s="150" customFormat="1" ht="35.1" customHeight="1" x14ac:dyDescent="0.2">
      <c r="B60" s="195"/>
      <c r="C60" s="196"/>
      <c r="D60" s="197"/>
      <c r="E60" s="173"/>
      <c r="F60" s="198"/>
      <c r="G60" s="199"/>
      <c r="H60" s="200"/>
      <c r="I60" s="200"/>
      <c r="J60" s="201"/>
      <c r="K60" s="198"/>
      <c r="L60" s="201"/>
      <c r="M60" s="201"/>
      <c r="N60" s="202"/>
    </row>
    <row r="61" spans="2:14" s="163" customFormat="1" ht="35.1" customHeight="1" x14ac:dyDescent="0.2">
      <c r="B61" s="195"/>
      <c r="C61" s="196"/>
      <c r="D61" s="197"/>
      <c r="E61" s="173"/>
      <c r="F61" s="198"/>
      <c r="G61" s="199"/>
      <c r="H61" s="200"/>
      <c r="I61" s="200"/>
      <c r="J61" s="201"/>
      <c r="K61" s="198"/>
      <c r="L61" s="201"/>
      <c r="M61" s="201"/>
      <c r="N61" s="202"/>
    </row>
    <row r="62" spans="2:14" s="163" customFormat="1" ht="18.75" x14ac:dyDescent="0.3">
      <c r="B62" s="203" t="s">
        <v>112</v>
      </c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6"/>
    </row>
    <row r="63" spans="2:14" s="163" customFormat="1" ht="18.75" x14ac:dyDescent="0.3">
      <c r="B63" s="204" t="s">
        <v>113</v>
      </c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8"/>
    </row>
    <row r="64" spans="2:14" s="163" customFormat="1" ht="20.100000000000001" customHeight="1" thickBot="1" x14ac:dyDescent="0.35">
      <c r="B64" s="205" t="s">
        <v>114</v>
      </c>
      <c r="C64" s="206"/>
      <c r="D64" s="206"/>
      <c r="E64" s="207"/>
      <c r="F64" s="206"/>
      <c r="G64" s="206"/>
      <c r="H64" s="206"/>
      <c r="I64" s="206"/>
      <c r="J64" s="206"/>
      <c r="K64" s="208"/>
      <c r="L64" s="208"/>
      <c r="M64" s="208"/>
      <c r="N64" s="209"/>
    </row>
    <row r="71" spans="14:14" ht="33.75" customHeight="1" x14ac:dyDescent="0.2">
      <c r="N71" s="164"/>
    </row>
  </sheetData>
  <sheetProtection selectLockedCells="1"/>
  <phoneticPr fontId="0" type="noConversion"/>
  <printOptions gridLinesSet="0"/>
  <pageMargins left="0.65" right="0.25" top="0.5" bottom="0.5" header="0.3" footer="0.3"/>
  <pageSetup scale="36" orientation="landscape" r:id="rId1"/>
  <headerFooter alignWithMargins="0">
    <oddFooter xml:space="preserve">&amp;L&amp;14Subcontractor Pay Application Revised 03.27.2023&amp;R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M43"/>
  <sheetViews>
    <sheetView showGridLines="0" workbookViewId="0">
      <selection activeCell="K5" sqref="K5"/>
    </sheetView>
  </sheetViews>
  <sheetFormatPr defaultColWidth="9.83203125" defaultRowHeight="12.75" x14ac:dyDescent="0.2"/>
  <cols>
    <col min="1" max="1" width="5.6640625" style="56" customWidth="1"/>
    <col min="2" max="2" width="35.6640625" style="56" customWidth="1"/>
    <col min="3" max="4" width="14.33203125" style="57" customWidth="1"/>
    <col min="5" max="5" width="14.33203125" style="28" customWidth="1"/>
    <col min="6" max="6" width="16.33203125" style="28" customWidth="1"/>
    <col min="7" max="7" width="13.83203125" style="28" customWidth="1"/>
    <col min="8" max="8" width="16.33203125" style="28" customWidth="1"/>
    <col min="9" max="9" width="14.33203125" style="28" customWidth="1"/>
    <col min="10" max="10" width="11" style="1" customWidth="1"/>
    <col min="11" max="11" width="14.5" style="1" bestFit="1" customWidth="1"/>
    <col min="12" max="12" width="12.6640625" style="96" customWidth="1"/>
    <col min="13" max="13" width="13.5" style="1" bestFit="1" customWidth="1"/>
    <col min="14" max="16384" width="9.83203125" style="1"/>
  </cols>
  <sheetData>
    <row r="1" spans="1:13" ht="23.25" thickBot="1" x14ac:dyDescent="0.25">
      <c r="A1" s="52" t="s">
        <v>77</v>
      </c>
      <c r="B1" s="53"/>
      <c r="C1" s="54"/>
      <c r="D1" s="54"/>
      <c r="E1" s="31"/>
      <c r="F1" s="31"/>
      <c r="G1" s="32"/>
      <c r="H1" s="31"/>
      <c r="I1" s="33"/>
      <c r="J1" s="30"/>
      <c r="K1" s="51"/>
      <c r="L1" s="86"/>
    </row>
    <row r="2" spans="1:13" s="56" customFormat="1" ht="14.1" customHeight="1" x14ac:dyDescent="0.2">
      <c r="A2" s="55"/>
      <c r="C2" s="57"/>
      <c r="D2" s="57"/>
      <c r="E2" s="57"/>
      <c r="F2" s="57"/>
      <c r="G2" s="57"/>
      <c r="H2" s="57"/>
      <c r="I2" s="57"/>
      <c r="J2" s="82" t="s">
        <v>2</v>
      </c>
      <c r="K2" s="56">
        <f>SUM('Merit Pay App'!I4)</f>
        <v>0</v>
      </c>
      <c r="L2" s="87"/>
    </row>
    <row r="3" spans="1:13" s="56" customFormat="1" ht="14.1" customHeight="1" x14ac:dyDescent="0.2">
      <c r="A3" s="55" t="s">
        <v>26</v>
      </c>
      <c r="C3" s="57"/>
      <c r="D3" s="57"/>
      <c r="E3" s="57"/>
      <c r="F3" s="57"/>
      <c r="G3" s="57"/>
      <c r="H3" s="57"/>
      <c r="I3" s="57"/>
      <c r="J3" s="82" t="s">
        <v>27</v>
      </c>
      <c r="K3" s="83">
        <f ca="1">NOW()</f>
        <v>45012.664888194442</v>
      </c>
      <c r="L3" s="87"/>
    </row>
    <row r="4" spans="1:13" s="56" customFormat="1" ht="14.1" customHeight="1" x14ac:dyDescent="0.2">
      <c r="A4" s="55" t="s">
        <v>28</v>
      </c>
      <c r="C4" s="57"/>
      <c r="D4" s="57"/>
      <c r="E4" s="57"/>
      <c r="F4" s="57"/>
      <c r="G4" s="57"/>
      <c r="H4" s="57"/>
      <c r="I4" s="57"/>
      <c r="J4" s="82" t="s">
        <v>3</v>
      </c>
      <c r="K4" s="83">
        <f>SUM('Merit Pay App'!I7)</f>
        <v>0</v>
      </c>
      <c r="L4" s="87"/>
    </row>
    <row r="5" spans="1:13" s="56" customFormat="1" ht="14.1" customHeight="1" x14ac:dyDescent="0.2">
      <c r="A5" s="55" t="s">
        <v>29</v>
      </c>
      <c r="C5" s="57"/>
      <c r="D5" s="57"/>
      <c r="E5" s="57"/>
      <c r="F5" s="57"/>
      <c r="G5" s="57"/>
      <c r="H5" s="57"/>
      <c r="I5" s="57"/>
      <c r="J5" s="84" t="s">
        <v>76</v>
      </c>
      <c r="L5" s="87"/>
    </row>
    <row r="6" spans="1:13" s="56" customFormat="1" x14ac:dyDescent="0.2">
      <c r="A6" s="58"/>
      <c r="C6" s="57"/>
      <c r="D6" s="57"/>
      <c r="E6" s="57"/>
      <c r="F6" s="57"/>
      <c r="G6" s="57"/>
      <c r="H6" s="57"/>
      <c r="I6" s="57"/>
      <c r="L6" s="87"/>
    </row>
    <row r="7" spans="1:13" x14ac:dyDescent="0.2">
      <c r="A7" s="59" t="s">
        <v>30</v>
      </c>
      <c r="B7" s="60" t="s">
        <v>31</v>
      </c>
      <c r="C7" s="61" t="s">
        <v>32</v>
      </c>
      <c r="D7" s="61" t="s">
        <v>86</v>
      </c>
      <c r="E7" s="15" t="s">
        <v>87</v>
      </c>
      <c r="F7" s="15" t="s">
        <v>33</v>
      </c>
      <c r="G7" s="15" t="s">
        <v>34</v>
      </c>
      <c r="H7" s="15" t="s">
        <v>35</v>
      </c>
      <c r="I7" s="16" t="s">
        <v>36</v>
      </c>
      <c r="J7" s="3"/>
      <c r="K7" s="2" t="s">
        <v>37</v>
      </c>
      <c r="L7" s="88" t="s">
        <v>38</v>
      </c>
    </row>
    <row r="8" spans="1:13" ht="9.75" customHeight="1" x14ac:dyDescent="0.2">
      <c r="A8" s="62" t="s">
        <v>39</v>
      </c>
      <c r="B8" s="63" t="s">
        <v>40</v>
      </c>
      <c r="C8" s="64" t="s">
        <v>78</v>
      </c>
      <c r="D8" s="64" t="s">
        <v>79</v>
      </c>
      <c r="E8" s="17" t="s">
        <v>81</v>
      </c>
      <c r="F8" s="18" t="s">
        <v>42</v>
      </c>
      <c r="G8" s="19"/>
      <c r="H8" s="17" t="s">
        <v>43</v>
      </c>
      <c r="I8" s="17" t="s">
        <v>44</v>
      </c>
      <c r="J8" s="4" t="s">
        <v>45</v>
      </c>
      <c r="K8" s="5" t="s">
        <v>46</v>
      </c>
      <c r="L8" s="89" t="s">
        <v>47</v>
      </c>
    </row>
    <row r="9" spans="1:13" ht="9.75" customHeight="1" x14ac:dyDescent="0.2">
      <c r="A9" s="65" t="s">
        <v>48</v>
      </c>
      <c r="B9" s="66"/>
      <c r="C9" s="64" t="s">
        <v>41</v>
      </c>
      <c r="D9" s="64" t="s">
        <v>80</v>
      </c>
      <c r="E9" s="17" t="s">
        <v>82</v>
      </c>
      <c r="F9" s="17" t="s">
        <v>50</v>
      </c>
      <c r="G9" s="17" t="s">
        <v>51</v>
      </c>
      <c r="H9" s="17" t="s">
        <v>52</v>
      </c>
      <c r="I9" s="17" t="s">
        <v>53</v>
      </c>
      <c r="J9" s="4" t="s">
        <v>88</v>
      </c>
      <c r="K9" s="5" t="s">
        <v>54</v>
      </c>
      <c r="L9" s="90"/>
    </row>
    <row r="10" spans="1:13" ht="9.75" customHeight="1" x14ac:dyDescent="0.2">
      <c r="A10" s="67"/>
      <c r="B10" s="66"/>
      <c r="C10" s="64" t="s">
        <v>49</v>
      </c>
      <c r="D10" s="68"/>
      <c r="E10" s="17" t="s">
        <v>83</v>
      </c>
      <c r="F10" s="17" t="s">
        <v>55</v>
      </c>
      <c r="G10" s="20"/>
      <c r="H10" s="17" t="s">
        <v>56</v>
      </c>
      <c r="I10" s="17" t="s">
        <v>57</v>
      </c>
      <c r="J10" s="6"/>
      <c r="K10" s="5" t="s">
        <v>58</v>
      </c>
      <c r="L10" s="89"/>
    </row>
    <row r="11" spans="1:13" ht="9.75" customHeight="1" x14ac:dyDescent="0.2">
      <c r="A11" s="67"/>
      <c r="B11" s="66"/>
      <c r="C11" s="68"/>
      <c r="D11" s="68"/>
      <c r="E11" s="17" t="s">
        <v>84</v>
      </c>
      <c r="F11" s="17" t="s">
        <v>59</v>
      </c>
      <c r="G11" s="20"/>
      <c r="H11" s="17" t="s">
        <v>60</v>
      </c>
      <c r="I11" s="17" t="s">
        <v>61</v>
      </c>
      <c r="J11" s="6"/>
      <c r="K11" s="6"/>
      <c r="L11" s="91"/>
    </row>
    <row r="12" spans="1:13" ht="9.75" customHeight="1" x14ac:dyDescent="0.2">
      <c r="A12" s="69"/>
      <c r="B12" s="70"/>
      <c r="C12" s="71"/>
      <c r="D12" s="71"/>
      <c r="E12" s="21"/>
      <c r="F12" s="21"/>
      <c r="G12" s="21"/>
      <c r="H12" s="22" t="s">
        <v>62</v>
      </c>
      <c r="I12" s="22" t="s">
        <v>63</v>
      </c>
      <c r="J12" s="7"/>
      <c r="K12" s="7"/>
      <c r="L12" s="92"/>
    </row>
    <row r="13" spans="1:13" x14ac:dyDescent="0.2">
      <c r="A13" s="42">
        <v>1</v>
      </c>
      <c r="B13" s="43"/>
      <c r="C13" s="72"/>
      <c r="D13" s="73"/>
      <c r="E13" s="49" t="str">
        <f>IF(+C13+D13=0,"",+C13+D13)</f>
        <v/>
      </c>
      <c r="F13" s="41"/>
      <c r="G13" s="41"/>
      <c r="H13" s="41"/>
      <c r="I13" s="46" t="str">
        <f>IF(F13+G13+H13=0,"",F13+G13+H13)</f>
        <v/>
      </c>
      <c r="J13" s="47" t="str">
        <f t="shared" ref="J13:J30" si="0">IF((I13=0)*AND(NOT(E13=0)),"0.00%",IF(ISERR(I13/E13),"",I13/E13))</f>
        <v/>
      </c>
      <c r="K13" s="48" t="str">
        <f>IF(E13-I13=0,"",E13-I13)</f>
        <v/>
      </c>
      <c r="L13" s="93" t="str">
        <f>IF(ROUND(I13*'Merit Pay App'!$D$24,2)=0,"",ROUND(I13*'Merit Pay App'!$D$24,2))</f>
        <v/>
      </c>
      <c r="M13" s="29"/>
    </row>
    <row r="14" spans="1:13" x14ac:dyDescent="0.2">
      <c r="A14" s="42">
        <v>2</v>
      </c>
      <c r="B14" s="43"/>
      <c r="C14" s="74"/>
      <c r="D14" s="73"/>
      <c r="E14" s="49" t="str">
        <f t="shared" ref="E14:E39" si="1">IF(+C14+D14=0,"",+C14+D14)</f>
        <v/>
      </c>
      <c r="F14" s="41"/>
      <c r="G14" s="41"/>
      <c r="H14" s="41"/>
      <c r="I14" s="46" t="str">
        <f t="shared" ref="I14:I40" si="2">IF(F14+G14+H14=0,"",F14+G14+H14)</f>
        <v/>
      </c>
      <c r="J14" s="47" t="str">
        <f t="shared" si="0"/>
        <v/>
      </c>
      <c r="K14" s="48" t="str">
        <f>IF(E14-I14=0,"",E14-I14)</f>
        <v/>
      </c>
      <c r="L14" s="93" t="str">
        <f>IF(ROUND(I14*'Merit Pay App'!$D$24,2)=0,"",ROUND(I14*'Merit Pay App'!$D$24,2))</f>
        <v/>
      </c>
      <c r="M14" s="29"/>
    </row>
    <row r="15" spans="1:13" x14ac:dyDescent="0.2">
      <c r="A15" s="42">
        <v>3</v>
      </c>
      <c r="B15" s="44"/>
      <c r="C15" s="74"/>
      <c r="D15" s="73"/>
      <c r="E15" s="49" t="str">
        <f t="shared" si="1"/>
        <v/>
      </c>
      <c r="F15" s="41"/>
      <c r="G15" s="41"/>
      <c r="H15" s="41"/>
      <c r="I15" s="46" t="str">
        <f t="shared" si="2"/>
        <v/>
      </c>
      <c r="J15" s="47" t="str">
        <f t="shared" si="0"/>
        <v/>
      </c>
      <c r="K15" s="48" t="str">
        <f t="shared" ref="K15:K39" si="3">IF(E15-I15=0,"",E15-I15)</f>
        <v/>
      </c>
      <c r="L15" s="93" t="str">
        <f>IF(ROUND(I15*'Merit Pay App'!$D$24,2)=0,"",ROUND(I15*'Merit Pay App'!$D$24,2))</f>
        <v/>
      </c>
      <c r="M15" s="29"/>
    </row>
    <row r="16" spans="1:13" x14ac:dyDescent="0.2">
      <c r="A16" s="42">
        <v>4</v>
      </c>
      <c r="B16" s="44"/>
      <c r="C16" s="74"/>
      <c r="D16" s="73"/>
      <c r="E16" s="49" t="str">
        <f t="shared" si="1"/>
        <v/>
      </c>
      <c r="F16" s="41"/>
      <c r="G16" s="41"/>
      <c r="H16" s="41"/>
      <c r="I16" s="46" t="str">
        <f t="shared" si="2"/>
        <v/>
      </c>
      <c r="J16" s="47" t="str">
        <f t="shared" si="0"/>
        <v/>
      </c>
      <c r="K16" s="48" t="str">
        <f t="shared" si="3"/>
        <v/>
      </c>
      <c r="L16" s="93" t="str">
        <f>IF(ROUND(I16*'Merit Pay App'!$D$24,2)=0,"",ROUND(I16*'Merit Pay App'!$D$24,2))</f>
        <v/>
      </c>
      <c r="M16" s="29"/>
    </row>
    <row r="17" spans="1:13" x14ac:dyDescent="0.2">
      <c r="A17" s="42">
        <v>5</v>
      </c>
      <c r="B17" s="44"/>
      <c r="C17" s="74"/>
      <c r="D17" s="73"/>
      <c r="E17" s="49" t="str">
        <f t="shared" si="1"/>
        <v/>
      </c>
      <c r="F17" s="41"/>
      <c r="G17" s="41"/>
      <c r="H17" s="41"/>
      <c r="I17" s="46" t="str">
        <f t="shared" si="2"/>
        <v/>
      </c>
      <c r="J17" s="47" t="str">
        <f t="shared" si="0"/>
        <v/>
      </c>
      <c r="K17" s="48" t="str">
        <f t="shared" si="3"/>
        <v/>
      </c>
      <c r="L17" s="93" t="str">
        <f>IF(ROUND(I17*'Merit Pay App'!$D$24,2)=0,"",ROUND(I17*'Merit Pay App'!$D$24,2))</f>
        <v/>
      </c>
      <c r="M17" s="29"/>
    </row>
    <row r="18" spans="1:13" x14ac:dyDescent="0.2">
      <c r="A18" s="42">
        <v>6</v>
      </c>
      <c r="B18" s="44"/>
      <c r="C18" s="74"/>
      <c r="D18" s="73"/>
      <c r="E18" s="49" t="str">
        <f t="shared" si="1"/>
        <v/>
      </c>
      <c r="F18" s="41"/>
      <c r="G18" s="41"/>
      <c r="H18" s="41"/>
      <c r="I18" s="46" t="str">
        <f t="shared" si="2"/>
        <v/>
      </c>
      <c r="J18" s="47" t="str">
        <f t="shared" si="0"/>
        <v/>
      </c>
      <c r="K18" s="48" t="str">
        <f t="shared" si="3"/>
        <v/>
      </c>
      <c r="L18" s="93" t="str">
        <f>IF(ROUND(I18*'Merit Pay App'!$D$24,2)=0,"",ROUND(I18*'Merit Pay App'!$D$24,2))</f>
        <v/>
      </c>
      <c r="M18" s="29"/>
    </row>
    <row r="19" spans="1:13" x14ac:dyDescent="0.2">
      <c r="A19" s="42">
        <v>7</v>
      </c>
      <c r="B19" s="44"/>
      <c r="C19" s="74"/>
      <c r="D19" s="73"/>
      <c r="E19" s="49" t="str">
        <f t="shared" si="1"/>
        <v/>
      </c>
      <c r="F19" s="41"/>
      <c r="G19" s="41"/>
      <c r="H19" s="41"/>
      <c r="I19" s="46" t="str">
        <f t="shared" si="2"/>
        <v/>
      </c>
      <c r="J19" s="47" t="str">
        <f t="shared" si="0"/>
        <v/>
      </c>
      <c r="K19" s="48" t="str">
        <f t="shared" si="3"/>
        <v/>
      </c>
      <c r="L19" s="93" t="str">
        <f>IF(ROUND(I19*'Merit Pay App'!$D$24,2)=0,"",ROUND(I19*'Merit Pay App'!$D$24,2))</f>
        <v/>
      </c>
      <c r="M19" s="29"/>
    </row>
    <row r="20" spans="1:13" x14ac:dyDescent="0.2">
      <c r="A20" s="42"/>
      <c r="B20" s="44"/>
      <c r="C20" s="74"/>
      <c r="D20" s="73"/>
      <c r="E20" s="49" t="str">
        <f t="shared" si="1"/>
        <v/>
      </c>
      <c r="F20" s="41"/>
      <c r="G20" s="41"/>
      <c r="H20" s="41"/>
      <c r="I20" s="46" t="str">
        <f t="shared" si="2"/>
        <v/>
      </c>
      <c r="J20" s="47" t="str">
        <f t="shared" si="0"/>
        <v/>
      </c>
      <c r="K20" s="48" t="str">
        <f t="shared" si="3"/>
        <v/>
      </c>
      <c r="L20" s="93" t="str">
        <f>IF(ROUND(I20*'Merit Pay App'!$D$24,2)=0,"",ROUND(I20*'Merit Pay App'!$D$24,2))</f>
        <v/>
      </c>
      <c r="M20" s="29"/>
    </row>
    <row r="21" spans="1:13" x14ac:dyDescent="0.2">
      <c r="A21" s="42"/>
      <c r="B21" s="44"/>
      <c r="C21" s="74"/>
      <c r="D21" s="73"/>
      <c r="E21" s="49" t="str">
        <f t="shared" si="1"/>
        <v/>
      </c>
      <c r="F21" s="41"/>
      <c r="G21" s="41"/>
      <c r="H21" s="41"/>
      <c r="I21" s="46" t="str">
        <f t="shared" si="2"/>
        <v/>
      </c>
      <c r="J21" s="47" t="str">
        <f t="shared" si="0"/>
        <v/>
      </c>
      <c r="K21" s="48" t="str">
        <f t="shared" si="3"/>
        <v/>
      </c>
      <c r="L21" s="93" t="str">
        <f>IF(ROUND(I21*'Merit Pay App'!$D$24,2)=0,"",ROUND(I21*'Merit Pay App'!$D$24,2))</f>
        <v/>
      </c>
      <c r="M21" s="29"/>
    </row>
    <row r="22" spans="1:13" x14ac:dyDescent="0.2">
      <c r="A22" s="42"/>
      <c r="B22" s="44"/>
      <c r="C22" s="74"/>
      <c r="D22" s="73"/>
      <c r="E22" s="49" t="str">
        <f t="shared" si="1"/>
        <v/>
      </c>
      <c r="F22" s="41"/>
      <c r="G22" s="41"/>
      <c r="H22" s="41"/>
      <c r="I22" s="46" t="str">
        <f t="shared" si="2"/>
        <v/>
      </c>
      <c r="J22" s="47" t="str">
        <f t="shared" si="0"/>
        <v/>
      </c>
      <c r="K22" s="48" t="str">
        <f t="shared" si="3"/>
        <v/>
      </c>
      <c r="L22" s="93" t="str">
        <f>IF(ROUND(I22*'Merit Pay App'!$D$24,2)=0,"",ROUND(I22*'Merit Pay App'!$D$24,2))</f>
        <v/>
      </c>
      <c r="M22" s="29"/>
    </row>
    <row r="23" spans="1:13" x14ac:dyDescent="0.2">
      <c r="A23" s="42"/>
      <c r="B23" s="44"/>
      <c r="C23" s="74"/>
      <c r="D23" s="73"/>
      <c r="E23" s="49" t="str">
        <f t="shared" si="1"/>
        <v/>
      </c>
      <c r="F23" s="41"/>
      <c r="G23" s="41"/>
      <c r="H23" s="41"/>
      <c r="I23" s="46" t="str">
        <f t="shared" si="2"/>
        <v/>
      </c>
      <c r="J23" s="47" t="str">
        <f t="shared" si="0"/>
        <v/>
      </c>
      <c r="K23" s="48" t="str">
        <f t="shared" si="3"/>
        <v/>
      </c>
      <c r="L23" s="93" t="str">
        <f>IF(ROUND(I23*'Merit Pay App'!$D$24,2)=0,"",ROUND(I23*'Merit Pay App'!$D$24,2))</f>
        <v/>
      </c>
      <c r="M23" s="29"/>
    </row>
    <row r="24" spans="1:13" x14ac:dyDescent="0.2">
      <c r="A24" s="42"/>
      <c r="B24" s="44"/>
      <c r="C24" s="74"/>
      <c r="D24" s="73"/>
      <c r="E24" s="49" t="str">
        <f t="shared" si="1"/>
        <v/>
      </c>
      <c r="F24" s="41"/>
      <c r="G24" s="41"/>
      <c r="H24" s="41"/>
      <c r="I24" s="46" t="str">
        <f t="shared" si="2"/>
        <v/>
      </c>
      <c r="J24" s="47" t="str">
        <f t="shared" si="0"/>
        <v/>
      </c>
      <c r="K24" s="48" t="str">
        <f t="shared" si="3"/>
        <v/>
      </c>
      <c r="L24" s="93" t="str">
        <f>IF(ROUND(I24*'Merit Pay App'!$D$24,2)=0,"",ROUND(I24*'Merit Pay App'!$D$24,2))</f>
        <v/>
      </c>
      <c r="M24" s="29"/>
    </row>
    <row r="25" spans="1:13" x14ac:dyDescent="0.2">
      <c r="A25" s="42"/>
      <c r="B25" s="44"/>
      <c r="C25" s="74"/>
      <c r="D25" s="73"/>
      <c r="E25" s="49" t="str">
        <f t="shared" si="1"/>
        <v/>
      </c>
      <c r="F25" s="41"/>
      <c r="G25" s="41"/>
      <c r="H25" s="41"/>
      <c r="I25" s="46" t="str">
        <f t="shared" si="2"/>
        <v/>
      </c>
      <c r="J25" s="47" t="str">
        <f t="shared" si="0"/>
        <v/>
      </c>
      <c r="K25" s="48" t="str">
        <f t="shared" si="3"/>
        <v/>
      </c>
      <c r="L25" s="93" t="str">
        <f>IF(ROUND(I25*'Merit Pay App'!$D$24,2)=0,"",ROUND(I25*'Merit Pay App'!$D$24,2))</f>
        <v/>
      </c>
      <c r="M25" s="29"/>
    </row>
    <row r="26" spans="1:13" x14ac:dyDescent="0.2">
      <c r="A26" s="42"/>
      <c r="B26" s="45"/>
      <c r="C26" s="74"/>
      <c r="D26" s="73"/>
      <c r="E26" s="49" t="str">
        <f t="shared" si="1"/>
        <v/>
      </c>
      <c r="F26" s="41"/>
      <c r="G26" s="41"/>
      <c r="H26" s="41"/>
      <c r="I26" s="46" t="str">
        <f t="shared" si="2"/>
        <v/>
      </c>
      <c r="J26" s="47" t="str">
        <f t="shared" si="0"/>
        <v/>
      </c>
      <c r="K26" s="48" t="str">
        <f t="shared" si="3"/>
        <v/>
      </c>
      <c r="L26" s="93" t="str">
        <f>IF(ROUND(I26*'Merit Pay App'!$D$24,2)=0,"",ROUND(I26*'Merit Pay App'!$D$24,2))</f>
        <v/>
      </c>
      <c r="M26" s="29"/>
    </row>
    <row r="27" spans="1:13" x14ac:dyDescent="0.2">
      <c r="A27" s="42"/>
      <c r="B27" s="44"/>
      <c r="C27" s="74"/>
      <c r="D27" s="73"/>
      <c r="E27" s="49" t="str">
        <f t="shared" si="1"/>
        <v/>
      </c>
      <c r="F27" s="41"/>
      <c r="G27" s="41"/>
      <c r="H27" s="41"/>
      <c r="I27" s="46" t="str">
        <f t="shared" si="2"/>
        <v/>
      </c>
      <c r="J27" s="47" t="str">
        <f t="shared" si="0"/>
        <v/>
      </c>
      <c r="K27" s="48" t="str">
        <f t="shared" si="3"/>
        <v/>
      </c>
      <c r="L27" s="93" t="str">
        <f>IF(ROUND(I27*'Merit Pay App'!$D$24,2)=0,"",ROUND(I27*'Merit Pay App'!$D$24,2))</f>
        <v/>
      </c>
      <c r="M27" s="29"/>
    </row>
    <row r="28" spans="1:13" x14ac:dyDescent="0.2">
      <c r="A28" s="42"/>
      <c r="B28" s="44"/>
      <c r="C28" s="74"/>
      <c r="D28" s="73"/>
      <c r="E28" s="49" t="str">
        <f t="shared" si="1"/>
        <v/>
      </c>
      <c r="F28" s="41"/>
      <c r="G28" s="41"/>
      <c r="H28" s="41"/>
      <c r="I28" s="46" t="str">
        <f t="shared" si="2"/>
        <v/>
      </c>
      <c r="J28" s="47" t="str">
        <f t="shared" si="0"/>
        <v/>
      </c>
      <c r="K28" s="48" t="str">
        <f t="shared" si="3"/>
        <v/>
      </c>
      <c r="L28" s="93" t="str">
        <f>IF(ROUND(I28*'Merit Pay App'!$D$24,2)=0,"",ROUND(I28*'Merit Pay App'!$D$24,2))</f>
        <v/>
      </c>
      <c r="M28" s="29"/>
    </row>
    <row r="29" spans="1:13" x14ac:dyDescent="0.2">
      <c r="A29" s="42"/>
      <c r="B29" s="44"/>
      <c r="C29" s="74"/>
      <c r="D29" s="73"/>
      <c r="E29" s="49" t="str">
        <f t="shared" si="1"/>
        <v/>
      </c>
      <c r="F29" s="41"/>
      <c r="G29" s="41"/>
      <c r="H29" s="41"/>
      <c r="I29" s="46" t="str">
        <f t="shared" si="2"/>
        <v/>
      </c>
      <c r="J29" s="47" t="str">
        <f t="shared" si="0"/>
        <v/>
      </c>
      <c r="K29" s="48" t="str">
        <f t="shared" si="3"/>
        <v/>
      </c>
      <c r="L29" s="93" t="str">
        <f>IF(ROUND(I29*'Merit Pay App'!$D$24,2)=0,"",ROUND(I29*'Merit Pay App'!$D$24,2))</f>
        <v/>
      </c>
      <c r="M29" s="29"/>
    </row>
    <row r="30" spans="1:13" x14ac:dyDescent="0.2">
      <c r="A30" s="42"/>
      <c r="B30" s="44"/>
      <c r="C30" s="74"/>
      <c r="D30" s="73"/>
      <c r="E30" s="49" t="str">
        <f t="shared" si="1"/>
        <v/>
      </c>
      <c r="F30" s="41"/>
      <c r="G30" s="41"/>
      <c r="H30" s="41"/>
      <c r="I30" s="46" t="str">
        <f t="shared" si="2"/>
        <v/>
      </c>
      <c r="J30" s="47" t="str">
        <f t="shared" si="0"/>
        <v/>
      </c>
      <c r="K30" s="48" t="str">
        <f t="shared" si="3"/>
        <v/>
      </c>
      <c r="L30" s="93" t="str">
        <f>IF(ROUND(I30*'Merit Pay App'!$D$24,2)=0,"",ROUND(I30*'Merit Pay App'!$D$24,2))</f>
        <v/>
      </c>
      <c r="M30" s="29"/>
    </row>
    <row r="31" spans="1:13" x14ac:dyDescent="0.2">
      <c r="A31" s="42"/>
      <c r="B31" s="43" t="s">
        <v>85</v>
      </c>
      <c r="C31" s="74"/>
      <c r="D31" s="73"/>
      <c r="E31" s="49" t="str">
        <f t="shared" si="1"/>
        <v/>
      </c>
      <c r="F31" s="41">
        <v>0</v>
      </c>
      <c r="G31" s="41"/>
      <c r="H31" s="41"/>
      <c r="I31" s="46" t="str">
        <f t="shared" si="2"/>
        <v/>
      </c>
      <c r="J31" s="47" t="str">
        <f>IF((I31=0)*AND(NOT(E31=0)),"0.00%",IF(ISERR(I31/E31),"",I31/E31))</f>
        <v/>
      </c>
      <c r="K31" s="48" t="str">
        <f t="shared" si="3"/>
        <v/>
      </c>
      <c r="L31" s="93" t="str">
        <f>IF(ROUND(I31*'Merit Pay App'!$D$24,2)=0,"",ROUND(I31*'Merit Pay App'!$D$24,2))</f>
        <v/>
      </c>
      <c r="M31" s="29"/>
    </row>
    <row r="32" spans="1:13" x14ac:dyDescent="0.2">
      <c r="A32" s="42"/>
      <c r="B32" s="44"/>
      <c r="C32" s="74"/>
      <c r="D32" s="73"/>
      <c r="E32" s="49" t="str">
        <f t="shared" si="1"/>
        <v/>
      </c>
      <c r="F32" s="41"/>
      <c r="G32" s="41"/>
      <c r="H32" s="41"/>
      <c r="I32" s="46" t="str">
        <f t="shared" si="2"/>
        <v/>
      </c>
      <c r="J32" s="47" t="str">
        <f t="shared" ref="J32:J39" si="4">IF((I32=0)*AND(NOT(E32=0)),"0.00%",IF(ISERR(I32/E32),"",I32/E32))</f>
        <v/>
      </c>
      <c r="K32" s="48" t="str">
        <f t="shared" si="3"/>
        <v/>
      </c>
      <c r="L32" s="93" t="str">
        <f>IF(ROUND(I32*'Merit Pay App'!$D$24,2)=0,"",ROUND(I32*'Merit Pay App'!$D$24,2))</f>
        <v/>
      </c>
      <c r="M32" s="29"/>
    </row>
    <row r="33" spans="1:13" x14ac:dyDescent="0.2">
      <c r="A33" s="42"/>
      <c r="B33" s="44"/>
      <c r="C33" s="74"/>
      <c r="D33" s="73"/>
      <c r="E33" s="49" t="str">
        <f t="shared" si="1"/>
        <v/>
      </c>
      <c r="F33" s="41"/>
      <c r="G33" s="41"/>
      <c r="H33" s="41"/>
      <c r="I33" s="46" t="str">
        <f t="shared" si="2"/>
        <v/>
      </c>
      <c r="J33" s="47" t="str">
        <f t="shared" si="4"/>
        <v/>
      </c>
      <c r="K33" s="48" t="str">
        <f t="shared" si="3"/>
        <v/>
      </c>
      <c r="L33" s="93" t="str">
        <f>IF(ROUND(I33*'Merit Pay App'!$D$24,2)=0,"",ROUND(I33*'Merit Pay App'!$D$24,2))</f>
        <v/>
      </c>
      <c r="M33" s="29"/>
    </row>
    <row r="34" spans="1:13" x14ac:dyDescent="0.2">
      <c r="A34" s="42"/>
      <c r="B34" s="44"/>
      <c r="C34" s="74"/>
      <c r="D34" s="73"/>
      <c r="E34" s="49" t="str">
        <f t="shared" si="1"/>
        <v/>
      </c>
      <c r="F34" s="41"/>
      <c r="G34" s="41"/>
      <c r="H34" s="41"/>
      <c r="I34" s="46" t="str">
        <f t="shared" si="2"/>
        <v/>
      </c>
      <c r="J34" s="47" t="str">
        <f t="shared" si="4"/>
        <v/>
      </c>
      <c r="K34" s="48" t="str">
        <f t="shared" si="3"/>
        <v/>
      </c>
      <c r="L34" s="93" t="str">
        <f>IF(ROUND(I34*'Merit Pay App'!$D$24,2)=0,"",ROUND(I34*'Merit Pay App'!$D$24,2))</f>
        <v/>
      </c>
      <c r="M34" s="29"/>
    </row>
    <row r="35" spans="1:13" x14ac:dyDescent="0.2">
      <c r="A35" s="42"/>
      <c r="B35" s="44"/>
      <c r="C35" s="74"/>
      <c r="D35" s="73"/>
      <c r="E35" s="49" t="str">
        <f t="shared" si="1"/>
        <v/>
      </c>
      <c r="F35" s="41"/>
      <c r="G35" s="41"/>
      <c r="H35" s="41"/>
      <c r="I35" s="46" t="str">
        <f t="shared" si="2"/>
        <v/>
      </c>
      <c r="J35" s="47" t="str">
        <f t="shared" si="4"/>
        <v/>
      </c>
      <c r="K35" s="48" t="str">
        <f t="shared" si="3"/>
        <v/>
      </c>
      <c r="L35" s="93" t="str">
        <f>IF(ROUND(I35*'Merit Pay App'!$D$24,2)=0,"",ROUND(I35*'Merit Pay App'!$D$24,2))</f>
        <v/>
      </c>
      <c r="M35" s="29"/>
    </row>
    <row r="36" spans="1:13" x14ac:dyDescent="0.2">
      <c r="A36" s="42"/>
      <c r="B36" s="44"/>
      <c r="C36" s="74"/>
      <c r="D36" s="73"/>
      <c r="E36" s="49" t="str">
        <f t="shared" si="1"/>
        <v/>
      </c>
      <c r="F36" s="41"/>
      <c r="G36" s="41"/>
      <c r="H36" s="41"/>
      <c r="I36" s="46" t="str">
        <f t="shared" si="2"/>
        <v/>
      </c>
      <c r="J36" s="47" t="str">
        <f t="shared" si="4"/>
        <v/>
      </c>
      <c r="K36" s="48" t="str">
        <f t="shared" si="3"/>
        <v/>
      </c>
      <c r="L36" s="93" t="str">
        <f>IF(ROUND(I36*'Merit Pay App'!$D$24,2)=0,"",ROUND(I36*'Merit Pay App'!$D$24,2))</f>
        <v/>
      </c>
      <c r="M36" s="29"/>
    </row>
    <row r="37" spans="1:13" x14ac:dyDescent="0.2">
      <c r="A37" s="42"/>
      <c r="B37" s="44"/>
      <c r="C37" s="74"/>
      <c r="D37" s="73"/>
      <c r="E37" s="49" t="str">
        <f t="shared" si="1"/>
        <v/>
      </c>
      <c r="F37" s="41"/>
      <c r="G37" s="41"/>
      <c r="H37" s="41"/>
      <c r="I37" s="46" t="str">
        <f t="shared" si="2"/>
        <v/>
      </c>
      <c r="J37" s="47" t="str">
        <f t="shared" si="4"/>
        <v/>
      </c>
      <c r="K37" s="48" t="str">
        <f t="shared" si="3"/>
        <v/>
      </c>
      <c r="L37" s="93" t="str">
        <f>IF(ROUND(I37*'Merit Pay App'!$D$24,2)=0,"",ROUND(I37*'Merit Pay App'!$D$24,2))</f>
        <v/>
      </c>
      <c r="M37" s="29"/>
    </row>
    <row r="38" spans="1:13" x14ac:dyDescent="0.2">
      <c r="A38" s="42"/>
      <c r="B38" s="44"/>
      <c r="C38" s="74"/>
      <c r="D38" s="73"/>
      <c r="E38" s="49" t="str">
        <f t="shared" si="1"/>
        <v/>
      </c>
      <c r="F38" s="41"/>
      <c r="G38" s="41"/>
      <c r="H38" s="41"/>
      <c r="I38" s="46" t="str">
        <f t="shared" si="2"/>
        <v/>
      </c>
      <c r="J38" s="47" t="str">
        <f t="shared" si="4"/>
        <v/>
      </c>
      <c r="K38" s="48" t="str">
        <f t="shared" si="3"/>
        <v/>
      </c>
      <c r="L38" s="93" t="str">
        <f>IF(ROUND(I38*'Merit Pay App'!$D$24,2)=0,"",ROUND(I38*'Merit Pay App'!$D$24,2))</f>
        <v/>
      </c>
      <c r="M38" s="29"/>
    </row>
    <row r="39" spans="1:13" x14ac:dyDescent="0.2">
      <c r="A39" s="42"/>
      <c r="B39" s="44"/>
      <c r="C39" s="40"/>
      <c r="D39" s="41"/>
      <c r="E39" s="49" t="str">
        <f t="shared" si="1"/>
        <v/>
      </c>
      <c r="F39" s="41"/>
      <c r="G39" s="41"/>
      <c r="H39" s="41"/>
      <c r="I39" s="46" t="str">
        <f t="shared" si="2"/>
        <v/>
      </c>
      <c r="J39" s="47" t="str">
        <f t="shared" si="4"/>
        <v/>
      </c>
      <c r="K39" s="48" t="str">
        <f t="shared" si="3"/>
        <v/>
      </c>
      <c r="L39" s="93" t="str">
        <f>IF(ROUND(I39*'Merit Pay App'!$D$24,2)=0,"",ROUND(I39*'Merit Pay App'!$D$24,2))</f>
        <v/>
      </c>
    </row>
    <row r="40" spans="1:13" ht="0.95" customHeight="1" x14ac:dyDescent="0.2">
      <c r="A40" s="34"/>
      <c r="B40" s="8"/>
      <c r="C40" s="24"/>
      <c r="D40" s="24"/>
      <c r="E40" s="50"/>
      <c r="F40" s="24"/>
      <c r="G40" s="24"/>
      <c r="H40" s="24"/>
      <c r="I40" s="23" t="str">
        <f t="shared" si="2"/>
        <v/>
      </c>
      <c r="J40" s="10">
        <f>G40+H40+I40</f>
        <v>0</v>
      </c>
      <c r="K40" s="9">
        <f>C40-I40</f>
        <v>0</v>
      </c>
      <c r="L40" s="93" t="str">
        <f>IF(ROUND(I40*'Merit Pay App'!$D$24,2)=0,"",ROUND(I40*'Merit Pay App'!$D$24,2))</f>
        <v/>
      </c>
    </row>
    <row r="41" spans="1:13" x14ac:dyDescent="0.2">
      <c r="A41" s="75"/>
      <c r="B41" s="85" t="s">
        <v>64</v>
      </c>
      <c r="C41" s="36">
        <f t="shared" ref="C41:I41" si="5">SUM(C13:C39)</f>
        <v>0</v>
      </c>
      <c r="D41" s="36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>
        <f t="shared" si="5"/>
        <v>0</v>
      </c>
      <c r="J41" s="37" t="str">
        <f>IF(I41=0,"0.00%",IF(ISERR(I41/E41),"",I41/E41))</f>
        <v>0.00%</v>
      </c>
      <c r="K41" s="38">
        <f>SUM(K13:K39)</f>
        <v>0</v>
      </c>
      <c r="L41" s="39">
        <f>SUM(L13:L39)</f>
        <v>0</v>
      </c>
    </row>
    <row r="42" spans="1:13" ht="12.75" customHeight="1" thickBot="1" x14ac:dyDescent="0.25">
      <c r="A42" s="76"/>
      <c r="B42" s="77"/>
      <c r="C42" s="78"/>
      <c r="D42" s="78"/>
      <c r="E42" s="25"/>
      <c r="F42" s="25"/>
      <c r="G42" s="25"/>
      <c r="H42" s="25"/>
      <c r="I42" s="25"/>
      <c r="J42" s="12"/>
      <c r="K42" s="11"/>
      <c r="L42" s="94"/>
    </row>
    <row r="43" spans="1:13" ht="12.75" customHeight="1" x14ac:dyDescent="0.2">
      <c r="A43" s="79"/>
      <c r="B43" s="80"/>
      <c r="C43" s="81"/>
      <c r="D43" s="81"/>
      <c r="E43" s="26"/>
      <c r="F43" s="26"/>
      <c r="G43" s="26"/>
      <c r="H43" s="26"/>
      <c r="I43" s="27"/>
      <c r="J43" s="14"/>
      <c r="K43" s="13"/>
      <c r="L43" s="95"/>
    </row>
  </sheetData>
  <sheetProtection algorithmName="SHA-512" hashValue="uCu8xOU0RxBzg/NLgkMqhTaXMEZ8sbL4PaJ9IoKhrqgSHBO+wPapBvKX80FFXcfPMqgFpk8JHc9jaTVUlFOtGA==" saltValue="3h3N7Lx7Oc/6KfsTHQMQMw==" spinCount="100000" sheet="1" selectLockedCells="1"/>
  <phoneticPr fontId="4" type="noConversion"/>
  <printOptions gridLinesSet="0"/>
  <pageMargins left="0.5" right="0.5" top="0.5" bottom="0.5" header="0.5" footer="0.5"/>
  <pageSetup scale="85" orientation="landscape" r:id="rId1"/>
  <headerFooter scaleWithDoc="0" alignWithMargins="0">
    <oddFooter>&amp;L
Revised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1fa24f-0338-429f-bc4a-71056106eb3f" xsi:nil="true"/>
    <lcf76f155ced4ddcb4097134ff3c332f xmlns="6e207d0f-e172-4300-a9ed-a944662756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BAC42B5782C549A01DACD1A6E8419D" ma:contentTypeVersion="15" ma:contentTypeDescription="Create a new document." ma:contentTypeScope="" ma:versionID="3bc0a8df0db19b91ad46be1910032055">
  <xsd:schema xmlns:xsd="http://www.w3.org/2001/XMLSchema" xmlns:xs="http://www.w3.org/2001/XMLSchema" xmlns:p="http://schemas.microsoft.com/office/2006/metadata/properties" xmlns:ns2="6e207d0f-e172-4300-a9ed-a944662756d8" xmlns:ns3="1f1fa24f-0338-429f-bc4a-71056106eb3f" targetNamespace="http://schemas.microsoft.com/office/2006/metadata/properties" ma:root="true" ma:fieldsID="18a303e0b13b846c995771846e0b97b7" ns2:_="" ns3:_="">
    <xsd:import namespace="6e207d0f-e172-4300-a9ed-a944662756d8"/>
    <xsd:import namespace="1f1fa24f-0338-429f-bc4a-71056106e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07d0f-e172-4300-a9ed-a94466275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143a2a5-db16-4bee-ba23-f587349f0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fa24f-0338-429f-bc4a-71056106eb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fdddf0c-65fa-4e0e-9624-343c1c413101}" ma:internalName="TaxCatchAll" ma:showField="CatchAllData" ma:web="1f1fa24f-0338-429f-bc4a-71056106eb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C718CE-EFC7-4483-974E-4B679F04B26E}">
  <ds:schemaRefs>
    <ds:schemaRef ds:uri="http://schemas.microsoft.com/office/2006/metadata/properties"/>
    <ds:schemaRef ds:uri="http://schemas.microsoft.com/office/infopath/2007/PartnerControls"/>
    <ds:schemaRef ds:uri="1f1fa24f-0338-429f-bc4a-71056106eb3f"/>
    <ds:schemaRef ds:uri="8d290354-4043-4a2f-a0c6-4eb2146772aa"/>
  </ds:schemaRefs>
</ds:datastoreItem>
</file>

<file path=customXml/itemProps2.xml><?xml version="1.0" encoding="utf-8"?>
<ds:datastoreItem xmlns:ds="http://schemas.openxmlformats.org/officeDocument/2006/customXml" ds:itemID="{0106EAA3-3B36-45B9-BA73-4AF598EAC8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36A45-54A6-49D3-A471-4F096E0269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Merit Pay App</vt:lpstr>
      <vt:lpstr>SOV</vt:lpstr>
      <vt:lpstr>GRAND</vt:lpstr>
      <vt:lpstr>'Merit Pay App'!Print_Area</vt:lpstr>
      <vt:lpstr>SOV!Print_Area</vt:lpstr>
      <vt:lpstr>SOV!Print_Area_MI</vt:lpstr>
      <vt:lpstr>Print_Area_MI</vt:lpstr>
      <vt:lpstr>SOV!Print_Titles</vt:lpstr>
      <vt:lpstr>SOV!Print_Titles_MI</vt:lpstr>
      <vt:lpstr>Print_Titles_MI</vt:lpstr>
    </vt:vector>
  </TitlesOfParts>
  <Company>Discovery Computing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L. Wyatt</dc:creator>
  <cp:lastModifiedBy>Shannon Sapp</cp:lastModifiedBy>
  <cp:lastPrinted>2023-03-27T19:59:54Z</cp:lastPrinted>
  <dcterms:created xsi:type="dcterms:W3CDTF">2001-12-21T18:30:55Z</dcterms:created>
  <dcterms:modified xsi:type="dcterms:W3CDTF">2023-03-27T20:00:00Z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0x01010085BAC42B5782C549A01DACD1A6E8419D</vt:lpwstr>
  </property>
  <property fmtid="{D5CDD505-2E9C-101B-9397-08002B2CF9AE}" pid="3" name="MediaServiceImageTags">
    <vt:lpwstr/>
  </property>
</Properties>
</file>