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ropbox\ต้อง\Download\"/>
    </mc:Choice>
  </mc:AlternateContent>
  <xr:revisionPtr revIDLastSave="0" documentId="13_ncr:1_{C8634C8C-1A26-491C-8866-C4E6B813D3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Sheet1!$A$1:$L$223</definedName>
    <definedName name="_xlnm.Print_Titles" localSheetId="0">Sheet1!$13:$13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8" i="1" l="1"/>
  <c r="L99" i="1"/>
  <c r="L102" i="1"/>
  <c r="L103" i="1"/>
  <c r="L106" i="1"/>
  <c r="L107" i="1"/>
  <c r="L190" i="1"/>
  <c r="L183" i="1"/>
  <c r="L159" i="1"/>
  <c r="L154" i="1"/>
  <c r="L111" i="1"/>
  <c r="L112" i="1"/>
  <c r="L113" i="1"/>
  <c r="L114" i="1"/>
  <c r="L100" i="1"/>
  <c r="H211" i="1"/>
  <c r="H217" i="1"/>
  <c r="L204" i="1"/>
  <c r="L203" i="1"/>
  <c r="L150" i="1"/>
  <c r="L151" i="1"/>
  <c r="L148" i="1"/>
  <c r="L149" i="1"/>
  <c r="L147" i="1"/>
  <c r="L143" i="1"/>
  <c r="L141" i="1"/>
  <c r="L139" i="1"/>
  <c r="L137" i="1"/>
  <c r="L135" i="1"/>
  <c r="L133" i="1"/>
  <c r="L131" i="1"/>
  <c r="L129" i="1"/>
  <c r="L127" i="1"/>
  <c r="L125" i="1"/>
  <c r="L123" i="1"/>
  <c r="L101" i="1"/>
  <c r="L104" i="1"/>
  <c r="L105" i="1"/>
  <c r="L108" i="1"/>
  <c r="L109" i="1"/>
  <c r="L115" i="1"/>
  <c r="L97" i="1"/>
  <c r="L90" i="1"/>
  <c r="L91" i="1"/>
  <c r="L93" i="1"/>
  <c r="L87" i="1"/>
  <c r="L89" i="1"/>
  <c r="L86" i="1"/>
  <c r="L81" i="1"/>
  <c r="L82" i="1"/>
  <c r="L83" i="1"/>
  <c r="L84" i="1"/>
  <c r="L85" i="1"/>
  <c r="L79" i="1"/>
  <c r="L75" i="1"/>
  <c r="L33" i="1"/>
  <c r="L34" i="1"/>
  <c r="L35" i="1"/>
  <c r="L38" i="1"/>
  <c r="L39" i="1"/>
  <c r="L40" i="1"/>
  <c r="L41" i="1"/>
  <c r="L42" i="1"/>
  <c r="L44" i="1"/>
  <c r="L47" i="1"/>
  <c r="L49" i="1"/>
  <c r="L51" i="1"/>
  <c r="L52" i="1"/>
  <c r="L53" i="1"/>
  <c r="L54" i="1"/>
  <c r="L55" i="1"/>
  <c r="L56" i="1"/>
  <c r="L58" i="1"/>
  <c r="L59" i="1"/>
  <c r="L61" i="1"/>
  <c r="L62" i="1"/>
  <c r="L63" i="1"/>
  <c r="L65" i="1"/>
  <c r="L66" i="1"/>
  <c r="L67" i="1"/>
  <c r="L69" i="1"/>
  <c r="L71" i="1"/>
  <c r="L73" i="1"/>
  <c r="L74" i="1"/>
  <c r="L76" i="1"/>
  <c r="L32" i="1"/>
  <c r="L23" i="1"/>
  <c r="L21" i="1"/>
  <c r="L20" i="1"/>
  <c r="L19" i="1"/>
  <c r="L29" i="1"/>
  <c r="L28" i="1"/>
  <c r="L27" i="1"/>
  <c r="L26" i="1"/>
  <c r="L25" i="1"/>
  <c r="L24" i="1"/>
  <c r="L22" i="1"/>
  <c r="L201" i="1" l="1"/>
  <c r="L17" i="1"/>
  <c r="L77" i="1"/>
  <c r="L30" i="1"/>
  <c r="L95" i="1"/>
  <c r="L145" i="1"/>
  <c r="L121" i="1"/>
  <c r="L152" i="1"/>
  <c r="L205" i="1" l="1"/>
  <c r="L206" i="1" l="1"/>
  <c r="L207" i="1" s="1"/>
  <c r="L208" i="1" s="1"/>
  <c r="A207" i="1" s="1"/>
</calcChain>
</file>

<file path=xl/sharedStrings.xml><?xml version="1.0" encoding="utf-8"?>
<sst xmlns="http://schemas.openxmlformats.org/spreadsheetml/2006/main" count="410" uniqueCount="214">
  <si>
    <t>ใบเสนอราคางานตกแต่งภายใน  Blank BOQ</t>
  </si>
  <si>
    <t>PROJECT : Mongkon Mahakit Showroom</t>
  </si>
  <si>
    <t>Location :  เลขที่ 18 ซอยเพชรเกษม 77 แยก 4-7 แขวงหนองค้างพลู เขตหนองแขม กรุงเทพมหานคร 10160</t>
  </si>
  <si>
    <t xml:space="preserve">     Company        </t>
  </si>
  <si>
    <t xml:space="preserve">       Date  : </t>
  </si>
  <si>
    <t xml:space="preserve">     Address               </t>
  </si>
  <si>
    <t xml:space="preserve">     เลขที่ / No. :</t>
  </si>
  <si>
    <t xml:space="preserve"> </t>
  </si>
  <si>
    <t xml:space="preserve">     Tel                         </t>
  </si>
  <si>
    <t xml:space="preserve">     Contact               </t>
  </si>
  <si>
    <t>ลำดับ</t>
  </si>
  <si>
    <t>รายการ</t>
  </si>
  <si>
    <t>จำนวน</t>
  </si>
  <si>
    <t>หน่วย</t>
  </si>
  <si>
    <t>ราคาวัสดุ/หน่วย</t>
  </si>
  <si>
    <t>ค่าแรง</t>
  </si>
  <si>
    <t>จำนวนเงิน</t>
  </si>
  <si>
    <t>งานทั่วไป</t>
  </si>
  <si>
    <t>งานประกันภัย</t>
  </si>
  <si>
    <t>งาน</t>
  </si>
  <si>
    <t>งานทำความสะอาดและป้องกันพื้นผิว</t>
  </si>
  <si>
    <t>รวมเป็นเงิน</t>
  </si>
  <si>
    <r>
      <rPr>
        <b/>
        <sz val="10"/>
        <color theme="1"/>
        <rFont val="Arial"/>
        <family val="2"/>
      </rPr>
      <t xml:space="preserve">งานพื้น </t>
    </r>
    <r>
      <rPr>
        <b/>
        <sz val="10"/>
        <color rgb="FFFF0000"/>
        <rFont val="Arial"/>
        <family val="2"/>
      </rPr>
      <t>***ขนาดพื้นที่ตามแบบ ยังไม่ได้เผื่อ</t>
    </r>
  </si>
  <si>
    <r>
      <rPr>
        <b/>
        <sz val="10"/>
        <color theme="1"/>
        <rFont val="Arial"/>
        <family val="2"/>
      </rPr>
      <t>FL-01</t>
    </r>
    <r>
      <rPr>
        <sz val="10"/>
        <color theme="1"/>
        <rFont val="Arial"/>
        <family val="2"/>
      </rPr>
      <t xml:space="preserve"> : พื้นกระเบื้องลายหินลายตรง วางลายตามแบบ ปูชิด ยาแนวสีเดียวกับกระเบื้อง ขนาด 90x180 ซม.</t>
    </r>
  </si>
  <si>
    <t>ตร.ม.</t>
  </si>
  <si>
    <r>
      <rPr>
        <b/>
        <sz val="10"/>
        <color theme="1"/>
        <rFont val="Arial"/>
        <family val="2"/>
      </rPr>
      <t>FL-02</t>
    </r>
    <r>
      <rPr>
        <sz val="10"/>
        <color theme="1"/>
        <rFont val="Arial"/>
        <family val="2"/>
      </rPr>
      <t xml:space="preserve"> : พื้นกระเบื้องลายหิน ปูชิด ยาแนวสีเดียวกับกระเบื้อง ขนาด 90x180 ซม.</t>
    </r>
  </si>
  <si>
    <r>
      <rPr>
        <b/>
        <sz val="10"/>
        <color theme="1"/>
        <rFont val="Arial"/>
        <family val="2"/>
      </rPr>
      <t>FL-03</t>
    </r>
    <r>
      <rPr>
        <sz val="10"/>
        <color theme="1"/>
        <rFont val="Arial"/>
        <family val="2"/>
      </rPr>
      <t xml:space="preserve"> : พื้นพรม ฝังเสมอพื้นกระเบื้อง</t>
    </r>
  </si>
  <si>
    <r>
      <rPr>
        <b/>
        <sz val="10"/>
        <color theme="1"/>
        <rFont val="Arial"/>
        <family val="2"/>
      </rPr>
      <t>FL-04</t>
    </r>
    <r>
      <rPr>
        <sz val="10"/>
        <color theme="1"/>
        <rFont val="Arial"/>
        <family val="2"/>
      </rPr>
      <t xml:space="preserve"> : พื้นพรม ฝังเสมอพื้นกระเบื้อง</t>
    </r>
  </si>
  <si>
    <r>
      <rPr>
        <b/>
        <sz val="10"/>
        <color theme="1"/>
        <rFont val="Arial"/>
        <family val="2"/>
      </rPr>
      <t>FL-05</t>
    </r>
    <r>
      <rPr>
        <sz val="10"/>
        <color theme="1"/>
        <rFont val="Arial"/>
        <family val="2"/>
      </rPr>
      <t xml:space="preserve"> : พื้นพรม ฝังเสมอพื้นกระเบื้อง</t>
    </r>
  </si>
  <si>
    <r>
      <rPr>
        <b/>
        <sz val="10"/>
        <color theme="1"/>
        <rFont val="Arial"/>
        <family val="2"/>
      </rPr>
      <t>FL-06</t>
    </r>
    <r>
      <rPr>
        <sz val="10"/>
        <color theme="1"/>
        <rFont val="Arial"/>
        <family val="2"/>
      </rPr>
      <t xml:space="preserve"> : พื้นกระเบื้อง *เบื้องต้นคิดราคาตามสเปคหน้าแมททีเรียล</t>
    </r>
  </si>
  <si>
    <r>
      <rPr>
        <b/>
        <sz val="10"/>
        <color theme="1"/>
        <rFont val="Arial"/>
        <family val="2"/>
      </rPr>
      <t>FL-07A</t>
    </r>
    <r>
      <rPr>
        <sz val="10"/>
        <color theme="1"/>
        <rFont val="Arial"/>
        <family val="2"/>
      </rPr>
      <t xml:space="preserve"> : พื้นกระเบื้องลายหินสีครีม ปูชิด ยาแนวสีเดียวกับกระเบื้อง ขนาด 60x120 ซม.</t>
    </r>
  </si>
  <si>
    <r>
      <rPr>
        <b/>
        <sz val="10"/>
        <color theme="1"/>
        <rFont val="Arial"/>
        <family val="2"/>
      </rPr>
      <t>FL-07B</t>
    </r>
    <r>
      <rPr>
        <sz val="10"/>
        <color theme="1"/>
        <rFont val="Arial"/>
        <family val="2"/>
      </rPr>
      <t xml:space="preserve"> : พื้น BORDER กระเบื้องลายหินสีขาว ปูชิด ยาแนวสีเดียวกับกระเบื้อง ขนาด 60x120 ซม.</t>
    </r>
  </si>
  <si>
    <r>
      <rPr>
        <b/>
        <sz val="10"/>
        <color theme="1"/>
        <rFont val="Arial"/>
        <family val="2"/>
      </rPr>
      <t>FL-07C</t>
    </r>
    <r>
      <rPr>
        <sz val="10"/>
        <color theme="1"/>
        <rFont val="Arial"/>
        <family val="2"/>
      </rPr>
      <t xml:space="preserve"> : พื้น BORDER กระเบื้องลายหินสีเทา ปูชิด ยาแนวสีเดียวกับกระเบื้อง ขนาด 60x120 ซม.</t>
    </r>
  </si>
  <si>
    <t>ฝังเส้นทองเหลืองลายตามแบบ ขนาด 10 มม.</t>
  </si>
  <si>
    <t>ม.</t>
  </si>
  <si>
    <t>ทำกันซึมบริเวณพื้นห้องน้ำ</t>
  </si>
  <si>
    <r>
      <rPr>
        <b/>
        <sz val="10"/>
        <color theme="1"/>
        <rFont val="Arial"/>
        <family val="2"/>
      </rPr>
      <t xml:space="preserve">งานผนัง </t>
    </r>
    <r>
      <rPr>
        <b/>
        <sz val="10"/>
        <color rgb="FFFF0000"/>
        <rFont val="Arial"/>
        <family val="2"/>
      </rPr>
      <t>***ขนาดพื้นที่ตามแบบ ยังไม่ได้เผื่อ</t>
    </r>
  </si>
  <si>
    <t>ผนังก่ออิฐมวลเบา</t>
  </si>
  <si>
    <t xml:space="preserve">ผนังโครงเคร่าเหล็กกัลวาไนซ์ </t>
  </si>
  <si>
    <t>ผนังโครงเคร่าไม้เนื้อแข็ง</t>
  </si>
  <si>
    <r>
      <rPr>
        <b/>
        <sz val="10"/>
        <color theme="1"/>
        <rFont val="Arial"/>
        <family val="2"/>
      </rPr>
      <t xml:space="preserve">1 : </t>
    </r>
    <r>
      <rPr>
        <sz val="10"/>
        <color theme="1"/>
        <rFont val="Arial"/>
        <family val="2"/>
      </rPr>
      <t xml:space="preserve">ผนังยิปซั่มบอร์ด ฉาบเรียบ ปิดด้วย WALLPAPER WP-02 </t>
    </r>
  </si>
  <si>
    <t xml:space="preserve">     เว้นร่องกรุคิ้วสแตนเลสเทียบสี MT-01 ขนาด 10 มม. </t>
  </si>
  <si>
    <t xml:space="preserve">     ขอบผนังกรุแผ่นสแตนเลสพับวีคัทฉากตามแบบ MT-01</t>
  </si>
  <si>
    <r>
      <rPr>
        <b/>
        <sz val="10"/>
        <color theme="1"/>
        <rFont val="Arial"/>
        <family val="2"/>
      </rPr>
      <t xml:space="preserve">2 : </t>
    </r>
    <r>
      <rPr>
        <sz val="10"/>
        <color theme="1"/>
        <rFont val="Arial"/>
        <family val="2"/>
      </rPr>
      <t>ผนังกรุยิปซั่มบอร์ด ดัดโค้งตามแบบ กรุ WALLPAPER WP-16</t>
    </r>
  </si>
  <si>
    <r>
      <rPr>
        <b/>
        <sz val="10"/>
        <color theme="1"/>
        <rFont val="Arial"/>
        <family val="2"/>
      </rPr>
      <t xml:space="preserve">3a : </t>
    </r>
    <r>
      <rPr>
        <sz val="10"/>
        <color theme="1"/>
        <rFont val="Arial"/>
        <family val="2"/>
      </rPr>
      <t>ผนังชั้นลอย โครงไม้เนื้อแข็ง กรุไม้อัดยาง ขึ้นโครงตามแบบ ฉาบเรียบ ทำสี TEXTURE PT-02</t>
    </r>
  </si>
  <si>
    <r>
      <rPr>
        <b/>
        <sz val="10"/>
        <color theme="1"/>
        <rFont val="Arial"/>
        <family val="2"/>
      </rPr>
      <t xml:space="preserve">3b : </t>
    </r>
    <r>
      <rPr>
        <sz val="10"/>
        <color theme="1"/>
        <rFont val="Arial"/>
        <family val="2"/>
      </rPr>
      <t>ผนังชั้นลอย กรุยิปซั่มบอร์ด ฉาบเรียบ ปิดด้วย WALLPAPER WP-15</t>
    </r>
  </si>
  <si>
    <r>
      <rPr>
        <b/>
        <sz val="10"/>
        <color theme="1"/>
        <rFont val="Arial"/>
        <family val="2"/>
      </rPr>
      <t xml:space="preserve">4 : </t>
    </r>
    <r>
      <rPr>
        <sz val="10"/>
        <color theme="1"/>
        <rFont val="Arial"/>
        <family val="2"/>
      </rPr>
      <t>ผนังกรุไม้อัดยาง 6 มม. ฉาบเรียบ ปิดด้วยแผ่นสแตนเลส  MT-01</t>
    </r>
  </si>
  <si>
    <r>
      <rPr>
        <b/>
        <sz val="10"/>
        <color theme="1"/>
        <rFont val="Arial"/>
        <family val="2"/>
      </rPr>
      <t>5 :</t>
    </r>
    <r>
      <rPr>
        <sz val="10"/>
        <color theme="1"/>
        <rFont val="Arial"/>
        <family val="2"/>
      </rPr>
      <t xml:space="preserve"> ผนังกรุไม้อัดยาง 3+3 มม. ดัดโค้งขึ้นรูปทรงตามแบบ ฉาบเรียบ ทำสีพ่น SP-01</t>
    </r>
  </si>
  <si>
    <r>
      <rPr>
        <b/>
        <sz val="10"/>
        <color theme="1"/>
        <rFont val="Arial"/>
        <family val="2"/>
      </rPr>
      <t xml:space="preserve">6 : </t>
    </r>
    <r>
      <rPr>
        <sz val="10"/>
        <color theme="1"/>
        <rFont val="Arial"/>
        <family val="2"/>
      </rPr>
      <t xml:space="preserve">ผนังกรุไม้อัดโอ้ค หนา 6 มม. ย้อมสีโชว์เสี้ยน WD-02 </t>
    </r>
  </si>
  <si>
    <t xml:space="preserve">     ตกแต่งท่อสแตนเลสขนาด ∅1" เทียบสี MT-01</t>
  </si>
  <si>
    <t xml:space="preserve">     ไม้อัดยางขึ้นรูปทรงตามแบบ กรุแผ่นสแตนเลส MT-01  (ดูแบบหน้าที่ 1.04.3)</t>
  </si>
  <si>
    <r>
      <rPr>
        <b/>
        <sz val="10"/>
        <color theme="1"/>
        <rFont val="Arial"/>
        <family val="2"/>
      </rPr>
      <t xml:space="preserve">7 : </t>
    </r>
    <r>
      <rPr>
        <sz val="10"/>
        <color theme="1"/>
        <rFont val="Arial"/>
        <family val="2"/>
      </rPr>
      <t>ผนังกรุยิปซั่มบอร์ด ฉาบเรียบ ตอนล่างกรุ WALLPAPER WP-01 ถึงความสูง 2.8 ม.
     ตอนบน ฉาบเรียบ ทาสี PT-01A</t>
    </r>
  </si>
  <si>
    <r>
      <rPr>
        <b/>
        <sz val="10"/>
        <color theme="1"/>
        <rFont val="Arial"/>
        <family val="2"/>
      </rPr>
      <t>8 :</t>
    </r>
    <r>
      <rPr>
        <sz val="10"/>
        <color theme="1"/>
        <rFont val="Arial"/>
        <family val="2"/>
      </rPr>
      <t xml:space="preserve"> ผนังกระจกเฟรมอลูมิเนียม เทียบสี MT-01 กรุกระจกลายผ้า GL-02</t>
    </r>
  </si>
  <si>
    <t xml:space="preserve">     ตอนบน ฉาบเรียบ ทาสี PT-01A</t>
  </si>
  <si>
    <r>
      <rPr>
        <b/>
        <sz val="10"/>
        <color theme="1"/>
        <rFont val="Arial"/>
        <family val="2"/>
      </rPr>
      <t>9 :</t>
    </r>
    <r>
      <rPr>
        <sz val="10"/>
        <color theme="1"/>
        <rFont val="Arial"/>
        <family val="2"/>
      </rPr>
      <t xml:space="preserve"> ผนังกรุหิน ST-03 เว้นร่องกรุคิ้วสแตนเลสเทียบสี MT-01 ขนาด 10 มม. </t>
    </r>
  </si>
  <si>
    <r>
      <rPr>
        <b/>
        <sz val="10"/>
        <color theme="1"/>
        <rFont val="Arial"/>
        <family val="2"/>
      </rPr>
      <t xml:space="preserve">10 : </t>
    </r>
    <r>
      <rPr>
        <sz val="10"/>
        <color theme="1"/>
        <rFont val="Arial"/>
        <family val="2"/>
      </rPr>
      <t>ผนังกรุหิน ST-04B ตัดโค้งรูปทรงตามแบบ</t>
    </r>
  </si>
  <si>
    <r>
      <rPr>
        <b/>
        <sz val="10"/>
        <color theme="1"/>
        <rFont val="Arial"/>
        <family val="2"/>
      </rPr>
      <t>11</t>
    </r>
    <r>
      <rPr>
        <sz val="10"/>
        <color theme="1"/>
        <rFont val="Arial"/>
        <family val="2"/>
      </rPr>
      <t xml:space="preserve"> : ผนังกรุหิน ST-03 และ ST-04B วางแพทเทิร์นตามแบบ</t>
    </r>
  </si>
  <si>
    <r>
      <rPr>
        <b/>
        <sz val="10"/>
        <color theme="1"/>
        <rFont val="Arial"/>
        <family val="2"/>
      </rPr>
      <t>12</t>
    </r>
    <r>
      <rPr>
        <sz val="10"/>
        <color theme="1"/>
        <rFont val="Arial"/>
        <family val="2"/>
      </rPr>
      <t xml:space="preserve"> : ผนังกรุไม้อัดยาง 3+3 มม. ดัดโค้งขึ้นรูปทรงตามแบบ ฉาบเรียบ ทำสีพ่น  SP-01</t>
    </r>
  </si>
  <si>
    <r>
      <rPr>
        <b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 xml:space="preserve"> : ผนังกรุไม้อัดยาง 3+3 มม. ดัดโค้งขึ้นรูปทรงตามแบบ ฉาบเรียบ กรุ WALLPAPER WP-05</t>
    </r>
  </si>
  <si>
    <r>
      <rPr>
        <b/>
        <sz val="10"/>
        <color theme="1"/>
        <rFont val="Arial"/>
        <family val="2"/>
      </rPr>
      <t>14</t>
    </r>
    <r>
      <rPr>
        <sz val="10"/>
        <color theme="1"/>
        <rFont val="Arial"/>
        <family val="2"/>
      </rPr>
      <t xml:space="preserve"> : ผนังกรุไม้อัดยาง 3+3 มม. ฉาบเรียบ กรุ WALLPAPER WP-06 </t>
    </r>
  </si>
  <si>
    <t xml:space="preserve">       ตกแต่งคิ้วสแตนเลส MT-01 ดัดโค้งตามแบบ </t>
  </si>
  <si>
    <r>
      <rPr>
        <b/>
        <sz val="10"/>
        <color theme="1"/>
        <rFont val="Arial"/>
        <family val="2"/>
      </rPr>
      <t>15</t>
    </r>
    <r>
      <rPr>
        <sz val="10"/>
        <color theme="1"/>
        <rFont val="Arial"/>
        <family val="2"/>
      </rPr>
      <t xml:space="preserve"> : ผนังกรุไม้อัดยาง หนา 6 มม. ฉาบเรียบ ปิดด้วย VN-01</t>
    </r>
  </si>
  <si>
    <r>
      <rPr>
        <b/>
        <sz val="10"/>
        <color theme="1"/>
        <rFont val="Arial"/>
        <family val="2"/>
      </rPr>
      <t>16</t>
    </r>
    <r>
      <rPr>
        <sz val="10"/>
        <color theme="1"/>
        <rFont val="Arial"/>
        <family val="2"/>
      </rPr>
      <t xml:space="preserve"> : ผนังกรุไม้อัดยาง 3+3 มม. ฉาบเรียบ กรุ WALLPAPER WP-09 </t>
    </r>
  </si>
  <si>
    <t xml:space="preserve">       ตกแต่งคิ้วสแตนเลส MT-01 ดัดโค้งตามแบบ</t>
  </si>
  <si>
    <r>
      <rPr>
        <b/>
        <sz val="10"/>
        <color theme="1"/>
        <rFont val="Arial"/>
        <family val="2"/>
      </rPr>
      <t>17</t>
    </r>
    <r>
      <rPr>
        <sz val="10"/>
        <color theme="1"/>
        <rFont val="Arial"/>
        <family val="2"/>
      </rPr>
      <t xml:space="preserve"> : ผนังกรุไม้อัดยาง หนา 6 มม. ฉาบเรียบ ปิดด้วย WALLPAPER WP-07  </t>
    </r>
  </si>
  <si>
    <r>
      <rPr>
        <b/>
        <sz val="10"/>
        <color theme="1"/>
        <rFont val="Arial"/>
        <family val="2"/>
      </rPr>
      <t>18</t>
    </r>
    <r>
      <rPr>
        <sz val="10"/>
        <color theme="1"/>
        <rFont val="Arial"/>
        <family val="2"/>
      </rPr>
      <t xml:space="preserve"> : ผนังกรุไม้อัดยาง หนา 6 มม. ฉาบเรียบ ปิดด้วย WALLPAPER WP-10 </t>
    </r>
  </si>
  <si>
    <r>
      <rPr>
        <b/>
        <sz val="10"/>
        <color theme="1"/>
        <rFont val="Arial"/>
        <family val="2"/>
      </rPr>
      <t>19</t>
    </r>
    <r>
      <rPr>
        <sz val="10"/>
        <color theme="1"/>
        <rFont val="Arial"/>
        <family val="2"/>
      </rPr>
      <t xml:space="preserve"> : ผนังกรุไม้อัดยาง ความหนาตามแบบ ฉาบเรียบ ปิดด้วย WALLPAPER WP-09 และวีเนียร์ VN-02, VN-03,</t>
    </r>
  </si>
  <si>
    <t xml:space="preserve">       VN-04 ตกแต่งด้วยเส้นสแตนเลส MT-02 หนา 1 มม. ดัดโค้งตามแบบ </t>
  </si>
  <si>
    <r>
      <rPr>
        <b/>
        <sz val="10"/>
        <color theme="1"/>
        <rFont val="Arial"/>
        <family val="2"/>
      </rPr>
      <t>20</t>
    </r>
    <r>
      <rPr>
        <sz val="10"/>
        <color theme="1"/>
        <rFont val="Arial"/>
        <family val="2"/>
      </rPr>
      <t xml:space="preserve"> : ผนังกรุไม้อัดยาง หนา 6 มม. ดัดโค้งตามแบบ ฉาบเรียบ ปิดด้วย WALLPAPER WP-11 </t>
    </r>
  </si>
  <si>
    <r>
      <rPr>
        <b/>
        <sz val="10"/>
        <color theme="1"/>
        <rFont val="Arial"/>
        <family val="2"/>
      </rPr>
      <t>21</t>
    </r>
    <r>
      <rPr>
        <sz val="10"/>
        <color theme="1"/>
        <rFont val="Arial"/>
        <family val="2"/>
      </rPr>
      <t xml:space="preserve"> : ผนังยิปซั่มบอร์ด ฉาบเรียบ ทำสี TEXTURE PT-02</t>
    </r>
  </si>
  <si>
    <r>
      <rPr>
        <b/>
        <sz val="10"/>
        <color theme="1"/>
        <rFont val="Arial"/>
        <family val="2"/>
      </rPr>
      <t>22</t>
    </r>
    <r>
      <rPr>
        <sz val="10"/>
        <color theme="1"/>
        <rFont val="Arial"/>
        <family val="2"/>
      </rPr>
      <t xml:space="preserve"> : ผนังกรุไม้อัดยาง หนา 6 มม. ฉาบเรียบ ปิดด้วย WALLPAPER WP-13</t>
    </r>
  </si>
  <si>
    <r>
      <rPr>
        <b/>
        <sz val="10"/>
        <color theme="1"/>
        <rFont val="Arial"/>
        <family val="2"/>
      </rPr>
      <t>23</t>
    </r>
    <r>
      <rPr>
        <sz val="10"/>
        <color theme="1"/>
        <rFont val="Arial"/>
        <family val="2"/>
      </rPr>
      <t xml:space="preserve"> : ผนังกรุไม้อัดยาง หนา 6 มม. ฉาบเรียบ ปิดด้วย WALLPAPER WP-12</t>
    </r>
  </si>
  <si>
    <r>
      <rPr>
        <b/>
        <sz val="10"/>
        <color theme="1"/>
        <rFont val="Arial"/>
        <family val="2"/>
      </rPr>
      <t>24</t>
    </r>
    <r>
      <rPr>
        <sz val="10"/>
        <color theme="1"/>
        <rFont val="Arial"/>
        <family val="2"/>
      </rPr>
      <t xml:space="preserve"> : ผนังกรุไม้อัดยาง หนา 6 มม. ฉาบเรียบ ปิดด้วย WALLPAPER WP-14</t>
    </r>
  </si>
  <si>
    <t>บัวพื้นสแตนเลส MT-01 หนา 2 มม. สูง 5 ซม.</t>
  </si>
  <si>
    <t>บัวพื้นสแตนเลส MT-01 หนา 2 มม. สูง 10 ซม.</t>
  </si>
  <si>
    <t>บัวฝ้าเพดานสแตนเลส MT-01 หนา 2 มม. สูง 5 ซม.</t>
  </si>
  <si>
    <t>กรอบ TV ไม้อัดยางขึ้นรูปทรงตามแบบ ทำสีพ่น  SP-04 (ดูแบบเพิ่มเติมรูปด้าน J, N2, O4)</t>
  </si>
  <si>
    <r>
      <rPr>
        <b/>
        <sz val="10"/>
        <color theme="1"/>
        <rFont val="Arial"/>
        <family val="2"/>
      </rPr>
      <t xml:space="preserve">งานฝ้าเพดาน </t>
    </r>
    <r>
      <rPr>
        <b/>
        <sz val="10"/>
        <color rgb="FFFF0000"/>
        <rFont val="Arial"/>
        <family val="2"/>
      </rPr>
      <t>***ขนาดพื้นที่ตามแบบ ยังไม่ได้เผื่อ</t>
    </r>
  </si>
  <si>
    <r>
      <rPr>
        <b/>
        <sz val="10"/>
        <color theme="1"/>
        <rFont val="Arial"/>
        <family val="2"/>
      </rPr>
      <t xml:space="preserve">CL-01 : </t>
    </r>
    <r>
      <rPr>
        <sz val="10"/>
        <color theme="1"/>
        <rFont val="Arial"/>
        <family val="2"/>
      </rPr>
      <t>ฝ้าเพดานโครงซีไลน์ กรุยิปซั่มบอร์ด ฉาบเรียบ ปิดด้วยวอลเปเปอร์ WP-15</t>
    </r>
  </si>
  <si>
    <t xml:space="preserve">             กรอบไม้ลบมุมโค้งตามแบบ ทำสีพ่น SP-04</t>
  </si>
  <si>
    <r>
      <rPr>
        <b/>
        <sz val="10"/>
        <color theme="1"/>
        <rFont val="Arial"/>
        <family val="2"/>
      </rPr>
      <t xml:space="preserve">CL-02 : </t>
    </r>
    <r>
      <rPr>
        <sz val="10"/>
        <color theme="1"/>
        <rFont val="Arial"/>
        <family val="2"/>
      </rPr>
      <t>ฝ้าเพดานโครงซีไลน์ กรุยิปซั่มบอร์ด ฉาบเรียบ ทาสี PT-01B</t>
    </r>
  </si>
  <si>
    <r>
      <rPr>
        <b/>
        <sz val="10"/>
        <color theme="1"/>
        <rFont val="Arial"/>
        <family val="2"/>
      </rPr>
      <t xml:space="preserve">CL-03 : </t>
    </r>
    <r>
      <rPr>
        <sz val="10"/>
        <color theme="1"/>
        <rFont val="Arial"/>
        <family val="2"/>
      </rPr>
      <t>ฝ้าเพดานโครงซีไลน์ กรุไม้อัดยางดัดโค้งตามแบบ ฉาบเรียบ ทาสี TEXTURE PT-02</t>
    </r>
  </si>
  <si>
    <r>
      <rPr>
        <b/>
        <sz val="10"/>
        <color theme="1"/>
        <rFont val="Arial"/>
        <family val="2"/>
      </rPr>
      <t xml:space="preserve">CL-04 : </t>
    </r>
    <r>
      <rPr>
        <sz val="10"/>
        <color theme="1"/>
        <rFont val="Arial"/>
        <family val="2"/>
      </rPr>
      <t>ฝ้าเพดานโครงซีไลน์ กรุไม้อัดยางดัดโค้งตามแบบ ฉาบเรียบ ทำสีพ่น SP-01</t>
    </r>
  </si>
  <si>
    <r>
      <rPr>
        <b/>
        <sz val="10"/>
        <color theme="1"/>
        <rFont val="Arial"/>
        <family val="2"/>
      </rPr>
      <t xml:space="preserve">CL-05 : </t>
    </r>
    <r>
      <rPr>
        <sz val="10"/>
        <color theme="1"/>
        <rFont val="Arial"/>
        <family val="2"/>
      </rPr>
      <t>ฝ้าเพดานโครงซีไลน์ กรุยิปซั่มบอร์ด ฉาบเรียบ ปิดด้วยลามิเนต PL-01 ตกแต่งคิ้วไม้ตามแบบทำสี WD-01</t>
    </r>
  </si>
  <si>
    <r>
      <rPr>
        <b/>
        <sz val="10"/>
        <color theme="1"/>
        <rFont val="Arial"/>
        <family val="2"/>
      </rPr>
      <t xml:space="preserve">CL-06 : </t>
    </r>
    <r>
      <rPr>
        <sz val="10"/>
        <color theme="1"/>
        <rFont val="Arial"/>
        <family val="2"/>
      </rPr>
      <t>ฝ้าเพดานโครงซีไลน์ กรุยิปซั่มบอร์ดกันชื้น ฉาบเรียบ ทาสี PT-01B</t>
    </r>
  </si>
  <si>
    <r>
      <rPr>
        <b/>
        <sz val="10"/>
        <color theme="1"/>
        <rFont val="Arial"/>
        <family val="2"/>
      </rPr>
      <t xml:space="preserve">CL-07 : </t>
    </r>
    <r>
      <rPr>
        <sz val="10"/>
        <color theme="1"/>
        <rFont val="Arial"/>
        <family val="2"/>
      </rPr>
      <t>ฝ้าเพดานโครงซีไลน์ กรุยิปซั่มบอร์ดกันชื้น ตกแต่งคิ้วโพลีตามแบบ ฉาบเรียบ ทำสีพ่น SP-01</t>
    </r>
  </si>
  <si>
    <r>
      <rPr>
        <b/>
        <sz val="10"/>
        <color theme="1"/>
        <rFont val="Arial"/>
        <family val="2"/>
      </rPr>
      <t xml:space="preserve">CL-08 : </t>
    </r>
    <r>
      <rPr>
        <sz val="10"/>
        <color theme="1"/>
        <rFont val="Arial"/>
        <family val="2"/>
      </rPr>
      <t>ฝ้าเพดานโครงซีไลน์ กรุยิปซั่มบอร์ด ฉาบเรียบ ปิดด้วยวอลเปเปอร์ WP-14</t>
    </r>
  </si>
  <si>
    <t xml:space="preserve">              กรอบไม้ลบมุมโค้งตามแบบ ทำสีพ่น SP-04</t>
  </si>
  <si>
    <r>
      <rPr>
        <b/>
        <sz val="10"/>
        <color theme="1"/>
        <rFont val="Arial"/>
        <family val="2"/>
      </rPr>
      <t xml:space="preserve">CL-09 : </t>
    </r>
    <r>
      <rPr>
        <sz val="10"/>
        <color theme="1"/>
        <rFont val="Arial"/>
        <family val="2"/>
      </rPr>
      <t>ฝ้าเพดานโครงซีไลน์ กรุยิปซั่มบอร์ด ฉาบเรียบ ปิดด้วยวอลเปเปอร์ WP-04</t>
    </r>
  </si>
  <si>
    <r>
      <rPr>
        <b/>
        <sz val="10"/>
        <color theme="1"/>
        <rFont val="Arial"/>
        <family val="2"/>
      </rPr>
      <t>CL-10</t>
    </r>
    <r>
      <rPr>
        <sz val="10"/>
        <color theme="1"/>
        <rFont val="Arial"/>
        <family val="2"/>
      </rPr>
      <t xml:space="preserve"> : ฝ้าเพดานโครงซีไลน์ กรุยิปซั่มบอร์ด ขึงผ้า BARRISOL ซ่อนไฟ</t>
    </r>
  </si>
  <si>
    <r>
      <rPr>
        <b/>
        <sz val="10"/>
        <color theme="1"/>
        <rFont val="Arial"/>
        <family val="2"/>
      </rPr>
      <t>CL-11</t>
    </r>
    <r>
      <rPr>
        <sz val="10"/>
        <color theme="1"/>
        <rFont val="Arial"/>
        <family val="2"/>
      </rPr>
      <t xml:space="preserve"> : ฝ้าเพดานโครงซีไลน์ กรุยิปซั่มบอร์ด ฉาบเรียบ ปิดด้วยวอลเปเปอร์ WP-11</t>
    </r>
  </si>
  <si>
    <r>
      <rPr>
        <b/>
        <sz val="10"/>
        <color theme="1"/>
        <rFont val="Arial"/>
        <family val="2"/>
      </rPr>
      <t>CL-12</t>
    </r>
    <r>
      <rPr>
        <sz val="10"/>
        <color theme="1"/>
        <rFont val="Arial"/>
        <family val="2"/>
      </rPr>
      <t xml:space="preserve"> : ฝ้าเพดานเปลือย ฉาบเรียบ ทาสีเขียว PT-09</t>
    </r>
  </si>
  <si>
    <t>งานเฟอร์นิเจอร์ BUILT-IN</t>
  </si>
  <si>
    <r>
      <rPr>
        <b/>
        <sz val="10"/>
        <color theme="1"/>
        <rFont val="Arial"/>
        <family val="2"/>
      </rPr>
      <t xml:space="preserve">BF-01 </t>
    </r>
    <r>
      <rPr>
        <sz val="10"/>
        <color theme="1"/>
        <rFont val="Arial"/>
        <family val="2"/>
      </rPr>
      <t>JEWELRY DISPLAY   W64 X D45 X H192 cm.</t>
    </r>
  </si>
  <si>
    <t>ชุด</t>
  </si>
  <si>
    <r>
      <rPr>
        <b/>
        <sz val="10"/>
        <color theme="1"/>
        <rFont val="Arial"/>
        <family val="2"/>
      </rPr>
      <t xml:space="preserve">BF-02 </t>
    </r>
    <r>
      <rPr>
        <sz val="10"/>
        <color theme="1"/>
        <rFont val="Arial"/>
        <family val="2"/>
      </rPr>
      <t>JEWELRY DISPLAY   W136 X D45 X H82 cm.</t>
    </r>
  </si>
  <si>
    <r>
      <rPr>
        <b/>
        <sz val="10"/>
        <color theme="1"/>
        <rFont val="Arial"/>
        <family val="2"/>
      </rPr>
      <t xml:space="preserve">BF-03 </t>
    </r>
    <r>
      <rPr>
        <sz val="10"/>
        <color theme="1"/>
        <rFont val="Arial"/>
        <family val="2"/>
      </rPr>
      <t>JEWELRY DISPLAY   W43X D50 X H280 cm.</t>
    </r>
  </si>
  <si>
    <r>
      <rPr>
        <b/>
        <sz val="10"/>
        <color theme="1"/>
        <rFont val="Arial"/>
        <family val="2"/>
      </rPr>
      <t xml:space="preserve">BF-05 </t>
    </r>
    <r>
      <rPr>
        <sz val="10"/>
        <color theme="1"/>
        <rFont val="Arial"/>
        <family val="2"/>
      </rPr>
      <t>JEWELRY DISPLAY   W510 X D40 X H240 cm.</t>
    </r>
  </si>
  <si>
    <r>
      <rPr>
        <b/>
        <sz val="10"/>
        <color theme="1"/>
        <rFont val="Arial"/>
        <family val="2"/>
      </rPr>
      <t>BF-06</t>
    </r>
    <r>
      <rPr>
        <sz val="10"/>
        <color theme="1"/>
        <rFont val="Arial"/>
        <family val="2"/>
      </rPr>
      <t xml:space="preserve"> JEWELRY DISPLAY   W592.3 X D213.6 X H118.5 cm.</t>
    </r>
  </si>
  <si>
    <r>
      <rPr>
        <b/>
        <sz val="10"/>
        <color theme="1"/>
        <rFont val="Arial"/>
        <family val="2"/>
      </rPr>
      <t>BF-07A</t>
    </r>
    <r>
      <rPr>
        <sz val="10"/>
        <color theme="1"/>
        <rFont val="Arial"/>
        <family val="2"/>
      </rPr>
      <t xml:space="preserve"> JEWELRY DISPLAY   W128.6 X D125.1 X H137.5 cm.</t>
    </r>
  </si>
  <si>
    <r>
      <rPr>
        <b/>
        <sz val="10"/>
        <color theme="1"/>
        <rFont val="Arial"/>
        <family val="2"/>
      </rPr>
      <t>BF-07B</t>
    </r>
    <r>
      <rPr>
        <sz val="10"/>
        <color theme="1"/>
        <rFont val="Arial"/>
        <family val="2"/>
      </rPr>
      <t xml:space="preserve"> JEWELRY DISPLAY   W128.6 X D125.1 X H137.5 cm.</t>
    </r>
  </si>
  <si>
    <r>
      <rPr>
        <b/>
        <sz val="10"/>
        <color theme="1"/>
        <rFont val="Arial"/>
        <family val="2"/>
      </rPr>
      <t>BF-08</t>
    </r>
    <r>
      <rPr>
        <sz val="10"/>
        <color theme="1"/>
        <rFont val="Arial"/>
        <family val="2"/>
      </rPr>
      <t xml:space="preserve"> JEWELRY DISPLAY   W397.2 X D60 cm. X H116 cm.</t>
    </r>
  </si>
  <si>
    <r>
      <rPr>
        <b/>
        <sz val="10"/>
        <color theme="1"/>
        <rFont val="Arial"/>
        <family val="2"/>
      </rPr>
      <t>BF-09</t>
    </r>
    <r>
      <rPr>
        <sz val="10"/>
        <color theme="1"/>
        <rFont val="Arial"/>
        <family val="2"/>
      </rPr>
      <t xml:space="preserve"> JEWELRY DISPLAY   W394.7 X D60 X H116 cm.</t>
    </r>
  </si>
  <si>
    <r>
      <rPr>
        <b/>
        <sz val="10"/>
        <color theme="1"/>
        <rFont val="Arial"/>
        <family val="2"/>
      </rPr>
      <t>BF-10</t>
    </r>
    <r>
      <rPr>
        <sz val="10"/>
        <color theme="1"/>
        <rFont val="Arial"/>
        <family val="2"/>
      </rPr>
      <t xml:space="preserve"> JEWELRY DISPLAY  W190 X D60 X H113.5cm. </t>
    </r>
  </si>
  <si>
    <r>
      <rPr>
        <b/>
        <sz val="10"/>
        <color theme="1"/>
        <rFont val="Arial"/>
        <family val="2"/>
      </rPr>
      <t>BF-11</t>
    </r>
    <r>
      <rPr>
        <sz val="10"/>
        <color theme="1"/>
        <rFont val="Arial"/>
        <family val="2"/>
      </rPr>
      <t xml:space="preserve"> JEWELRY DISPLAY   W306 X D65 X H135 cm.</t>
    </r>
  </si>
  <si>
    <r>
      <rPr>
        <b/>
        <sz val="10"/>
        <color theme="1"/>
        <rFont val="Arial"/>
        <family val="2"/>
      </rPr>
      <t>BF-12</t>
    </r>
    <r>
      <rPr>
        <sz val="10"/>
        <color theme="1"/>
        <rFont val="Arial"/>
        <family val="2"/>
      </rPr>
      <t xml:space="preserve"> MIRROR   W45 X H170cm.</t>
    </r>
  </si>
  <si>
    <r>
      <rPr>
        <b/>
        <sz val="10"/>
        <color theme="1"/>
        <rFont val="Arial"/>
        <family val="2"/>
      </rPr>
      <t>BF-16</t>
    </r>
    <r>
      <rPr>
        <sz val="10"/>
        <color theme="1"/>
        <rFont val="Arial"/>
        <family val="2"/>
      </rPr>
      <t xml:space="preserve"> CABINET   W192.8 X D50 X H310cm.</t>
    </r>
  </si>
  <si>
    <r>
      <rPr>
        <b/>
        <sz val="10"/>
        <color theme="1"/>
        <rFont val="Arial"/>
        <family val="2"/>
      </rPr>
      <t>BF-17</t>
    </r>
    <r>
      <rPr>
        <sz val="10"/>
        <color theme="1"/>
        <rFont val="Arial"/>
        <family val="2"/>
      </rPr>
      <t xml:space="preserve"> CABINET   W407.2 X D40 X H310cm.</t>
    </r>
  </si>
  <si>
    <r>
      <rPr>
        <b/>
        <sz val="10"/>
        <color theme="1"/>
        <rFont val="Arial"/>
        <family val="2"/>
      </rPr>
      <t xml:space="preserve">BF-19 </t>
    </r>
    <r>
      <rPr>
        <sz val="10"/>
        <color theme="1"/>
        <rFont val="Arial"/>
        <family val="2"/>
      </rPr>
      <t>CABINET</t>
    </r>
    <r>
      <rPr>
        <b/>
        <sz val="10"/>
        <color theme="1"/>
        <rFont val="Arial"/>
        <family val="2"/>
      </rPr>
      <t xml:space="preserve">   </t>
    </r>
    <r>
      <rPr>
        <sz val="10"/>
        <color theme="1"/>
        <rFont val="Arial"/>
        <family val="2"/>
      </rPr>
      <t>W246.7 X D40 X H310cm.</t>
    </r>
  </si>
  <si>
    <r>
      <rPr>
        <b/>
        <sz val="10"/>
        <color theme="1"/>
        <rFont val="Arial"/>
        <family val="2"/>
      </rPr>
      <t xml:space="preserve">BF-20 </t>
    </r>
    <r>
      <rPr>
        <sz val="10"/>
        <color theme="1"/>
        <rFont val="Arial"/>
        <family val="2"/>
      </rPr>
      <t>WASHBASIN COUNTER   W230.8 X D40 X H460cm.</t>
    </r>
  </si>
  <si>
    <r>
      <rPr>
        <b/>
        <sz val="10"/>
        <color theme="1"/>
        <rFont val="Arial"/>
        <family val="2"/>
      </rPr>
      <t xml:space="preserve">BF-21 </t>
    </r>
    <r>
      <rPr>
        <sz val="10"/>
        <color theme="1"/>
        <rFont val="Arial"/>
        <family val="2"/>
      </rPr>
      <t>MIRROR   W67.5 X D5 X H165cm.</t>
    </r>
  </si>
  <si>
    <r>
      <rPr>
        <b/>
        <sz val="10"/>
        <color theme="1"/>
        <rFont val="Arial"/>
        <family val="2"/>
      </rPr>
      <t xml:space="preserve">CUR-01 </t>
    </r>
    <r>
      <rPr>
        <sz val="10"/>
        <color theme="1"/>
        <rFont val="Arial"/>
        <family val="2"/>
      </rPr>
      <t>ม่านพับ ม่านโปร่ง</t>
    </r>
  </si>
  <si>
    <t xml:space="preserve">- W196 X H340cm. </t>
  </si>
  <si>
    <t xml:space="preserve">- W264 X H340cm. </t>
  </si>
  <si>
    <r>
      <rPr>
        <b/>
        <sz val="10"/>
        <color theme="1"/>
        <rFont val="Arial"/>
        <family val="2"/>
      </rPr>
      <t>CUR-02</t>
    </r>
    <r>
      <rPr>
        <sz val="10"/>
        <color theme="1"/>
        <rFont val="Arial"/>
        <family val="2"/>
      </rPr>
      <t xml:space="preserve"> ม่านม้วน  W236 X H350cm. (ทางเข้า)</t>
    </r>
  </si>
  <si>
    <r>
      <rPr>
        <b/>
        <sz val="10"/>
        <color theme="1"/>
        <rFont val="Arial"/>
        <family val="2"/>
      </rPr>
      <t>CUR-03</t>
    </r>
    <r>
      <rPr>
        <sz val="10"/>
        <color theme="1"/>
        <rFont val="Arial"/>
        <family val="2"/>
      </rPr>
      <t xml:space="preserve"> ม่านมู่ลี่ไม้   W300 X H75cm. (ในห้องน้ำ)</t>
    </r>
  </si>
  <si>
    <t>งานประตูและหน้าต่าง</t>
  </si>
  <si>
    <r>
      <rPr>
        <b/>
        <sz val="10"/>
        <color theme="1"/>
        <rFont val="Arial"/>
        <family val="2"/>
      </rPr>
      <t xml:space="preserve">D1 </t>
    </r>
    <r>
      <rPr>
        <sz val="10"/>
        <color theme="1"/>
        <rFont val="Arial"/>
        <family val="2"/>
      </rPr>
      <t>ประตูบานสไลด์คู่อัตโนมัติ เฟรมอลูมิเนียมบนและล่าง 
      กระจกใส LAMINATED TEMPERED หนา 5+5 มม. พร้อมติดตั้งระบบนิรภัย</t>
    </r>
  </si>
  <si>
    <t>ขนาด W638 cm. X H320 cm.</t>
  </si>
  <si>
    <r>
      <rPr>
        <b/>
        <sz val="10"/>
        <color theme="1"/>
        <rFont val="Arial"/>
        <family val="2"/>
      </rPr>
      <t xml:space="preserve">D2 </t>
    </r>
    <r>
      <rPr>
        <sz val="10"/>
        <color theme="1"/>
        <rFont val="Arial"/>
        <family val="2"/>
      </rPr>
      <t>ประตูบานเปิดเดี่ยว เฟรมอลูมิเนียม เทียบสี MT-01 กระจกลายผ้า GL-01
      ติดตั้งโช้คฝังในบาน พร้อมติดตั้งระบบนิรภัย</t>
    </r>
  </si>
  <si>
    <t>ขนาด W120 cm. X H270 cm. (ขนาดรวมวงกบ)</t>
  </si>
  <si>
    <r>
      <rPr>
        <b/>
        <sz val="10"/>
        <color theme="1"/>
        <rFont val="Arial"/>
        <family val="2"/>
      </rPr>
      <t xml:space="preserve">D3 </t>
    </r>
    <r>
      <rPr>
        <sz val="10"/>
        <color theme="1"/>
        <rFont val="Arial"/>
        <family val="2"/>
      </rPr>
      <t xml:space="preserve">ประตูบานเปิดเดี่ยว เฟรมอลูมิเนียม เทียบสี MT-01 กระจกลายผ้า GL-01
      ติดตั้งโช้คฝังในบาน </t>
    </r>
  </si>
  <si>
    <t>ขนาด W110 cm. X H270 cm. (ขนาดรวมวงกบ)</t>
  </si>
  <si>
    <r>
      <rPr>
        <b/>
        <sz val="10"/>
        <color theme="1"/>
        <rFont val="Arial"/>
        <family val="2"/>
      </rPr>
      <t xml:space="preserve">D4 </t>
    </r>
    <r>
      <rPr>
        <sz val="10"/>
        <color theme="1"/>
        <rFont val="Arial"/>
        <family val="2"/>
      </rPr>
      <t xml:space="preserve">ประตูบานเปิดเดี่ยว เฟรมอลูมิเนียม เทียบสี MT-01 กระจกใส GL-06
      ตั้งโช้คฝังในบาน </t>
    </r>
  </si>
  <si>
    <t>ขนาด W125 cm. X H270 cm. (ขนาดรวมวงกบ)</t>
  </si>
  <si>
    <r>
      <rPr>
        <b/>
        <sz val="10"/>
        <color theme="1"/>
        <rFont val="Arial"/>
        <family val="2"/>
      </rPr>
      <t xml:space="preserve">D5 </t>
    </r>
    <r>
      <rPr>
        <sz val="10"/>
        <color theme="1"/>
        <rFont val="Arial"/>
        <family val="2"/>
      </rPr>
      <t xml:space="preserve">ประตูบานเปิดเดี่ยว เฟรมอลูมิเนียม เทียบสี MT-01 กระจกลายผ้า GL-01
      ติดตั้งโช้คฝังในบาน </t>
    </r>
  </si>
  <si>
    <t>ขนาด W100 cm. X H270 cm.</t>
  </si>
  <si>
    <r>
      <rPr>
        <b/>
        <sz val="10"/>
        <color theme="1"/>
        <rFont val="Arial"/>
        <family val="2"/>
      </rPr>
      <t xml:space="preserve">D6 </t>
    </r>
    <r>
      <rPr>
        <sz val="10"/>
        <color theme="1"/>
        <rFont val="Arial"/>
        <family val="2"/>
      </rPr>
      <t>ประตูบานสไลด์เดี่ยว โครงไม้เนื้อแข็ง กรุไม้อัดยางกันชื้น 
      ปิดด้วยลามิเนต PL-01 ตกแต่งคิ้วสแตนเลส MT-01 ดัดโค้งตามแบบ 
      ติดตั้งอุปกรณ์ล็อคสำหรับบานห้องน้ำ</t>
    </r>
  </si>
  <si>
    <t>ขนาด W100 cm. X H270 cm. (รวมวงกบ)</t>
  </si>
  <si>
    <r>
      <rPr>
        <b/>
        <sz val="10"/>
        <color theme="1"/>
        <rFont val="Arial"/>
        <family val="2"/>
      </rPr>
      <t xml:space="preserve">D7 </t>
    </r>
    <r>
      <rPr>
        <sz val="10"/>
        <color theme="1"/>
        <rFont val="Arial"/>
        <family val="2"/>
      </rPr>
      <t xml:space="preserve">ประตูบานเปิดเดี่ยว โครงไม้เนื้อแข็ง กรุไม้อัดยางกันชื้น
      ฝั่งนอกห้องน้ำ ปิดด้วยลามิเนต PL-01 ตกแต่งคิ้วสแตนเลส MT-01 
      ฝั่งในห้องน้ำ ปิดด้วยลามิเนต PL-01 ตกแต่งคิ้วสแตนเลส MT-01
      ติดตั้งโช้คฝังในบาน และอุปกรณ์ล็อคสำหรับบานห้องน้ำ </t>
    </r>
  </si>
  <si>
    <t>ขนาด W80 cm. X H270 cm.</t>
  </si>
  <si>
    <r>
      <rPr>
        <b/>
        <sz val="10"/>
        <color theme="1"/>
        <rFont val="Arial"/>
        <family val="2"/>
      </rPr>
      <t xml:space="preserve">D8 </t>
    </r>
    <r>
      <rPr>
        <sz val="10"/>
        <color theme="1"/>
        <rFont val="Arial"/>
        <family val="2"/>
      </rPr>
      <t>ประตูบานเปิดเดี่ยว โครงไม้เนื้อแข็ง กรุไม้อัดยางกันชื้น
      ปิดด้วยกระจก GL-05 ขอบคิ้วสแตนเลส MT-01 10 มม. บานพับซ่อน
      ติดตั้งอุปกรณ์ล็อคสำหรับบานห้องน้ำ</t>
    </r>
  </si>
  <si>
    <t>ขนาด W80 cm. X H270 cm. (รวมวงกบ)</t>
  </si>
  <si>
    <r>
      <rPr>
        <b/>
        <sz val="10"/>
        <color theme="1"/>
        <rFont val="Arial"/>
        <family val="2"/>
      </rPr>
      <t xml:space="preserve">D9 </t>
    </r>
    <r>
      <rPr>
        <sz val="10"/>
        <color theme="1"/>
        <rFont val="Arial"/>
        <family val="2"/>
      </rPr>
      <t xml:space="preserve">ประตูบานสไลด์เดี่ยว โครงไม้เนื้อแข็ง กรุไม้อัดยาง ปิดด้วยวีเนียร์ VN-05 และ WALLPAPER WP-03 
      ตกแต่งด้วยเส้นสแตนเลส MT-02 หนา 2 มม. ดัดโค้งตามแบบ  </t>
    </r>
  </si>
  <si>
    <t>ขนาด W90 cm. X H270 cm. (รวมวงกบ)</t>
  </si>
  <si>
    <r>
      <rPr>
        <b/>
        <sz val="10"/>
        <color theme="1"/>
        <rFont val="Arial"/>
        <family val="2"/>
      </rPr>
      <t xml:space="preserve">D10 </t>
    </r>
    <r>
      <rPr>
        <sz val="10"/>
        <color theme="1"/>
        <rFont val="Arial"/>
        <family val="2"/>
      </rPr>
      <t xml:space="preserve">ประตูบานสไลด์เดี่ยว โครงไม้เนื้อแข็ง กรุไม้อัดยาง ปิดด้วยวีเนียร์ VN-05 และ WALLPAPER WP-03 
       ตกแต่งด้วยเส้นสแตนเลส MT-02 หนา 2 มม. ดัดโค้งตามแบบ </t>
    </r>
  </si>
  <si>
    <r>
      <rPr>
        <b/>
        <sz val="10"/>
        <color theme="1"/>
        <rFont val="Arial"/>
        <family val="2"/>
      </rPr>
      <t xml:space="preserve">D11 </t>
    </r>
    <r>
      <rPr>
        <sz val="10"/>
        <color theme="1"/>
        <rFont val="Arial"/>
        <family val="2"/>
      </rPr>
      <t>ประตูบานเปิดเดี่ยว เฟรมอลูมิเนียม เทียบสี MT-01 กระจกลายผ้า GL-01
       ติดตั้งโช้คฝังในบาน พร้อมติดตั้งระบบนิรภัย</t>
    </r>
  </si>
  <si>
    <t>ขนาด W85 cm. X H245 cm.(รวมวงกบ)</t>
  </si>
  <si>
    <t>งานป้าย</t>
  </si>
  <si>
    <t>ป้ายไฟ LOGO แสงออกหลัง         ขนาด W416 X D50 X H350 mm.</t>
  </si>
  <si>
    <t>ป้ายไฟ LOGO                             ขนาด W238 X D1.5 X H200 mm.</t>
  </si>
  <si>
    <t>ป้ายไฟ LOGO แสงออกหลัง         ขนาด W238 X D50 X H200 mm.</t>
  </si>
  <si>
    <t>งานระบบไฟฟ้า</t>
  </si>
  <si>
    <t xml:space="preserve">งานเดินสายไฟและติดตั้งระบบไฟฟ้า
</t>
  </si>
  <si>
    <t>- LOAD CENTER</t>
  </si>
  <si>
    <t>- สายไฟฟ้า</t>
  </si>
  <si>
    <t>- ท่อร้อยสายไฟฟ้า</t>
  </si>
  <si>
    <t>- อุปกรณ์ประกอบและอื่นๆ</t>
  </si>
  <si>
    <r>
      <rPr>
        <sz val="10"/>
        <color theme="1"/>
        <rFont val="Calibri"/>
        <family val="2"/>
      </rPr>
      <t xml:space="preserve">โคมไฟฟ้า </t>
    </r>
    <r>
      <rPr>
        <sz val="10"/>
        <color rgb="FFFF0000"/>
        <rFont val="Calibri"/>
        <family val="2"/>
      </rPr>
      <t>*</t>
    </r>
    <r>
      <rPr>
        <b/>
        <sz val="10"/>
        <color rgb="FFFF0000"/>
        <rFont val="Calibri"/>
        <family val="2"/>
      </rPr>
      <t>งานติดตั้งไม่รวมดวงโคม</t>
    </r>
  </si>
  <si>
    <t>- L1</t>
  </si>
  <si>
    <t>ดวง</t>
  </si>
  <si>
    <t>- L2</t>
  </si>
  <si>
    <t>- L3</t>
  </si>
  <si>
    <t>- L4</t>
  </si>
  <si>
    <t>- L5</t>
  </si>
  <si>
    <t>- L6</t>
  </si>
  <si>
    <t>- L7</t>
  </si>
  <si>
    <t>- LS01 (สำหรับฝ้าเพดาน )</t>
  </si>
  <si>
    <t>- หม้อแปลง LS01</t>
  </si>
  <si>
    <t>- LSO2 (สำหรับผนัง และใต้เคาน์เตอร์)</t>
  </si>
  <si>
    <t>- หม้อแปลง LS02</t>
  </si>
  <si>
    <t>- LSO3 (สำหรับตู้โชว์ )</t>
  </si>
  <si>
    <t>- หม้อแปลง LS03</t>
  </si>
  <si>
    <t>- LSO4 (สำหรับในห้องน้ำ )</t>
  </si>
  <si>
    <t>- หม้อแปลง LS04</t>
  </si>
  <si>
    <t>- LSO5 (สำหรับฝ้า BARRISOL )</t>
  </si>
  <si>
    <t>- หม้อแปลง LS05</t>
  </si>
  <si>
    <t>- PD1</t>
  </si>
  <si>
    <t>- PD2</t>
  </si>
  <si>
    <t>- PD3</t>
  </si>
  <si>
    <t>- PD4</t>
  </si>
  <si>
    <t>- WL1</t>
  </si>
  <si>
    <t>งานเดินสายไฟและติดตั้งปลั๊ก สวิตซ์</t>
  </si>
  <si>
    <t>- DUPLEX RECEPTACLE ART DNA รุ่น D3 Series สีทอง</t>
  </si>
  <si>
    <t xml:space="preserve"> ชุด</t>
  </si>
  <si>
    <t>- TELEVISION RECEPTACLE ART DNA รุ่น D3 Series สีทอง</t>
  </si>
  <si>
    <t>- TELEPHONE RECEPTACLE ART DNA รุ่น D3 Series สีทอง</t>
  </si>
  <si>
    <t>- SWITCH ART DNA รุ่น D3 Series Switch 2 Gang สีทอง</t>
  </si>
  <si>
    <t>- SWITCH ART DNA รุ่น D3 Series Switch 3 Gang สีทอง</t>
  </si>
  <si>
    <t>ระบบคอมพิวเตอร์ และระบบโทรศัพท์</t>
  </si>
  <si>
    <t>- จุดต่อสาย LAN</t>
  </si>
  <si>
    <t>ระบบ FIRE ALARM</t>
  </si>
  <si>
    <t>ระบบ EMERGENCY LIGHT</t>
  </si>
  <si>
    <t>งานเดินสายไฟ และติดตั้งสำหรับกล้อง CCTV</t>
  </si>
  <si>
    <t>งานเดินสายไฟ และติดตั้งลำโพง</t>
  </si>
  <si>
    <t>งานระบบปรับอากาศ</t>
  </si>
  <si>
    <t xml:space="preserve">จำนวนเงินเป็นตัวอักษร (The Amount in Letter) :- </t>
  </si>
  <si>
    <t xml:space="preserve">  Sub Total     (Baht.)</t>
  </si>
  <si>
    <t>ค่าดำเนิการ 10%</t>
  </si>
  <si>
    <t xml:space="preserve"> Vat 7%      (Baht.)</t>
  </si>
  <si>
    <t xml:space="preserve">   Net Total     (Baht.)</t>
  </si>
  <si>
    <t xml:space="preserve">  หมายเหตุ / Note :-</t>
  </si>
  <si>
    <t>….……………………………………...………………………</t>
  </si>
  <si>
    <t>42/57 ถนนนวลจันทร์ แขวงนวลจันทร์ เขตบึงกุ่ม กรุงเทพฯ 10230</t>
  </si>
  <si>
    <t>:  02-005-8914, 088-957-8914</t>
  </si>
  <si>
    <t xml:space="preserve">คุณวราภรณ์ ศิวพรพิทักษ์ </t>
  </si>
  <si>
    <t>บริษัท ไออาร์เด็ค จำกัด</t>
  </si>
  <si>
    <t>ผู้เสนอราคา :-</t>
  </si>
  <si>
    <t>Name :</t>
  </si>
  <si>
    <t>included</t>
  </si>
  <si>
    <t>ADD</t>
  </si>
  <si>
    <t>BF-04</t>
  </si>
  <si>
    <r>
      <rPr>
        <b/>
        <sz val="10"/>
        <color rgb="FFFF0000"/>
        <rFont val="Arial"/>
        <family val="2"/>
      </rPr>
      <t>BF-15</t>
    </r>
    <r>
      <rPr>
        <sz val="10"/>
        <color rgb="FFFF0000"/>
        <rFont val="Arial"/>
        <family val="2"/>
      </rPr>
      <t xml:space="preserve"> RECEPTION COUNTER   W240 X D80 X H90cm.</t>
    </r>
  </si>
  <si>
    <t>เสนอราคาภายหลังสรุปวัสดุหิน</t>
  </si>
  <si>
    <t>excluded</t>
  </si>
  <si>
    <t>ราคาที่เสนอตามปริมาณงานที่ระบุ หากตัดลดงานส่วนหนึ่งส่วนใดทางบริษัทขอสงวนสิทธิในการเสนอราคาใหม่</t>
  </si>
  <si>
    <t>ไม่รวมงานประตูและหน้าต่างงานสถาปัตย์</t>
  </si>
  <si>
    <t>ขอสงวนสิทธิ์ในการยืนยันราคาหลังเข้าสำรวจหน้างานอีกครั้ง</t>
  </si>
  <si>
    <t>ไม่รวมงานระบบปรับอากาศ และระบบประปา</t>
  </si>
  <si>
    <t>ไม่รวมงานผ้าม่าน</t>
  </si>
  <si>
    <t>ใบเสนอราคานี้มีผลตามระยะเวลาที่กำหนด หากมีการยืนยันนอกระยะเวลาดังกล่าว บริษัทขอสงวนสิทธิ์ในการเสนอราคาใหม่</t>
  </si>
  <si>
    <t xml:space="preserve">ระยะเวลาดำเนินการ 18-24 เดือน </t>
  </si>
  <si>
    <t>ไม่รวมงานปรับระดับพื้น</t>
  </si>
  <si>
    <t>FL-01 และ FL-02 กระเบื้องขนาดมาตรฐานผู้ผลิต 60*120 ซม.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</si>
</sst>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(* #,##0.00_);_(* \(#,##0.00\);_(* &quot;-&quot;??_);_(@_)"/>
    <numFmt numFmtId="188" formatCode="0.0"/>
    <numFmt numFmtId="189" formatCode="_-* #,##0.00_-;\-* #,##0.00_-;_-* &quot;-&quot;??_-;_-@"/>
    <numFmt numFmtId="190" formatCode="[$-101041E]d\ mmm\ yy"/>
  </numFmts>
  <fonts count="22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Calibri"/>
      <family val="2"/>
    </font>
    <font>
      <b/>
      <sz val="10"/>
      <color rgb="FFFF0000"/>
      <name val="Calibri"/>
      <family val="2"/>
    </font>
    <font>
      <sz val="10"/>
      <color rgb="FF000000"/>
      <name val="Arial"/>
      <family val="2"/>
      <scheme val="minor"/>
    </font>
    <font>
      <sz val="9"/>
      <color theme="1"/>
      <name val="Arial"/>
      <family val="2"/>
    </font>
    <font>
      <sz val="10"/>
      <color rgb="FF000000"/>
      <name val="Arial"/>
      <family val="2"/>
      <scheme val="minor"/>
    </font>
    <font>
      <sz val="9"/>
      <color rgb="FF000000"/>
      <name val="Arial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FF0000"/>
      <name val="Arial"/>
      <family val="2"/>
      <scheme val="minor"/>
    </font>
    <font>
      <sz val="16"/>
      <color rgb="FFFF0000"/>
      <name val="Cordia New"/>
      <family val="2"/>
    </font>
    <font>
      <sz val="14"/>
      <color rgb="FFFF0000"/>
      <name val="Cordia Ne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D9E6FC"/>
        <bgColor rgb="FFD9E6FC"/>
      </patternFill>
    </fill>
    <fill>
      <patternFill patternType="solid">
        <fgColor rgb="FFEFEFEF"/>
        <bgColor rgb="FFEFEFEF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57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2" fillId="2" borderId="2" xfId="0" applyFont="1" applyFill="1" applyBorder="1"/>
    <xf numFmtId="0" fontId="1" fillId="3" borderId="6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5" xfId="0" applyFont="1" applyFill="1" applyBorder="1"/>
    <xf numFmtId="0" fontId="2" fillId="2" borderId="8" xfId="0" applyFont="1" applyFill="1" applyBorder="1" applyAlignment="1">
      <alignment horizontal="center"/>
    </xf>
    <xf numFmtId="187" fontId="2" fillId="2" borderId="5" xfId="0" applyNumberFormat="1" applyFont="1" applyFill="1" applyBorder="1"/>
    <xf numFmtId="187" fontId="2" fillId="2" borderId="5" xfId="0" applyNumberFormat="1" applyFont="1" applyFill="1" applyBorder="1" applyAlignment="1">
      <alignment horizontal="center"/>
    </xf>
    <xf numFmtId="187" fontId="2" fillId="2" borderId="5" xfId="0" applyNumberFormat="1" applyFont="1" applyFill="1" applyBorder="1" applyAlignment="1">
      <alignment horizontal="right"/>
    </xf>
    <xf numFmtId="0" fontId="2" fillId="4" borderId="8" xfId="0" applyFont="1" applyFill="1" applyBorder="1"/>
    <xf numFmtId="0" fontId="2" fillId="4" borderId="2" xfId="0" applyFont="1" applyFill="1" applyBorder="1"/>
    <xf numFmtId="0" fontId="1" fillId="4" borderId="5" xfId="0" applyFont="1" applyFill="1" applyBorder="1" applyAlignment="1">
      <alignment horizontal="right"/>
    </xf>
    <xf numFmtId="187" fontId="2" fillId="4" borderId="5" xfId="0" applyNumberFormat="1" applyFont="1" applyFill="1" applyBorder="1"/>
    <xf numFmtId="187" fontId="2" fillId="4" borderId="5" xfId="0" applyNumberFormat="1" applyFont="1" applyFill="1" applyBorder="1" applyAlignment="1">
      <alignment horizontal="right"/>
    </xf>
    <xf numFmtId="0" fontId="1" fillId="3" borderId="2" xfId="0" applyFont="1" applyFill="1" applyBorder="1"/>
    <xf numFmtId="187" fontId="2" fillId="3" borderId="2" xfId="0" applyNumberFormat="1" applyFont="1" applyFill="1" applyBorder="1"/>
    <xf numFmtId="187" fontId="2" fillId="3" borderId="5" xfId="0" applyNumberFormat="1" applyFont="1" applyFill="1" applyBorder="1"/>
    <xf numFmtId="0" fontId="2" fillId="2" borderId="5" xfId="0" applyFont="1" applyFill="1" applyBorder="1"/>
    <xf numFmtId="187" fontId="6" fillId="2" borderId="5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top"/>
    </xf>
    <xf numFmtId="187" fontId="2" fillId="2" borderId="5" xfId="0" applyNumberFormat="1" applyFont="1" applyFill="1" applyBorder="1" applyAlignment="1">
      <alignment horizontal="center" vertical="top"/>
    </xf>
    <xf numFmtId="187" fontId="2" fillId="2" borderId="5" xfId="0" applyNumberFormat="1" applyFont="1" applyFill="1" applyBorder="1" applyAlignment="1">
      <alignment horizontal="right" vertical="top"/>
    </xf>
    <xf numFmtId="2" fontId="2" fillId="2" borderId="8" xfId="0" applyNumberFormat="1" applyFont="1" applyFill="1" applyBorder="1" applyAlignment="1">
      <alignment horizontal="center"/>
    </xf>
    <xf numFmtId="0" fontId="1" fillId="2" borderId="3" xfId="0" applyFont="1" applyFill="1" applyBorder="1"/>
    <xf numFmtId="0" fontId="1" fillId="2" borderId="5" xfId="0" applyFont="1" applyFill="1" applyBorder="1"/>
    <xf numFmtId="187" fontId="6" fillId="2" borderId="5" xfId="0" applyNumberFormat="1" applyFont="1" applyFill="1" applyBorder="1" applyAlignment="1">
      <alignment horizontal="center" vertical="top"/>
    </xf>
    <xf numFmtId="0" fontId="2" fillId="2" borderId="3" xfId="0" applyFont="1" applyFill="1" applyBorder="1"/>
    <xf numFmtId="188" fontId="2" fillId="2" borderId="8" xfId="0" applyNumberFormat="1" applyFont="1" applyFill="1" applyBorder="1" applyAlignment="1">
      <alignment horizontal="center"/>
    </xf>
    <xf numFmtId="0" fontId="1" fillId="2" borderId="2" xfId="0" applyFont="1" applyFill="1" applyBorder="1"/>
    <xf numFmtId="188" fontId="2" fillId="2" borderId="8" xfId="0" applyNumberFormat="1" applyFont="1" applyFill="1" applyBorder="1" applyAlignment="1">
      <alignment horizontal="center" vertical="top"/>
    </xf>
    <xf numFmtId="2" fontId="2" fillId="2" borderId="8" xfId="0" applyNumberFormat="1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1" fillId="2" borderId="11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187" fontId="2" fillId="2" borderId="12" xfId="0" applyNumberFormat="1" applyFont="1" applyFill="1" applyBorder="1" applyAlignment="1">
      <alignment horizontal="center"/>
    </xf>
    <xf numFmtId="187" fontId="2" fillId="2" borderId="13" xfId="0" applyNumberFormat="1" applyFont="1" applyFill="1" applyBorder="1" applyAlignment="1">
      <alignment horizontal="right"/>
    </xf>
    <xf numFmtId="0" fontId="2" fillId="2" borderId="14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vertical="top"/>
    </xf>
    <xf numFmtId="0" fontId="2" fillId="2" borderId="16" xfId="0" applyFont="1" applyFill="1" applyBorder="1"/>
    <xf numFmtId="0" fontId="2" fillId="2" borderId="17" xfId="0" applyFont="1" applyFill="1" applyBorder="1"/>
    <xf numFmtId="187" fontId="2" fillId="2" borderId="13" xfId="0" applyNumberFormat="1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vertical="top"/>
    </xf>
    <xf numFmtId="0" fontId="2" fillId="2" borderId="20" xfId="0" applyFont="1" applyFill="1" applyBorder="1"/>
    <xf numFmtId="187" fontId="2" fillId="2" borderId="19" xfId="0" applyNumberFormat="1" applyFont="1" applyFill="1" applyBorder="1" applyAlignment="1">
      <alignment horizontal="right"/>
    </xf>
    <xf numFmtId="187" fontId="2" fillId="2" borderId="13" xfId="0" applyNumberFormat="1" applyFont="1" applyFill="1" applyBorder="1"/>
    <xf numFmtId="0" fontId="1" fillId="2" borderId="2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21" xfId="0" applyFont="1" applyFill="1" applyBorder="1"/>
    <xf numFmtId="187" fontId="2" fillId="2" borderId="21" xfId="0" applyNumberFormat="1" applyFont="1" applyFill="1" applyBorder="1" applyAlignment="1">
      <alignment horizontal="center" vertical="top"/>
    </xf>
    <xf numFmtId="187" fontId="2" fillId="2" borderId="21" xfId="0" applyNumberFormat="1" applyFont="1" applyFill="1" applyBorder="1" applyAlignment="1">
      <alignment horizontal="right"/>
    </xf>
    <xf numFmtId="0" fontId="2" fillId="2" borderId="22" xfId="0" applyFont="1" applyFill="1" applyBorder="1" applyAlignment="1">
      <alignment horizontal="center" vertical="top"/>
    </xf>
    <xf numFmtId="0" fontId="1" fillId="2" borderId="22" xfId="0" applyFont="1" applyFill="1" applyBorder="1" applyAlignment="1">
      <alignment vertical="top"/>
    </xf>
    <xf numFmtId="0" fontId="2" fillId="2" borderId="23" xfId="0" applyFont="1" applyFill="1" applyBorder="1"/>
    <xf numFmtId="187" fontId="2" fillId="2" borderId="22" xfId="0" applyNumberFormat="1" applyFont="1" applyFill="1" applyBorder="1" applyAlignment="1">
      <alignment horizontal="center" vertical="top"/>
    </xf>
    <xf numFmtId="187" fontId="2" fillId="2" borderId="22" xfId="0" applyNumberFormat="1" applyFont="1" applyFill="1" applyBorder="1"/>
    <xf numFmtId="187" fontId="2" fillId="2" borderId="24" xfId="0" applyNumberFormat="1" applyFont="1" applyFill="1" applyBorder="1"/>
    <xf numFmtId="0" fontId="2" fillId="2" borderId="2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4" borderId="8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187" fontId="2" fillId="4" borderId="5" xfId="0" applyNumberFormat="1" applyFont="1" applyFill="1" applyBorder="1" applyAlignment="1">
      <alignment vertical="top"/>
    </xf>
    <xf numFmtId="0" fontId="2" fillId="2" borderId="27" xfId="0" applyFont="1" applyFill="1" applyBorder="1" applyAlignment="1">
      <alignment horizontal="center"/>
    </xf>
    <xf numFmtId="187" fontId="2" fillId="2" borderId="12" xfId="0" applyNumberFormat="1" applyFont="1" applyFill="1" applyBorder="1" applyAlignment="1">
      <alignment horizontal="right"/>
    </xf>
    <xf numFmtId="0" fontId="2" fillId="2" borderId="24" xfId="0" applyFont="1" applyFill="1" applyBorder="1" applyAlignment="1">
      <alignment horizontal="center"/>
    </xf>
    <xf numFmtId="0" fontId="1" fillId="2" borderId="29" xfId="0" applyFont="1" applyFill="1" applyBorder="1"/>
    <xf numFmtId="0" fontId="2" fillId="2" borderId="30" xfId="0" applyFont="1" applyFill="1" applyBorder="1"/>
    <xf numFmtId="187" fontId="2" fillId="2" borderId="32" xfId="0" applyNumberFormat="1" applyFont="1" applyFill="1" applyBorder="1" applyAlignment="1">
      <alignment horizontal="center"/>
    </xf>
    <xf numFmtId="187" fontId="2" fillId="2" borderId="32" xfId="0" applyNumberFormat="1" applyFont="1" applyFill="1" applyBorder="1"/>
    <xf numFmtId="187" fontId="2" fillId="2" borderId="33" xfId="0" applyNumberFormat="1" applyFont="1" applyFill="1" applyBorder="1"/>
    <xf numFmtId="0" fontId="2" fillId="2" borderId="22" xfId="0" applyFont="1" applyFill="1" applyBorder="1" applyAlignment="1">
      <alignment horizontal="center"/>
    </xf>
    <xf numFmtId="0" fontId="1" fillId="2" borderId="22" xfId="0" applyFont="1" applyFill="1" applyBorder="1"/>
    <xf numFmtId="187" fontId="2" fillId="2" borderId="22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5" xfId="0" applyFont="1" applyFill="1" applyBorder="1"/>
    <xf numFmtId="187" fontId="2" fillId="2" borderId="15" xfId="0" applyNumberFormat="1" applyFont="1" applyFill="1" applyBorder="1" applyAlignment="1">
      <alignment horizontal="center"/>
    </xf>
    <xf numFmtId="187" fontId="2" fillId="2" borderId="15" xfId="0" applyNumberFormat="1" applyFont="1" applyFill="1" applyBorder="1"/>
    <xf numFmtId="2" fontId="2" fillId="2" borderId="15" xfId="0" applyNumberFormat="1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9" xfId="0" applyFont="1" applyFill="1" applyBorder="1"/>
    <xf numFmtId="187" fontId="2" fillId="2" borderId="19" xfId="0" applyNumberFormat="1" applyFont="1" applyFill="1" applyBorder="1" applyAlignment="1">
      <alignment horizontal="center"/>
    </xf>
    <xf numFmtId="187" fontId="2" fillId="2" borderId="19" xfId="0" applyNumberFormat="1" applyFont="1" applyFill="1" applyBorder="1"/>
    <xf numFmtId="0" fontId="2" fillId="4" borderId="36" xfId="0" applyFont="1" applyFill="1" applyBorder="1"/>
    <xf numFmtId="0" fontId="2" fillId="4" borderId="37" xfId="0" applyFont="1" applyFill="1" applyBorder="1"/>
    <xf numFmtId="0" fontId="7" fillId="4" borderId="38" xfId="0" applyFont="1" applyFill="1" applyBorder="1" applyAlignment="1">
      <alignment horizontal="right"/>
    </xf>
    <xf numFmtId="187" fontId="2" fillId="4" borderId="38" xfId="0" applyNumberFormat="1" applyFont="1" applyFill="1" applyBorder="1"/>
    <xf numFmtId="187" fontId="2" fillId="4" borderId="38" xfId="0" applyNumberFormat="1" applyFont="1" applyFill="1" applyBorder="1" applyAlignment="1">
      <alignment horizontal="right"/>
    </xf>
    <xf numFmtId="187" fontId="2" fillId="2" borderId="24" xfId="0" applyNumberFormat="1" applyFont="1" applyFill="1" applyBorder="1" applyAlignment="1">
      <alignment horizontal="center" vertical="top"/>
    </xf>
    <xf numFmtId="187" fontId="2" fillId="2" borderId="24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187" fontId="2" fillId="2" borderId="10" xfId="0" applyNumberFormat="1" applyFont="1" applyFill="1" applyBorder="1" applyAlignment="1">
      <alignment vertical="top"/>
    </xf>
    <xf numFmtId="187" fontId="2" fillId="2" borderId="8" xfId="0" applyNumberFormat="1" applyFont="1" applyFill="1" applyBorder="1" applyAlignment="1">
      <alignment vertical="top"/>
    </xf>
    <xf numFmtId="187" fontId="2" fillId="2" borderId="8" xfId="0" applyNumberFormat="1" applyFont="1" applyFill="1" applyBorder="1"/>
    <xf numFmtId="0" fontId="2" fillId="2" borderId="23" xfId="0" applyFont="1" applyFill="1" applyBorder="1" applyAlignment="1">
      <alignment vertical="top"/>
    </xf>
    <xf numFmtId="0" fontId="2" fillId="2" borderId="24" xfId="0" applyFont="1" applyFill="1" applyBorder="1" applyAlignment="1">
      <alignment horizontal="center" vertical="top"/>
    </xf>
    <xf numFmtId="0" fontId="2" fillId="2" borderId="34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187" fontId="2" fillId="2" borderId="8" xfId="0" applyNumberFormat="1" applyFont="1" applyFill="1" applyBorder="1" applyAlignment="1">
      <alignment horizontal="right"/>
    </xf>
    <xf numFmtId="0" fontId="2" fillId="2" borderId="25" xfId="0" applyFont="1" applyFill="1" applyBorder="1" applyAlignment="1">
      <alignment horizontal="center" vertical="top"/>
    </xf>
    <xf numFmtId="0" fontId="1" fillId="2" borderId="25" xfId="0" applyFont="1" applyFill="1" applyBorder="1" applyAlignment="1">
      <alignment vertical="top"/>
    </xf>
    <xf numFmtId="2" fontId="2" fillId="2" borderId="25" xfId="0" applyNumberFormat="1" applyFont="1" applyFill="1" applyBorder="1" applyAlignment="1">
      <alignment horizontal="center" vertical="top"/>
    </xf>
    <xf numFmtId="188" fontId="2" fillId="4" borderId="13" xfId="0" applyNumberFormat="1" applyFont="1" applyFill="1" applyBorder="1"/>
    <xf numFmtId="0" fontId="2" fillId="4" borderId="20" xfId="0" applyFont="1" applyFill="1" applyBorder="1"/>
    <xf numFmtId="0" fontId="7" fillId="4" borderId="35" xfId="0" applyFont="1" applyFill="1" applyBorder="1" applyAlignment="1">
      <alignment horizontal="right"/>
    </xf>
    <xf numFmtId="187" fontId="2" fillId="4" borderId="35" xfId="0" applyNumberFormat="1" applyFont="1" applyFill="1" applyBorder="1"/>
    <xf numFmtId="0" fontId="2" fillId="0" borderId="36" xfId="0" applyFont="1" applyBorder="1" applyAlignment="1">
      <alignment horizontal="center"/>
    </xf>
    <xf numFmtId="0" fontId="2" fillId="0" borderId="39" xfId="0" applyFont="1" applyBorder="1"/>
    <xf numFmtId="0" fontId="2" fillId="0" borderId="26" xfId="0" applyFont="1" applyBorder="1"/>
    <xf numFmtId="0" fontId="2" fillId="0" borderId="26" xfId="0" applyFont="1" applyBorder="1" applyAlignment="1">
      <alignment horizontal="center"/>
    </xf>
    <xf numFmtId="0" fontId="7" fillId="4" borderId="5" xfId="0" applyFont="1" applyFill="1" applyBorder="1" applyAlignment="1">
      <alignment horizontal="right"/>
    </xf>
    <xf numFmtId="0" fontId="2" fillId="4" borderId="5" xfId="0" applyFont="1" applyFill="1" applyBorder="1"/>
    <xf numFmtId="0" fontId="1" fillId="3" borderId="40" xfId="0" applyFont="1" applyFill="1" applyBorder="1" applyAlignment="1">
      <alignment horizontal="center"/>
    </xf>
    <xf numFmtId="0" fontId="1" fillId="3" borderId="39" xfId="0" applyFont="1" applyFill="1" applyBorder="1"/>
    <xf numFmtId="0" fontId="2" fillId="3" borderId="39" xfId="0" applyFont="1" applyFill="1" applyBorder="1"/>
    <xf numFmtId="189" fontId="2" fillId="3" borderId="39" xfId="0" applyNumberFormat="1" applyFont="1" applyFill="1" applyBorder="1"/>
    <xf numFmtId="189" fontId="2" fillId="3" borderId="26" xfId="0" applyNumberFormat="1" applyFont="1" applyFill="1" applyBorder="1"/>
    <xf numFmtId="0" fontId="6" fillId="5" borderId="36" xfId="0" applyFont="1" applyFill="1" applyBorder="1" applyAlignment="1">
      <alignment horizontal="center" vertical="top"/>
    </xf>
    <xf numFmtId="189" fontId="2" fillId="5" borderId="26" xfId="0" applyNumberFormat="1" applyFont="1" applyFill="1" applyBorder="1" applyAlignment="1">
      <alignment vertical="top"/>
    </xf>
    <xf numFmtId="0" fontId="2" fillId="0" borderId="41" xfId="0" applyFont="1" applyBorder="1"/>
    <xf numFmtId="0" fontId="6" fillId="0" borderId="39" xfId="0" applyFont="1" applyBorder="1"/>
    <xf numFmtId="189" fontId="2" fillId="0" borderId="26" xfId="0" applyNumberFormat="1" applyFont="1" applyBorder="1"/>
    <xf numFmtId="0" fontId="2" fillId="0" borderId="36" xfId="0" applyFont="1" applyBorder="1"/>
    <xf numFmtId="0" fontId="6" fillId="5" borderId="36" xfId="0" applyFont="1" applyFill="1" applyBorder="1" applyAlignment="1">
      <alignment horizontal="center"/>
    </xf>
    <xf numFmtId="0" fontId="6" fillId="5" borderId="39" xfId="0" applyFont="1" applyFill="1" applyBorder="1"/>
    <xf numFmtId="0" fontId="2" fillId="5" borderId="39" xfId="0" applyFont="1" applyFill="1" applyBorder="1"/>
    <xf numFmtId="0" fontId="2" fillId="5" borderId="26" xfId="0" applyFont="1" applyFill="1" applyBorder="1"/>
    <xf numFmtId="189" fontId="2" fillId="5" borderId="26" xfId="0" applyNumberFormat="1" applyFont="1" applyFill="1" applyBorder="1"/>
    <xf numFmtId="187" fontId="6" fillId="2" borderId="26" xfId="0" applyNumberFormat="1" applyFont="1" applyFill="1" applyBorder="1" applyAlignment="1">
      <alignment horizontal="center" vertical="top"/>
    </xf>
    <xf numFmtId="189" fontId="6" fillId="0" borderId="26" xfId="0" applyNumberFormat="1" applyFont="1" applyBorder="1" applyAlignment="1">
      <alignment horizontal="center"/>
    </xf>
    <xf numFmtId="189" fontId="2" fillId="0" borderId="26" xfId="0" applyNumberFormat="1" applyFont="1" applyBorder="1" applyAlignment="1">
      <alignment horizontal="center"/>
    </xf>
    <xf numFmtId="189" fontId="6" fillId="0" borderId="26" xfId="0" applyNumberFormat="1" applyFont="1" applyBorder="1" applyAlignment="1">
      <alignment horizontal="center" vertical="top"/>
    </xf>
    <xf numFmtId="187" fontId="2" fillId="3" borderId="26" xfId="0" applyNumberFormat="1" applyFont="1" applyFill="1" applyBorder="1"/>
    <xf numFmtId="0" fontId="2" fillId="0" borderId="33" xfId="0" applyFont="1" applyBorder="1"/>
    <xf numFmtId="0" fontId="2" fillId="0" borderId="42" xfId="0" applyFont="1" applyBorder="1"/>
    <xf numFmtId="0" fontId="2" fillId="0" borderId="31" xfId="0" applyFont="1" applyBorder="1"/>
    <xf numFmtId="189" fontId="2" fillId="0" borderId="31" xfId="0" applyNumberFormat="1" applyFont="1" applyBorder="1" applyAlignment="1">
      <alignment horizontal="center" vertical="top"/>
    </xf>
    <xf numFmtId="189" fontId="2" fillId="0" borderId="31" xfId="0" applyNumberFormat="1" applyFont="1" applyBorder="1" applyAlignment="1">
      <alignment horizontal="right"/>
    </xf>
    <xf numFmtId="0" fontId="2" fillId="4" borderId="24" xfId="0" applyFont="1" applyFill="1" applyBorder="1"/>
    <xf numFmtId="0" fontId="2" fillId="4" borderId="23" xfId="0" applyFont="1" applyFill="1" applyBorder="1"/>
    <xf numFmtId="0" fontId="1" fillId="4" borderId="23" xfId="0" applyFont="1" applyFill="1" applyBorder="1" applyAlignment="1">
      <alignment horizontal="right"/>
    </xf>
    <xf numFmtId="189" fontId="2" fillId="4" borderId="34" xfId="0" applyNumberFormat="1" applyFont="1" applyFill="1" applyBorder="1"/>
    <xf numFmtId="189" fontId="2" fillId="4" borderId="23" xfId="0" applyNumberFormat="1" applyFont="1" applyFill="1" applyBorder="1"/>
    <xf numFmtId="189" fontId="2" fillId="0" borderId="13" xfId="0" applyNumberFormat="1" applyFont="1" applyBorder="1"/>
    <xf numFmtId="189" fontId="1" fillId="0" borderId="13" xfId="0" applyNumberFormat="1" applyFont="1" applyBorder="1" applyAlignment="1">
      <alignment horizontal="right"/>
    </xf>
    <xf numFmtId="0" fontId="2" fillId="0" borderId="14" xfId="0" applyFont="1" applyBorder="1"/>
    <xf numFmtId="0" fontId="2" fillId="0" borderId="28" xfId="0" applyFont="1" applyBorder="1"/>
    <xf numFmtId="0" fontId="2" fillId="0" borderId="13" xfId="0" applyFont="1" applyBorder="1"/>
    <xf numFmtId="0" fontId="6" fillId="0" borderId="0" xfId="0" applyFont="1"/>
    <xf numFmtId="0" fontId="9" fillId="0" borderId="0" xfId="0" applyFont="1"/>
    <xf numFmtId="190" fontId="2" fillId="0" borderId="0" xfId="0" applyNumberFormat="1" applyFont="1"/>
    <xf numFmtId="43" fontId="2" fillId="0" borderId="26" xfId="1" applyFont="1" applyBorder="1" applyAlignment="1">
      <alignment horizontal="right" vertical="top"/>
    </xf>
    <xf numFmtId="0" fontId="2" fillId="2" borderId="44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3" fillId="0" borderId="0" xfId="0" applyFont="1"/>
    <xf numFmtId="43" fontId="2" fillId="2" borderId="1" xfId="1" applyFont="1" applyFill="1" applyBorder="1"/>
    <xf numFmtId="43" fontId="2" fillId="2" borderId="11" xfId="1" applyFont="1" applyFill="1" applyBorder="1"/>
    <xf numFmtId="43" fontId="1" fillId="2" borderId="45" xfId="1" applyFont="1" applyFill="1" applyBorder="1" applyAlignment="1">
      <alignment horizontal="center"/>
    </xf>
    <xf numFmtId="43" fontId="2" fillId="3" borderId="2" xfId="1" applyFont="1" applyFill="1" applyBorder="1"/>
    <xf numFmtId="43" fontId="2" fillId="2" borderId="5" xfId="1" applyFont="1" applyFill="1" applyBorder="1" applyAlignment="1">
      <alignment horizontal="right"/>
    </xf>
    <xf numFmtId="43" fontId="2" fillId="4" borderId="5" xfId="1" applyFont="1" applyFill="1" applyBorder="1"/>
    <xf numFmtId="43" fontId="18" fillId="2" borderId="5" xfId="1" applyFont="1" applyFill="1" applyBorder="1" applyAlignment="1">
      <alignment horizontal="right"/>
    </xf>
    <xf numFmtId="43" fontId="18" fillId="2" borderId="5" xfId="1" applyFont="1" applyFill="1" applyBorder="1" applyAlignment="1">
      <alignment horizontal="right" vertical="top"/>
    </xf>
    <xf numFmtId="43" fontId="2" fillId="4" borderId="5" xfId="1" applyFont="1" applyFill="1" applyBorder="1" applyAlignment="1">
      <alignment horizontal="right"/>
    </xf>
    <xf numFmtId="43" fontId="2" fillId="3" borderId="2" xfId="1" applyFont="1" applyFill="1" applyBorder="1" applyAlignment="1">
      <alignment horizontal="right"/>
    </xf>
    <xf numFmtId="43" fontId="2" fillId="2" borderId="13" xfId="1" applyFont="1" applyFill="1" applyBorder="1" applyAlignment="1">
      <alignment horizontal="right"/>
    </xf>
    <xf numFmtId="43" fontId="2" fillId="2" borderId="19" xfId="1" applyFont="1" applyFill="1" applyBorder="1" applyAlignment="1">
      <alignment horizontal="right"/>
    </xf>
    <xf numFmtId="43" fontId="2" fillId="2" borderId="21" xfId="1" applyFont="1" applyFill="1" applyBorder="1" applyAlignment="1">
      <alignment horizontal="right" vertical="top"/>
    </xf>
    <xf numFmtId="43" fontId="2" fillId="2" borderId="22" xfId="1" applyFont="1" applyFill="1" applyBorder="1" applyAlignment="1">
      <alignment horizontal="right" vertical="top"/>
    </xf>
    <xf numFmtId="43" fontId="2" fillId="2" borderId="25" xfId="1" applyFont="1" applyFill="1" applyBorder="1" applyAlignment="1">
      <alignment horizontal="right" vertical="top"/>
    </xf>
    <xf numFmtId="43" fontId="2" fillId="4" borderId="5" xfId="1" applyFont="1" applyFill="1" applyBorder="1" applyAlignment="1">
      <alignment horizontal="right" vertical="top"/>
    </xf>
    <xf numFmtId="43" fontId="2" fillId="0" borderId="26" xfId="1" applyFont="1" applyBorder="1" applyAlignment="1">
      <alignment horizontal="right"/>
    </xf>
    <xf numFmtId="43" fontId="2" fillId="0" borderId="28" xfId="1" applyFont="1" applyBorder="1" applyAlignment="1">
      <alignment horizontal="right"/>
    </xf>
    <xf numFmtId="43" fontId="2" fillId="2" borderId="32" xfId="1" applyFont="1" applyFill="1" applyBorder="1" applyAlignment="1">
      <alignment horizontal="right"/>
    </xf>
    <xf numFmtId="43" fontId="2" fillId="2" borderId="22" xfId="1" applyFont="1" applyFill="1" applyBorder="1" applyAlignment="1">
      <alignment horizontal="right"/>
    </xf>
    <xf numFmtId="43" fontId="2" fillId="2" borderId="15" xfId="1" applyFont="1" applyFill="1" applyBorder="1" applyAlignment="1">
      <alignment horizontal="right"/>
    </xf>
    <xf numFmtId="43" fontId="2" fillId="4" borderId="38" xfId="1" applyFont="1" applyFill="1" applyBorder="1" applyAlignment="1">
      <alignment horizontal="right"/>
    </xf>
    <xf numFmtId="43" fontId="2" fillId="2" borderId="21" xfId="1" applyFont="1" applyFill="1" applyBorder="1" applyAlignment="1">
      <alignment horizontal="right"/>
    </xf>
    <xf numFmtId="43" fontId="2" fillId="2" borderId="24" xfId="1" applyFont="1" applyFill="1" applyBorder="1" applyAlignment="1">
      <alignment horizontal="right" vertical="top"/>
    </xf>
    <xf numFmtId="43" fontId="2" fillId="2" borderId="8" xfId="1" applyFont="1" applyFill="1" applyBorder="1" applyAlignment="1">
      <alignment horizontal="right" vertical="top"/>
    </xf>
    <xf numFmtId="43" fontId="2" fillId="2" borderId="6" xfId="1" applyFont="1" applyFill="1" applyBorder="1" applyAlignment="1">
      <alignment horizontal="right" vertical="top"/>
    </xf>
    <xf numFmtId="43" fontId="2" fillId="4" borderId="35" xfId="1" applyFont="1" applyFill="1" applyBorder="1" applyAlignment="1">
      <alignment horizontal="right"/>
    </xf>
    <xf numFmtId="43" fontId="2" fillId="3" borderId="39" xfId="1" applyFont="1" applyFill="1" applyBorder="1"/>
    <xf numFmtId="43" fontId="2" fillId="5" borderId="26" xfId="1" applyFont="1" applyFill="1" applyBorder="1" applyAlignment="1">
      <alignment vertical="top"/>
    </xf>
    <xf numFmtId="43" fontId="2" fillId="5" borderId="26" xfId="1" applyFont="1" applyFill="1" applyBorder="1" applyAlignment="1">
      <alignment horizontal="right"/>
    </xf>
    <xf numFmtId="43" fontId="2" fillId="0" borderId="31" xfId="1" applyFont="1" applyBorder="1" applyAlignment="1">
      <alignment horizontal="center" vertical="top"/>
    </xf>
    <xf numFmtId="43" fontId="2" fillId="4" borderId="24" xfId="1" applyFont="1" applyFill="1" applyBorder="1" applyAlignment="1">
      <alignment vertical="top"/>
    </xf>
    <xf numFmtId="43" fontId="2" fillId="0" borderId="13" xfId="1" applyFont="1" applyBorder="1"/>
    <xf numFmtId="43" fontId="2" fillId="0" borderId="0" xfId="1" applyFont="1"/>
    <xf numFmtId="43" fontId="0" fillId="0" borderId="0" xfId="1" applyFont="1"/>
    <xf numFmtId="43" fontId="18" fillId="2" borderId="12" xfId="1" applyFont="1" applyFill="1" applyBorder="1" applyAlignment="1">
      <alignment horizontal="right"/>
    </xf>
    <xf numFmtId="43" fontId="18" fillId="2" borderId="19" xfId="1" applyFont="1" applyFill="1" applyBorder="1" applyAlignment="1">
      <alignment horizontal="right"/>
    </xf>
    <xf numFmtId="43" fontId="18" fillId="2" borderId="21" xfId="1" applyFont="1" applyFill="1" applyBorder="1" applyAlignment="1">
      <alignment horizontal="right" vertical="top"/>
    </xf>
    <xf numFmtId="43" fontId="18" fillId="2" borderId="22" xfId="1" applyFont="1" applyFill="1" applyBorder="1" applyAlignment="1">
      <alignment horizontal="right" vertical="top"/>
    </xf>
    <xf numFmtId="0" fontId="18" fillId="2" borderId="41" xfId="0" applyFont="1" applyFill="1" applyBorder="1" applyAlignment="1">
      <alignment horizontal="center"/>
    </xf>
    <xf numFmtId="0" fontId="10" fillId="2" borderId="39" xfId="0" applyFont="1" applyFill="1" applyBorder="1"/>
    <xf numFmtId="0" fontId="18" fillId="2" borderId="39" xfId="0" applyFont="1" applyFill="1" applyBorder="1"/>
    <xf numFmtId="0" fontId="18" fillId="2" borderId="38" xfId="0" applyFont="1" applyFill="1" applyBorder="1"/>
    <xf numFmtId="0" fontId="19" fillId="0" borderId="0" xfId="0" applyFont="1"/>
    <xf numFmtId="43" fontId="18" fillId="0" borderId="26" xfId="1" applyFont="1" applyBorder="1" applyAlignment="1">
      <alignment horizontal="right"/>
    </xf>
    <xf numFmtId="0" fontId="18" fillId="2" borderId="8" xfId="0" applyFont="1" applyFill="1" applyBorder="1" applyAlignment="1">
      <alignment horizontal="center"/>
    </xf>
    <xf numFmtId="0" fontId="18" fillId="2" borderId="2" xfId="0" applyFont="1" applyFill="1" applyBorder="1"/>
    <xf numFmtId="0" fontId="18" fillId="2" borderId="5" xfId="0" applyFont="1" applyFill="1" applyBorder="1"/>
    <xf numFmtId="187" fontId="18" fillId="2" borderId="5" xfId="0" applyNumberFormat="1" applyFont="1" applyFill="1" applyBorder="1" applyAlignment="1">
      <alignment horizontal="center"/>
    </xf>
    <xf numFmtId="187" fontId="18" fillId="2" borderId="5" xfId="0" applyNumberFormat="1" applyFont="1" applyFill="1" applyBorder="1" applyAlignment="1">
      <alignment horizontal="right"/>
    </xf>
    <xf numFmtId="187" fontId="18" fillId="2" borderId="33" xfId="0" applyNumberFormat="1" applyFont="1" applyFill="1" applyBorder="1"/>
    <xf numFmtId="187" fontId="18" fillId="2" borderId="13" xfId="0" applyNumberFormat="1" applyFont="1" applyFill="1" applyBorder="1"/>
    <xf numFmtId="189" fontId="2" fillId="5" borderId="26" xfId="0" quotePrefix="1" applyNumberFormat="1" applyFont="1" applyFill="1" applyBorder="1" applyAlignment="1">
      <alignment vertical="top"/>
    </xf>
    <xf numFmtId="189" fontId="18" fillId="3" borderId="39" xfId="0" applyNumberFormat="1" applyFont="1" applyFill="1" applyBorder="1"/>
    <xf numFmtId="189" fontId="18" fillId="5" borderId="26" xfId="0" applyNumberFormat="1" applyFont="1" applyFill="1" applyBorder="1"/>
    <xf numFmtId="189" fontId="18" fillId="0" borderId="26" xfId="0" applyNumberFormat="1" applyFont="1" applyBorder="1"/>
    <xf numFmtId="43" fontId="0" fillId="0" borderId="0" xfId="0" applyNumberForma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horizontal="right"/>
    </xf>
    <xf numFmtId="0" fontId="18" fillId="0" borderId="0" xfId="0" applyFont="1"/>
    <xf numFmtId="0" fontId="2" fillId="2" borderId="3" xfId="0" applyFont="1" applyFill="1" applyBorder="1"/>
    <xf numFmtId="0" fontId="5" fillId="0" borderId="4" xfId="0" applyFont="1" applyBorder="1"/>
    <xf numFmtId="0" fontId="5" fillId="0" borderId="9" xfId="0" applyFont="1" applyBorder="1"/>
    <xf numFmtId="0" fontId="2" fillId="5" borderId="39" xfId="0" applyFont="1" applyFill="1" applyBorder="1" applyAlignment="1">
      <alignment vertical="top"/>
    </xf>
    <xf numFmtId="0" fontId="5" fillId="0" borderId="39" xfId="0" applyFont="1" applyBorder="1"/>
    <xf numFmtId="0" fontId="5" fillId="0" borderId="26" xfId="0" applyFont="1" applyBorder="1"/>
    <xf numFmtId="0" fontId="2" fillId="0" borderId="0" xfId="0" applyFont="1" applyAlignment="1">
      <alignment horizontal="center" vertical="top"/>
    </xf>
    <xf numFmtId="0" fontId="0" fillId="0" borderId="0" xfId="0"/>
    <xf numFmtId="0" fontId="2" fillId="0" borderId="0" xfId="0" applyFont="1"/>
    <xf numFmtId="0" fontId="8" fillId="0" borderId="32" xfId="0" applyFont="1" applyBorder="1"/>
    <xf numFmtId="0" fontId="5" fillId="0" borderId="42" xfId="0" applyFont="1" applyBorder="1"/>
    <xf numFmtId="0" fontId="5" fillId="0" borderId="31" xfId="0" applyFont="1" applyBorder="1"/>
    <xf numFmtId="189" fontId="3" fillId="0" borderId="18" xfId="0" applyNumberFormat="1" applyFont="1" applyBorder="1" applyAlignment="1">
      <alignment horizontal="right"/>
    </xf>
    <xf numFmtId="0" fontId="5" fillId="0" borderId="43" xfId="0" applyFont="1" applyBorder="1"/>
    <xf numFmtId="0" fontId="2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wrapText="1"/>
    </xf>
    <xf numFmtId="0" fontId="1" fillId="3" borderId="3" xfId="0" applyFont="1" applyFill="1" applyBorder="1"/>
    <xf numFmtId="0" fontId="1" fillId="2" borderId="45" xfId="0" applyFont="1" applyFill="1" applyBorder="1" applyAlignment="1">
      <alignment horizontal="center"/>
    </xf>
    <xf numFmtId="0" fontId="5" fillId="0" borderId="45" xfId="0" applyFont="1" applyBorder="1"/>
    <xf numFmtId="0" fontId="5" fillId="0" borderId="7" xfId="0" applyFont="1" applyBorder="1"/>
    <xf numFmtId="0" fontId="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14" fontId="4" fillId="0" borderId="0" xfId="0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N226"/>
  <sheetViews>
    <sheetView tabSelected="1" view="pageBreakPreview" zoomScaleNormal="80" zoomScaleSheetLayoutView="100" workbookViewId="0">
      <selection activeCell="M6" sqref="M6"/>
    </sheetView>
  </sheetViews>
  <sheetFormatPr defaultColWidth="12.5703125" defaultRowHeight="15.75" customHeight="1" x14ac:dyDescent="0.2"/>
  <cols>
    <col min="8" max="8" width="12.5703125" style="197"/>
    <col min="11" max="11" width="12.85546875" bestFit="1" customWidth="1"/>
    <col min="12" max="13" width="14" bestFit="1" customWidth="1"/>
  </cols>
  <sheetData>
    <row r="1" spans="1:12" ht="12.75" x14ac:dyDescent="0.2">
      <c r="A1" s="1" t="s">
        <v>0</v>
      </c>
      <c r="B1" s="2"/>
      <c r="C1" s="2"/>
      <c r="D1" s="2"/>
      <c r="E1" s="2"/>
      <c r="F1" s="2"/>
      <c r="G1" s="2"/>
      <c r="H1" s="163"/>
      <c r="I1" s="2"/>
      <c r="J1" s="2"/>
      <c r="K1" s="2"/>
      <c r="L1" s="2"/>
    </row>
    <row r="2" spans="1:12" ht="12.75" x14ac:dyDescent="0.2">
      <c r="A2" s="1" t="s">
        <v>1</v>
      </c>
      <c r="B2" s="2"/>
      <c r="C2" s="2"/>
      <c r="D2" s="2"/>
      <c r="E2" s="2"/>
      <c r="F2" s="2"/>
      <c r="G2" s="2"/>
      <c r="H2" s="163"/>
      <c r="I2" s="2"/>
      <c r="J2" s="2"/>
      <c r="K2" s="2"/>
      <c r="L2" s="2"/>
    </row>
    <row r="3" spans="1:12" ht="12.75" x14ac:dyDescent="0.2">
      <c r="A3" s="1" t="s">
        <v>2</v>
      </c>
      <c r="B3" s="2"/>
      <c r="C3" s="2"/>
      <c r="D3" s="2"/>
      <c r="E3" s="2"/>
      <c r="F3" s="2"/>
      <c r="G3" s="2"/>
      <c r="H3" s="163"/>
      <c r="I3" s="2"/>
      <c r="J3" s="2"/>
      <c r="K3" s="2"/>
      <c r="L3" s="2"/>
    </row>
    <row r="4" spans="1:12" ht="12.75" x14ac:dyDescent="0.2">
      <c r="A4" s="251" t="s">
        <v>3</v>
      </c>
      <c r="B4" s="231"/>
      <c r="C4" s="232" t="s">
        <v>196</v>
      </c>
      <c r="D4" s="231"/>
      <c r="E4" s="231"/>
      <c r="F4" s="231"/>
      <c r="G4" s="231"/>
      <c r="H4" s="231"/>
      <c r="I4" s="4" t="s">
        <v>4</v>
      </c>
      <c r="J4" s="3"/>
      <c r="K4" s="3"/>
      <c r="L4" s="256">
        <v>46251</v>
      </c>
    </row>
    <row r="5" spans="1:12" ht="12.75" x14ac:dyDescent="0.2">
      <c r="A5" s="251" t="s">
        <v>5</v>
      </c>
      <c r="B5" s="231"/>
      <c r="C5" s="232" t="s">
        <v>193</v>
      </c>
      <c r="D5" s="231"/>
      <c r="E5" s="231"/>
      <c r="F5" s="231"/>
      <c r="G5" s="231"/>
      <c r="H5" s="231"/>
      <c r="I5" s="4" t="s">
        <v>6</v>
      </c>
      <c r="J5" s="3"/>
      <c r="K5" s="3"/>
      <c r="L5" s="5" t="s">
        <v>7</v>
      </c>
    </row>
    <row r="6" spans="1:12" ht="12.75" x14ac:dyDescent="0.2">
      <c r="A6" s="232"/>
      <c r="B6" s="231"/>
      <c r="C6" s="232"/>
      <c r="D6" s="231"/>
      <c r="E6" s="231"/>
      <c r="F6" s="231"/>
      <c r="G6" s="231"/>
      <c r="H6" s="231"/>
      <c r="I6" s="3"/>
      <c r="J6" s="3"/>
      <c r="K6" s="3"/>
      <c r="L6" s="3"/>
    </row>
    <row r="7" spans="1:12" ht="12.75" x14ac:dyDescent="0.2">
      <c r="A7" s="251" t="s">
        <v>8</v>
      </c>
      <c r="B7" s="231"/>
      <c r="C7" s="252" t="s">
        <v>194</v>
      </c>
      <c r="D7" s="253"/>
      <c r="E7" s="253"/>
      <c r="F7" s="253"/>
      <c r="G7" s="253"/>
      <c r="H7" s="253"/>
      <c r="I7" s="3"/>
      <c r="J7" s="3"/>
      <c r="K7" s="3"/>
      <c r="L7" s="3"/>
    </row>
    <row r="8" spans="1:12" ht="12.75" x14ac:dyDescent="0.2">
      <c r="A8" s="232"/>
      <c r="B8" s="231"/>
      <c r="C8" s="252"/>
      <c r="D8" s="254"/>
      <c r="E8" s="254"/>
      <c r="F8" s="254"/>
      <c r="G8" s="254"/>
      <c r="H8" s="254"/>
      <c r="I8" s="3"/>
      <c r="J8" s="3"/>
      <c r="K8" s="3"/>
      <c r="L8" s="3"/>
    </row>
    <row r="9" spans="1:12" ht="12.75" x14ac:dyDescent="0.2">
      <c r="A9" s="251" t="s">
        <v>9</v>
      </c>
      <c r="B9" s="231"/>
      <c r="C9" s="255" t="s">
        <v>195</v>
      </c>
      <c r="D9" s="231"/>
      <c r="E9" s="231"/>
      <c r="F9" s="231"/>
      <c r="G9" s="231"/>
      <c r="H9" s="231"/>
      <c r="I9" s="3"/>
      <c r="J9" s="3"/>
      <c r="K9" s="3"/>
      <c r="L9" s="3"/>
    </row>
    <row r="10" spans="1:12" ht="12.75" x14ac:dyDescent="0.2">
      <c r="A10" s="2"/>
      <c r="B10" s="2"/>
      <c r="C10" s="2"/>
      <c r="D10" s="2"/>
      <c r="E10" s="2"/>
      <c r="F10" s="2"/>
      <c r="G10" s="2"/>
      <c r="H10" s="163"/>
      <c r="I10" s="2"/>
      <c r="J10" s="2"/>
      <c r="K10" s="2"/>
      <c r="L10" s="2"/>
    </row>
    <row r="11" spans="1:12" ht="12.75" x14ac:dyDescent="0.2">
      <c r="A11" s="2"/>
      <c r="B11" s="2"/>
      <c r="C11" s="2"/>
      <c r="D11" s="2"/>
      <c r="E11" s="2"/>
      <c r="F11" s="2"/>
      <c r="G11" s="2"/>
      <c r="H11" s="163"/>
      <c r="I11" s="2"/>
      <c r="J11" s="2"/>
      <c r="K11" s="2"/>
      <c r="L11" s="2"/>
    </row>
    <row r="12" spans="1:12" ht="12.75" x14ac:dyDescent="0.2">
      <c r="A12" s="38"/>
      <c r="B12" s="38"/>
      <c r="C12" s="38"/>
      <c r="D12" s="38"/>
      <c r="E12" s="38"/>
      <c r="F12" s="38"/>
      <c r="G12" s="38"/>
      <c r="H12" s="164"/>
      <c r="I12" s="38"/>
      <c r="J12" s="38"/>
      <c r="K12" s="38"/>
      <c r="L12" s="38"/>
    </row>
    <row r="13" spans="1:12" ht="12.75" x14ac:dyDescent="0.2">
      <c r="A13" s="161" t="s">
        <v>10</v>
      </c>
      <c r="B13" s="248" t="s">
        <v>11</v>
      </c>
      <c r="C13" s="249"/>
      <c r="D13" s="249"/>
      <c r="E13" s="249"/>
      <c r="F13" s="249"/>
      <c r="G13" s="249"/>
      <c r="H13" s="165" t="s">
        <v>12</v>
      </c>
      <c r="I13" s="161" t="s">
        <v>13</v>
      </c>
      <c r="J13" s="161" t="s">
        <v>14</v>
      </c>
      <c r="K13" s="161" t="s">
        <v>15</v>
      </c>
      <c r="L13" s="161" t="s">
        <v>16</v>
      </c>
    </row>
    <row r="14" spans="1:12" ht="12.75" x14ac:dyDescent="0.2">
      <c r="A14" s="7">
        <v>1</v>
      </c>
      <c r="B14" s="247" t="s">
        <v>17</v>
      </c>
      <c r="C14" s="225"/>
      <c r="D14" s="225"/>
      <c r="E14" s="225"/>
      <c r="F14" s="225"/>
      <c r="G14" s="250"/>
      <c r="H14" s="166"/>
      <c r="I14" s="8"/>
      <c r="J14" s="8"/>
      <c r="K14" s="8"/>
      <c r="L14" s="9"/>
    </row>
    <row r="15" spans="1:12" ht="12.75" x14ac:dyDescent="0.2">
      <c r="A15" s="10">
        <v>1.1000000000000001</v>
      </c>
      <c r="B15" s="224" t="s">
        <v>18</v>
      </c>
      <c r="C15" s="225"/>
      <c r="D15" s="225"/>
      <c r="E15" s="225"/>
      <c r="F15" s="225"/>
      <c r="G15" s="226"/>
      <c r="H15" s="169"/>
      <c r="I15" s="12" t="s">
        <v>19</v>
      </c>
      <c r="J15" s="11"/>
      <c r="K15" s="169" t="s">
        <v>199</v>
      </c>
      <c r="L15" s="13"/>
    </row>
    <row r="16" spans="1:12" ht="12.75" x14ac:dyDescent="0.2">
      <c r="A16" s="10">
        <v>1.2</v>
      </c>
      <c r="B16" s="224" t="s">
        <v>20</v>
      </c>
      <c r="C16" s="225"/>
      <c r="D16" s="225"/>
      <c r="E16" s="225"/>
      <c r="F16" s="225"/>
      <c r="G16" s="226"/>
      <c r="H16" s="167"/>
      <c r="I16" s="12" t="s">
        <v>19</v>
      </c>
      <c r="J16" s="13"/>
      <c r="K16" s="169" t="s">
        <v>199</v>
      </c>
      <c r="L16" s="13"/>
    </row>
    <row r="17" spans="1:12" ht="12.75" x14ac:dyDescent="0.2">
      <c r="A17" s="14"/>
      <c r="B17" s="15"/>
      <c r="C17" s="15"/>
      <c r="D17" s="15"/>
      <c r="E17" s="15"/>
      <c r="F17" s="15"/>
      <c r="G17" s="16" t="s">
        <v>21</v>
      </c>
      <c r="H17" s="168"/>
      <c r="I17" s="17"/>
      <c r="J17" s="17"/>
      <c r="K17" s="17"/>
      <c r="L17" s="18">
        <f>SUM(L15:L16)</f>
        <v>0</v>
      </c>
    </row>
    <row r="18" spans="1:12" ht="12.75" x14ac:dyDescent="0.2">
      <c r="A18" s="7">
        <v>2</v>
      </c>
      <c r="B18" s="19" t="s">
        <v>22</v>
      </c>
      <c r="C18" s="8"/>
      <c r="D18" s="8"/>
      <c r="E18" s="8"/>
      <c r="F18" s="8"/>
      <c r="G18" s="8"/>
      <c r="H18" s="166"/>
      <c r="I18" s="20"/>
      <c r="J18" s="20"/>
      <c r="K18" s="20"/>
      <c r="L18" s="21"/>
    </row>
    <row r="19" spans="1:12" ht="12.75" x14ac:dyDescent="0.2">
      <c r="A19" s="10">
        <v>2.1</v>
      </c>
      <c r="B19" s="6" t="s">
        <v>23</v>
      </c>
      <c r="C19" s="6"/>
      <c r="D19" s="6"/>
      <c r="E19" s="6"/>
      <c r="F19" s="6"/>
      <c r="G19" s="22"/>
      <c r="H19" s="169">
        <v>58</v>
      </c>
      <c r="I19" s="23" t="s">
        <v>24</v>
      </c>
      <c r="J19" s="13"/>
      <c r="K19" s="13">
        <v>4300</v>
      </c>
      <c r="L19" s="13">
        <f t="shared" ref="L19:L29" si="0">K19*H19</f>
        <v>249400</v>
      </c>
    </row>
    <row r="20" spans="1:12" ht="12.75" x14ac:dyDescent="0.2">
      <c r="A20" s="10">
        <v>2.2000000000000002</v>
      </c>
      <c r="B20" s="6" t="s">
        <v>25</v>
      </c>
      <c r="C20" s="6"/>
      <c r="D20" s="6"/>
      <c r="E20" s="6"/>
      <c r="F20" s="6"/>
      <c r="G20" s="22"/>
      <c r="H20" s="169">
        <v>62</v>
      </c>
      <c r="I20" s="12" t="s">
        <v>24</v>
      </c>
      <c r="J20" s="13"/>
      <c r="K20" s="13">
        <v>4300</v>
      </c>
      <c r="L20" s="13">
        <f t="shared" si="0"/>
        <v>266600</v>
      </c>
    </row>
    <row r="21" spans="1:12" ht="12.75" x14ac:dyDescent="0.2">
      <c r="A21" s="24">
        <v>2.2999999999999998</v>
      </c>
      <c r="B21" s="6" t="s">
        <v>26</v>
      </c>
      <c r="C21" s="6"/>
      <c r="D21" s="6"/>
      <c r="E21" s="6"/>
      <c r="F21" s="6"/>
      <c r="G21" s="22"/>
      <c r="H21" s="170">
        <v>6</v>
      </c>
      <c r="I21" s="25" t="s">
        <v>24</v>
      </c>
      <c r="J21" s="13"/>
      <c r="K21" s="13">
        <v>9000</v>
      </c>
      <c r="L21" s="13">
        <f t="shared" si="0"/>
        <v>54000</v>
      </c>
    </row>
    <row r="22" spans="1:12" ht="12.75" x14ac:dyDescent="0.2">
      <c r="A22" s="10">
        <v>2.4</v>
      </c>
      <c r="B22" s="6" t="s">
        <v>27</v>
      </c>
      <c r="C22" s="6"/>
      <c r="D22" s="6"/>
      <c r="E22" s="6"/>
      <c r="F22" s="6"/>
      <c r="G22" s="22"/>
      <c r="H22" s="169">
        <v>22</v>
      </c>
      <c r="I22" s="12" t="s">
        <v>24</v>
      </c>
      <c r="J22" s="13"/>
      <c r="K22" s="13">
        <v>9000</v>
      </c>
      <c r="L22" s="13">
        <f t="shared" si="0"/>
        <v>198000</v>
      </c>
    </row>
    <row r="23" spans="1:12" ht="12.75" x14ac:dyDescent="0.2">
      <c r="A23" s="10">
        <v>2.5</v>
      </c>
      <c r="B23" s="6" t="s">
        <v>28</v>
      </c>
      <c r="C23" s="6"/>
      <c r="D23" s="6"/>
      <c r="E23" s="6"/>
      <c r="F23" s="6"/>
      <c r="G23" s="22"/>
      <c r="H23" s="169">
        <v>12</v>
      </c>
      <c r="I23" s="12" t="s">
        <v>24</v>
      </c>
      <c r="J23" s="13"/>
      <c r="K23" s="13">
        <v>9000</v>
      </c>
      <c r="L23" s="13">
        <f t="shared" si="0"/>
        <v>108000</v>
      </c>
    </row>
    <row r="24" spans="1:12" ht="12.75" x14ac:dyDescent="0.2">
      <c r="A24" s="10">
        <v>2.6</v>
      </c>
      <c r="B24" s="6" t="s">
        <v>29</v>
      </c>
      <c r="C24" s="6"/>
      <c r="D24" s="6"/>
      <c r="E24" s="6"/>
      <c r="F24" s="6"/>
      <c r="G24" s="22"/>
      <c r="H24" s="169">
        <v>73</v>
      </c>
      <c r="I24" s="12" t="s">
        <v>24</v>
      </c>
      <c r="J24" s="13"/>
      <c r="K24" s="13">
        <v>4300</v>
      </c>
      <c r="L24" s="13">
        <f t="shared" si="0"/>
        <v>313900</v>
      </c>
    </row>
    <row r="25" spans="1:12" ht="12.75" x14ac:dyDescent="0.2">
      <c r="A25" s="10">
        <v>2.7</v>
      </c>
      <c r="B25" s="6" t="s">
        <v>30</v>
      </c>
      <c r="C25" s="6"/>
      <c r="D25" s="6"/>
      <c r="E25" s="6"/>
      <c r="F25" s="6"/>
      <c r="G25" s="22"/>
      <c r="H25" s="169">
        <v>9</v>
      </c>
      <c r="I25" s="12" t="s">
        <v>24</v>
      </c>
      <c r="J25" s="13"/>
      <c r="K25" s="13">
        <v>3820</v>
      </c>
      <c r="L25" s="13">
        <f t="shared" si="0"/>
        <v>34380</v>
      </c>
    </row>
    <row r="26" spans="1:12" ht="12.75" x14ac:dyDescent="0.2">
      <c r="A26" s="10">
        <v>2.8</v>
      </c>
      <c r="B26" s="6" t="s">
        <v>31</v>
      </c>
      <c r="C26" s="6"/>
      <c r="D26" s="6"/>
      <c r="E26" s="6"/>
      <c r="F26" s="6"/>
      <c r="G26" s="22"/>
      <c r="H26" s="169">
        <v>1</v>
      </c>
      <c r="I26" s="12" t="s">
        <v>24</v>
      </c>
      <c r="J26" s="13"/>
      <c r="K26" s="13">
        <v>4715</v>
      </c>
      <c r="L26" s="13">
        <f t="shared" si="0"/>
        <v>4715</v>
      </c>
    </row>
    <row r="27" spans="1:12" ht="12.75" x14ac:dyDescent="0.2">
      <c r="A27" s="10">
        <v>2.9</v>
      </c>
      <c r="B27" s="6" t="s">
        <v>32</v>
      </c>
      <c r="C27" s="6"/>
      <c r="D27" s="6"/>
      <c r="E27" s="6"/>
      <c r="F27" s="6"/>
      <c r="G27" s="22"/>
      <c r="H27" s="169">
        <v>3</v>
      </c>
      <c r="I27" s="12" t="s">
        <v>24</v>
      </c>
      <c r="J27" s="13"/>
      <c r="K27" s="13">
        <v>3375</v>
      </c>
      <c r="L27" s="13">
        <f t="shared" si="0"/>
        <v>10125</v>
      </c>
    </row>
    <row r="28" spans="1:12" ht="12.75" x14ac:dyDescent="0.2">
      <c r="A28" s="27">
        <v>2.1</v>
      </c>
      <c r="B28" s="6" t="s">
        <v>33</v>
      </c>
      <c r="C28" s="6"/>
      <c r="D28" s="6"/>
      <c r="E28" s="6"/>
      <c r="F28" s="6"/>
      <c r="G28" s="22"/>
      <c r="H28" s="169">
        <v>82</v>
      </c>
      <c r="I28" s="12" t="s">
        <v>34</v>
      </c>
      <c r="J28" s="13"/>
      <c r="K28" s="13">
        <v>2875</v>
      </c>
      <c r="L28" s="13">
        <f t="shared" si="0"/>
        <v>235750</v>
      </c>
    </row>
    <row r="29" spans="1:12" ht="12.75" x14ac:dyDescent="0.2">
      <c r="A29" s="10">
        <v>2.11</v>
      </c>
      <c r="B29" s="6" t="s">
        <v>35</v>
      </c>
      <c r="C29" s="6"/>
      <c r="D29" s="6"/>
      <c r="E29" s="6"/>
      <c r="F29" s="6"/>
      <c r="G29" s="22"/>
      <c r="H29" s="169">
        <v>12</v>
      </c>
      <c r="I29" s="12" t="s">
        <v>24</v>
      </c>
      <c r="J29" s="13"/>
      <c r="K29" s="13">
        <v>575</v>
      </c>
      <c r="L29" s="13">
        <f t="shared" si="0"/>
        <v>6900</v>
      </c>
    </row>
    <row r="30" spans="1:12" ht="12.75" x14ac:dyDescent="0.2">
      <c r="A30" s="14"/>
      <c r="B30" s="15"/>
      <c r="C30" s="15"/>
      <c r="D30" s="15"/>
      <c r="E30" s="15"/>
      <c r="F30" s="15"/>
      <c r="G30" s="16" t="s">
        <v>21</v>
      </c>
      <c r="H30" s="171"/>
      <c r="I30" s="17"/>
      <c r="J30" s="17"/>
      <c r="K30" s="17"/>
      <c r="L30" s="18">
        <f>SUM(L19:L29)</f>
        <v>1481770</v>
      </c>
    </row>
    <row r="31" spans="1:12" ht="12.75" x14ac:dyDescent="0.2">
      <c r="A31" s="7">
        <v>3</v>
      </c>
      <c r="B31" s="19" t="s">
        <v>36</v>
      </c>
      <c r="C31" s="8"/>
      <c r="D31" s="8"/>
      <c r="E31" s="8"/>
      <c r="F31" s="8"/>
      <c r="G31" s="8"/>
      <c r="H31" s="172"/>
      <c r="I31" s="8"/>
      <c r="J31" s="8"/>
      <c r="K31" s="8"/>
      <c r="L31" s="9"/>
    </row>
    <row r="32" spans="1:12" ht="12.75" x14ac:dyDescent="0.2">
      <c r="A32" s="10">
        <v>3.1</v>
      </c>
      <c r="B32" s="6" t="s">
        <v>37</v>
      </c>
      <c r="C32" s="6"/>
      <c r="D32" s="6"/>
      <c r="E32" s="6"/>
      <c r="F32" s="6"/>
      <c r="G32" s="22"/>
      <c r="H32" s="169">
        <v>19</v>
      </c>
      <c r="I32" s="23" t="s">
        <v>24</v>
      </c>
      <c r="J32" s="13"/>
      <c r="K32" s="13">
        <v>1200</v>
      </c>
      <c r="L32" s="13">
        <f>K32*H32</f>
        <v>22800</v>
      </c>
    </row>
    <row r="33" spans="1:12" ht="12.75" x14ac:dyDescent="0.2">
      <c r="A33" s="10">
        <v>3.2</v>
      </c>
      <c r="B33" s="6" t="s">
        <v>38</v>
      </c>
      <c r="C33" s="6"/>
      <c r="D33" s="6"/>
      <c r="E33" s="6"/>
      <c r="F33" s="6"/>
      <c r="G33" s="22"/>
      <c r="H33" s="169">
        <v>51</v>
      </c>
      <c r="I33" s="23" t="s">
        <v>24</v>
      </c>
      <c r="J33" s="13"/>
      <c r="K33" s="13">
        <v>1800</v>
      </c>
      <c r="L33" s="13">
        <f t="shared" ref="L33:L76" si="1">K33*H33</f>
        <v>91800</v>
      </c>
    </row>
    <row r="34" spans="1:12" ht="12.75" x14ac:dyDescent="0.2">
      <c r="A34" s="10">
        <v>3.3</v>
      </c>
      <c r="B34" s="6" t="s">
        <v>39</v>
      </c>
      <c r="C34" s="6"/>
      <c r="D34" s="6"/>
      <c r="E34" s="6"/>
      <c r="F34" s="6"/>
      <c r="G34" s="22"/>
      <c r="H34" s="169">
        <v>346</v>
      </c>
      <c r="I34" s="23" t="s">
        <v>24</v>
      </c>
      <c r="J34" s="13"/>
      <c r="K34" s="13">
        <v>1500</v>
      </c>
      <c r="L34" s="13">
        <f t="shared" si="1"/>
        <v>519000</v>
      </c>
    </row>
    <row r="35" spans="1:12" ht="12.75" x14ac:dyDescent="0.2">
      <c r="A35" s="24">
        <v>3.4</v>
      </c>
      <c r="B35" s="28" t="s">
        <v>40</v>
      </c>
      <c r="C35" s="28"/>
      <c r="D35" s="28"/>
      <c r="E35" s="28"/>
      <c r="F35" s="28"/>
      <c r="G35" s="29"/>
      <c r="H35" s="170">
        <v>11</v>
      </c>
      <c r="I35" s="30" t="s">
        <v>24</v>
      </c>
      <c r="J35" s="13"/>
      <c r="K35" s="13">
        <v>9350</v>
      </c>
      <c r="L35" s="13">
        <f t="shared" si="1"/>
        <v>102850</v>
      </c>
    </row>
    <row r="36" spans="1:12" ht="12.75" x14ac:dyDescent="0.2">
      <c r="A36" s="24"/>
      <c r="B36" s="31" t="s">
        <v>41</v>
      </c>
      <c r="C36" s="31"/>
      <c r="D36" s="31"/>
      <c r="E36" s="31"/>
      <c r="F36" s="31"/>
      <c r="G36" s="22"/>
      <c r="H36" s="169" t="s">
        <v>199</v>
      </c>
      <c r="I36" s="12"/>
      <c r="J36" s="13"/>
      <c r="K36" s="13"/>
      <c r="L36" s="13"/>
    </row>
    <row r="37" spans="1:12" ht="12.75" x14ac:dyDescent="0.2">
      <c r="A37" s="24"/>
      <c r="B37" s="224" t="s">
        <v>42</v>
      </c>
      <c r="C37" s="225"/>
      <c r="D37" s="225"/>
      <c r="E37" s="225"/>
      <c r="F37" s="225"/>
      <c r="G37" s="226"/>
      <c r="H37" s="169" t="s">
        <v>199</v>
      </c>
      <c r="I37" s="12"/>
      <c r="J37" s="13"/>
      <c r="K37" s="13"/>
      <c r="L37" s="13"/>
    </row>
    <row r="38" spans="1:12" ht="12.75" x14ac:dyDescent="0.2">
      <c r="A38" s="24">
        <v>3.5</v>
      </c>
      <c r="B38" s="245" t="s">
        <v>43</v>
      </c>
      <c r="C38" s="225"/>
      <c r="D38" s="225"/>
      <c r="E38" s="225"/>
      <c r="F38" s="225"/>
      <c r="G38" s="226"/>
      <c r="H38" s="170">
        <v>28</v>
      </c>
      <c r="I38" s="25" t="s">
        <v>24</v>
      </c>
      <c r="J38" s="13"/>
      <c r="K38" s="13">
        <v>2200</v>
      </c>
      <c r="L38" s="13">
        <f t="shared" si="1"/>
        <v>61600</v>
      </c>
    </row>
    <row r="39" spans="1:12" ht="12.75" x14ac:dyDescent="0.2">
      <c r="A39" s="24">
        <v>3.6</v>
      </c>
      <c r="B39" s="245" t="s">
        <v>44</v>
      </c>
      <c r="C39" s="225"/>
      <c r="D39" s="225"/>
      <c r="E39" s="225"/>
      <c r="F39" s="225"/>
      <c r="G39" s="226"/>
      <c r="H39" s="169">
        <v>11</v>
      </c>
      <c r="I39" s="12" t="s">
        <v>24</v>
      </c>
      <c r="J39" s="13"/>
      <c r="K39" s="13">
        <v>4140</v>
      </c>
      <c r="L39" s="13">
        <f t="shared" si="1"/>
        <v>45540</v>
      </c>
    </row>
    <row r="40" spans="1:12" ht="12.75" x14ac:dyDescent="0.2">
      <c r="A40" s="24">
        <v>3.7</v>
      </c>
      <c r="B40" s="246" t="s">
        <v>45</v>
      </c>
      <c r="C40" s="225"/>
      <c r="D40" s="225"/>
      <c r="E40" s="225"/>
      <c r="F40" s="225"/>
      <c r="G40" s="226"/>
      <c r="H40" s="170">
        <v>4</v>
      </c>
      <c r="I40" s="25" t="s">
        <v>24</v>
      </c>
      <c r="J40" s="13"/>
      <c r="K40" s="13">
        <v>2000</v>
      </c>
      <c r="L40" s="13">
        <f t="shared" si="1"/>
        <v>8000</v>
      </c>
    </row>
    <row r="41" spans="1:12" ht="12.75" x14ac:dyDescent="0.2">
      <c r="A41" s="32">
        <v>3.8</v>
      </c>
      <c r="B41" s="33" t="s">
        <v>46</v>
      </c>
      <c r="C41" s="6"/>
      <c r="D41" s="6"/>
      <c r="E41" s="6"/>
      <c r="F41" s="6"/>
      <c r="G41" s="22"/>
      <c r="H41" s="170">
        <v>4</v>
      </c>
      <c r="I41" s="12" t="s">
        <v>24</v>
      </c>
      <c r="J41" s="13"/>
      <c r="K41" s="13">
        <v>8500</v>
      </c>
      <c r="L41" s="13">
        <f t="shared" si="1"/>
        <v>34000</v>
      </c>
    </row>
    <row r="42" spans="1:12" ht="12.75" x14ac:dyDescent="0.2">
      <c r="A42" s="34">
        <v>3.9</v>
      </c>
      <c r="B42" s="6" t="s">
        <v>47</v>
      </c>
      <c r="C42" s="6"/>
      <c r="D42" s="6"/>
      <c r="E42" s="6"/>
      <c r="F42" s="6"/>
      <c r="G42" s="22"/>
      <c r="H42" s="170">
        <v>16</v>
      </c>
      <c r="I42" s="25" t="s">
        <v>24</v>
      </c>
      <c r="J42" s="13"/>
      <c r="K42" s="13">
        <v>8800</v>
      </c>
      <c r="L42" s="13">
        <f t="shared" si="1"/>
        <v>140800</v>
      </c>
    </row>
    <row r="43" spans="1:12" ht="12.75" x14ac:dyDescent="0.2">
      <c r="A43" s="35"/>
      <c r="B43" s="6" t="s">
        <v>42</v>
      </c>
      <c r="C43" s="6"/>
      <c r="D43" s="6"/>
      <c r="E43" s="6"/>
      <c r="F43" s="6"/>
      <c r="G43" s="22"/>
      <c r="H43" s="169" t="s">
        <v>199</v>
      </c>
      <c r="I43" s="12"/>
      <c r="J43" s="13"/>
      <c r="K43" s="13"/>
      <c r="L43" s="13"/>
    </row>
    <row r="44" spans="1:12" ht="12.75" x14ac:dyDescent="0.2">
      <c r="A44" s="35">
        <v>3.1</v>
      </c>
      <c r="B44" s="33" t="s">
        <v>48</v>
      </c>
      <c r="C44" s="6"/>
      <c r="D44" s="6"/>
      <c r="E44" s="6"/>
      <c r="F44" s="6"/>
      <c r="G44" s="22"/>
      <c r="H44" s="170">
        <v>8</v>
      </c>
      <c r="I44" s="25" t="s">
        <v>24</v>
      </c>
      <c r="J44" s="13"/>
      <c r="K44" s="13">
        <v>16200</v>
      </c>
      <c r="L44" s="13">
        <f t="shared" si="1"/>
        <v>129600</v>
      </c>
    </row>
    <row r="45" spans="1:12" ht="12.75" x14ac:dyDescent="0.2">
      <c r="A45" s="27"/>
      <c r="B45" s="6" t="s">
        <v>49</v>
      </c>
      <c r="C45" s="6"/>
      <c r="D45" s="6"/>
      <c r="E45" s="6"/>
      <c r="F45" s="6"/>
      <c r="G45" s="22"/>
      <c r="H45" s="169" t="s">
        <v>199</v>
      </c>
      <c r="I45" s="12"/>
      <c r="J45" s="13"/>
      <c r="K45" s="13"/>
      <c r="L45" s="13"/>
    </row>
    <row r="46" spans="1:12" ht="12.75" x14ac:dyDescent="0.2">
      <c r="A46" s="35"/>
      <c r="B46" s="6" t="s">
        <v>50</v>
      </c>
      <c r="C46" s="6"/>
      <c r="D46" s="6"/>
      <c r="E46" s="6"/>
      <c r="F46" s="6"/>
      <c r="G46" s="22"/>
      <c r="H46" s="169" t="s">
        <v>199</v>
      </c>
      <c r="I46" s="12"/>
      <c r="J46" s="13"/>
      <c r="K46" s="13"/>
      <c r="L46" s="13"/>
    </row>
    <row r="47" spans="1:12" ht="12.75" x14ac:dyDescent="0.2">
      <c r="A47" s="35">
        <v>3.11</v>
      </c>
      <c r="B47" s="6" t="s">
        <v>51</v>
      </c>
      <c r="C47" s="6"/>
      <c r="D47" s="6"/>
      <c r="E47" s="6"/>
      <c r="F47" s="6"/>
      <c r="G47" s="22"/>
      <c r="H47" s="170">
        <v>97</v>
      </c>
      <c r="I47" s="25" t="s">
        <v>24</v>
      </c>
      <c r="J47" s="13"/>
      <c r="K47" s="13">
        <v>8000</v>
      </c>
      <c r="L47" s="13">
        <f t="shared" si="1"/>
        <v>776000</v>
      </c>
    </row>
    <row r="48" spans="1:12" ht="12.75" x14ac:dyDescent="0.2">
      <c r="A48" s="27"/>
      <c r="B48" s="6" t="s">
        <v>41</v>
      </c>
      <c r="C48" s="6"/>
      <c r="D48" s="6"/>
      <c r="E48" s="6"/>
      <c r="F48" s="6"/>
      <c r="G48" s="22"/>
      <c r="H48" s="169" t="s">
        <v>199</v>
      </c>
      <c r="I48" s="12"/>
      <c r="J48" s="13"/>
      <c r="K48" s="13"/>
      <c r="L48" s="13"/>
    </row>
    <row r="49" spans="1:12" ht="12.75" x14ac:dyDescent="0.2">
      <c r="A49" s="27">
        <v>3.12</v>
      </c>
      <c r="B49" s="6" t="s">
        <v>52</v>
      </c>
      <c r="C49" s="6"/>
      <c r="D49" s="6"/>
      <c r="E49" s="6"/>
      <c r="F49" s="6"/>
      <c r="G49" s="22"/>
      <c r="H49" s="169">
        <v>16</v>
      </c>
      <c r="I49" s="12" t="s">
        <v>24</v>
      </c>
      <c r="J49" s="13"/>
      <c r="K49" s="13">
        <v>20000</v>
      </c>
      <c r="L49" s="13">
        <f t="shared" si="1"/>
        <v>320000</v>
      </c>
    </row>
    <row r="50" spans="1:12" ht="12.75" x14ac:dyDescent="0.2">
      <c r="A50" s="27"/>
      <c r="B50" s="6" t="s">
        <v>53</v>
      </c>
      <c r="C50" s="6"/>
      <c r="D50" s="6"/>
      <c r="E50" s="6"/>
      <c r="F50" s="6"/>
      <c r="G50" s="22"/>
      <c r="H50" s="169" t="s">
        <v>199</v>
      </c>
      <c r="I50" s="12"/>
      <c r="J50" s="13"/>
      <c r="K50" s="13"/>
      <c r="L50" s="13"/>
    </row>
    <row r="51" spans="1:12" ht="12.75" x14ac:dyDescent="0.2">
      <c r="A51" s="27">
        <v>3.13</v>
      </c>
      <c r="B51" s="6" t="s">
        <v>54</v>
      </c>
      <c r="C51" s="6"/>
      <c r="D51" s="6"/>
      <c r="E51" s="6"/>
      <c r="F51" s="6"/>
      <c r="G51" s="22"/>
      <c r="H51" s="169">
        <v>50</v>
      </c>
      <c r="I51" s="12" t="s">
        <v>24</v>
      </c>
      <c r="J51" s="13"/>
      <c r="K51" s="13">
        <v>10400</v>
      </c>
      <c r="L51" s="13">
        <f t="shared" si="1"/>
        <v>520000</v>
      </c>
    </row>
    <row r="52" spans="1:12" ht="12.75" x14ac:dyDescent="0.2">
      <c r="A52" s="27">
        <v>3.14</v>
      </c>
      <c r="B52" s="6" t="s">
        <v>55</v>
      </c>
      <c r="C52" s="6"/>
      <c r="D52" s="6"/>
      <c r="E52" s="6"/>
      <c r="F52" s="6"/>
      <c r="G52" s="22"/>
      <c r="H52" s="169">
        <v>5</v>
      </c>
      <c r="I52" s="12" t="s">
        <v>24</v>
      </c>
      <c r="J52" s="13"/>
      <c r="K52" s="13">
        <v>15700</v>
      </c>
      <c r="L52" s="13">
        <f t="shared" si="1"/>
        <v>78500</v>
      </c>
    </row>
    <row r="53" spans="1:12" ht="12.75" x14ac:dyDescent="0.2">
      <c r="A53" s="10">
        <v>3.15</v>
      </c>
      <c r="B53" s="6" t="s">
        <v>56</v>
      </c>
      <c r="C53" s="6"/>
      <c r="D53" s="6"/>
      <c r="E53" s="6"/>
      <c r="F53" s="6"/>
      <c r="G53" s="22"/>
      <c r="H53" s="169">
        <v>5</v>
      </c>
      <c r="I53" s="12" t="s">
        <v>24</v>
      </c>
      <c r="J53" s="13"/>
      <c r="K53" s="13">
        <v>16000</v>
      </c>
      <c r="L53" s="13">
        <f t="shared" si="1"/>
        <v>80000</v>
      </c>
    </row>
    <row r="54" spans="1:12" ht="12.75" x14ac:dyDescent="0.2">
      <c r="A54" s="10">
        <v>3.16</v>
      </c>
      <c r="B54" s="6" t="s">
        <v>57</v>
      </c>
      <c r="C54" s="6"/>
      <c r="D54" s="6"/>
      <c r="E54" s="6"/>
      <c r="F54" s="6"/>
      <c r="G54" s="22"/>
      <c r="H54" s="169">
        <v>44</v>
      </c>
      <c r="I54" s="12" t="s">
        <v>24</v>
      </c>
      <c r="J54" s="13"/>
      <c r="K54" s="13">
        <v>3900</v>
      </c>
      <c r="L54" s="13">
        <f t="shared" si="1"/>
        <v>171600</v>
      </c>
    </row>
    <row r="55" spans="1:12" ht="12.75" x14ac:dyDescent="0.2">
      <c r="A55" s="10">
        <v>3.17</v>
      </c>
      <c r="B55" s="6" t="s">
        <v>58</v>
      </c>
      <c r="C55" s="6"/>
      <c r="D55" s="6"/>
      <c r="E55" s="6"/>
      <c r="F55" s="6"/>
      <c r="G55" s="22"/>
      <c r="H55" s="169">
        <v>40</v>
      </c>
      <c r="I55" s="12" t="s">
        <v>24</v>
      </c>
      <c r="J55" s="13"/>
      <c r="K55" s="13">
        <v>5200</v>
      </c>
      <c r="L55" s="13">
        <f t="shared" si="1"/>
        <v>208000</v>
      </c>
    </row>
    <row r="56" spans="1:12" ht="12.75" x14ac:dyDescent="0.2">
      <c r="A56" s="10">
        <v>3.18</v>
      </c>
      <c r="B56" s="6" t="s">
        <v>59</v>
      </c>
      <c r="C56" s="6"/>
      <c r="D56" s="6"/>
      <c r="E56" s="6"/>
      <c r="F56" s="6"/>
      <c r="G56" s="22"/>
      <c r="H56" s="169">
        <v>10</v>
      </c>
      <c r="I56" s="12" t="s">
        <v>24</v>
      </c>
      <c r="J56" s="13"/>
      <c r="K56" s="13">
        <v>12000</v>
      </c>
      <c r="L56" s="13">
        <f t="shared" si="1"/>
        <v>120000</v>
      </c>
    </row>
    <row r="57" spans="1:12" ht="12.75" x14ac:dyDescent="0.2">
      <c r="A57" s="10"/>
      <c r="B57" s="6" t="s">
        <v>60</v>
      </c>
      <c r="C57" s="6"/>
      <c r="D57" s="6"/>
      <c r="E57" s="6"/>
      <c r="F57" s="6"/>
      <c r="G57" s="22"/>
      <c r="H57" s="169" t="s">
        <v>199</v>
      </c>
      <c r="I57" s="12"/>
      <c r="J57" s="13"/>
      <c r="K57" s="13"/>
      <c r="L57" s="13"/>
    </row>
    <row r="58" spans="1:12" ht="12.75" x14ac:dyDescent="0.2">
      <c r="A58" s="10">
        <v>3.19</v>
      </c>
      <c r="B58" s="6" t="s">
        <v>61</v>
      </c>
      <c r="C58" s="6"/>
      <c r="D58" s="6"/>
      <c r="E58" s="6"/>
      <c r="F58" s="6"/>
      <c r="G58" s="22"/>
      <c r="H58" s="169">
        <v>4</v>
      </c>
      <c r="I58" s="12" t="s">
        <v>24</v>
      </c>
      <c r="J58" s="13"/>
      <c r="K58" s="13">
        <v>43700</v>
      </c>
      <c r="L58" s="13">
        <f t="shared" si="1"/>
        <v>174800</v>
      </c>
    </row>
    <row r="59" spans="1:12" ht="12.75" x14ac:dyDescent="0.2">
      <c r="A59" s="27">
        <v>3.2</v>
      </c>
      <c r="B59" s="6" t="s">
        <v>62</v>
      </c>
      <c r="C59" s="6"/>
      <c r="D59" s="6"/>
      <c r="E59" s="6"/>
      <c r="F59" s="6"/>
      <c r="G59" s="22"/>
      <c r="H59" s="169">
        <v>10</v>
      </c>
      <c r="I59" s="12" t="s">
        <v>24</v>
      </c>
      <c r="J59" s="13"/>
      <c r="K59" s="13">
        <v>11500</v>
      </c>
      <c r="L59" s="13">
        <f t="shared" si="1"/>
        <v>115000</v>
      </c>
    </row>
    <row r="60" spans="1:12" ht="12.75" x14ac:dyDescent="0.2">
      <c r="A60" s="10"/>
      <c r="B60" s="6" t="s">
        <v>63</v>
      </c>
      <c r="C60" s="6"/>
      <c r="D60" s="6"/>
      <c r="E60" s="6"/>
      <c r="F60" s="6"/>
      <c r="G60" s="22"/>
      <c r="H60" s="169" t="s">
        <v>199</v>
      </c>
      <c r="I60" s="12"/>
      <c r="J60" s="13"/>
      <c r="K60" s="13"/>
      <c r="L60" s="13"/>
    </row>
    <row r="61" spans="1:12" ht="12.75" x14ac:dyDescent="0.2">
      <c r="A61" s="10">
        <v>3.21</v>
      </c>
      <c r="B61" s="6" t="s">
        <v>64</v>
      </c>
      <c r="C61" s="6"/>
      <c r="D61" s="6"/>
      <c r="E61" s="6"/>
      <c r="F61" s="6"/>
      <c r="G61" s="22"/>
      <c r="H61" s="169">
        <v>5</v>
      </c>
      <c r="I61" s="12" t="s">
        <v>24</v>
      </c>
      <c r="J61" s="13"/>
      <c r="K61" s="13">
        <v>3800</v>
      </c>
      <c r="L61" s="13">
        <f t="shared" si="1"/>
        <v>19000</v>
      </c>
    </row>
    <row r="62" spans="1:12" ht="12.75" x14ac:dyDescent="0.2">
      <c r="A62" s="10">
        <v>3.22</v>
      </c>
      <c r="B62" s="6" t="s">
        <v>65</v>
      </c>
      <c r="C62" s="6"/>
      <c r="D62" s="6"/>
      <c r="E62" s="6"/>
      <c r="F62" s="6"/>
      <c r="G62" s="22"/>
      <c r="H62" s="169">
        <v>5</v>
      </c>
      <c r="I62" s="12" t="s">
        <v>24</v>
      </c>
      <c r="J62" s="13"/>
      <c r="K62" s="13">
        <v>5900</v>
      </c>
      <c r="L62" s="13">
        <f t="shared" si="1"/>
        <v>29500</v>
      </c>
    </row>
    <row r="63" spans="1:12" ht="12.75" x14ac:dyDescent="0.2">
      <c r="A63" s="10">
        <v>3.23</v>
      </c>
      <c r="B63" s="6" t="s">
        <v>66</v>
      </c>
      <c r="C63" s="6"/>
      <c r="D63" s="6"/>
      <c r="E63" s="6"/>
      <c r="F63" s="6"/>
      <c r="G63" s="22"/>
      <c r="H63" s="169">
        <v>6</v>
      </c>
      <c r="I63" s="12" t="s">
        <v>24</v>
      </c>
      <c r="J63" s="13"/>
      <c r="K63" s="13">
        <v>15700</v>
      </c>
      <c r="L63" s="13">
        <f t="shared" si="1"/>
        <v>94200</v>
      </c>
    </row>
    <row r="64" spans="1:12" ht="12.75" x14ac:dyDescent="0.2">
      <c r="A64" s="10"/>
      <c r="B64" s="6" t="s">
        <v>67</v>
      </c>
      <c r="C64" s="6"/>
      <c r="D64" s="6"/>
      <c r="E64" s="6"/>
      <c r="F64" s="6"/>
      <c r="G64" s="22"/>
      <c r="H64" s="169" t="s">
        <v>199</v>
      </c>
      <c r="I64" s="12"/>
      <c r="J64" s="13"/>
      <c r="K64" s="13"/>
      <c r="L64" s="13"/>
    </row>
    <row r="65" spans="1:12" ht="12.75" x14ac:dyDescent="0.2">
      <c r="A65" s="10">
        <v>3.24</v>
      </c>
      <c r="B65" s="6" t="s">
        <v>68</v>
      </c>
      <c r="C65" s="6"/>
      <c r="D65" s="6"/>
      <c r="E65" s="6"/>
      <c r="F65" s="6"/>
      <c r="G65" s="22"/>
      <c r="H65" s="169">
        <v>2</v>
      </c>
      <c r="I65" s="12" t="s">
        <v>24</v>
      </c>
      <c r="J65" s="13"/>
      <c r="K65" s="13">
        <v>4600</v>
      </c>
      <c r="L65" s="13">
        <f t="shared" si="1"/>
        <v>9200</v>
      </c>
    </row>
    <row r="66" spans="1:12" ht="12.75" x14ac:dyDescent="0.2">
      <c r="A66" s="10">
        <v>3.25</v>
      </c>
      <c r="B66" s="6" t="s">
        <v>69</v>
      </c>
      <c r="C66" s="6"/>
      <c r="D66" s="6"/>
      <c r="E66" s="6"/>
      <c r="F66" s="6"/>
      <c r="G66" s="22"/>
      <c r="H66" s="169">
        <v>43</v>
      </c>
      <c r="I66" s="12" t="s">
        <v>24</v>
      </c>
      <c r="J66" s="13"/>
      <c r="K66" s="13">
        <v>2800</v>
      </c>
      <c r="L66" s="13">
        <f t="shared" si="1"/>
        <v>120400</v>
      </c>
    </row>
    <row r="67" spans="1:12" ht="12.75" x14ac:dyDescent="0.2">
      <c r="A67" s="10">
        <v>3.26</v>
      </c>
      <c r="B67" s="6" t="s">
        <v>70</v>
      </c>
      <c r="C67" s="6"/>
      <c r="D67" s="6"/>
      <c r="E67" s="6"/>
      <c r="F67" s="6"/>
      <c r="G67" s="22"/>
      <c r="H67" s="169">
        <v>5</v>
      </c>
      <c r="I67" s="12" t="s">
        <v>24</v>
      </c>
      <c r="J67" s="13"/>
      <c r="K67" s="13">
        <v>12300</v>
      </c>
      <c r="L67" s="13">
        <f t="shared" si="1"/>
        <v>61500</v>
      </c>
    </row>
    <row r="68" spans="1:12" ht="12.75" x14ac:dyDescent="0.2">
      <c r="A68" s="10"/>
      <c r="B68" s="6" t="s">
        <v>60</v>
      </c>
      <c r="C68" s="6"/>
      <c r="D68" s="6"/>
      <c r="E68" s="6"/>
      <c r="F68" s="6"/>
      <c r="G68" s="22"/>
      <c r="H68" s="169" t="s">
        <v>199</v>
      </c>
      <c r="I68" s="12"/>
      <c r="J68" s="13"/>
      <c r="K68" s="13"/>
      <c r="L68" s="13"/>
    </row>
    <row r="69" spans="1:12" ht="12.75" x14ac:dyDescent="0.2">
      <c r="A69" s="10">
        <v>3.27</v>
      </c>
      <c r="B69" s="6" t="s">
        <v>71</v>
      </c>
      <c r="C69" s="6"/>
      <c r="D69" s="6"/>
      <c r="E69" s="6"/>
      <c r="F69" s="6"/>
      <c r="G69" s="22"/>
      <c r="H69" s="169">
        <v>12</v>
      </c>
      <c r="I69" s="12" t="s">
        <v>24</v>
      </c>
      <c r="J69" s="13"/>
      <c r="K69" s="13">
        <v>8300</v>
      </c>
      <c r="L69" s="13">
        <f t="shared" si="1"/>
        <v>99600</v>
      </c>
    </row>
    <row r="70" spans="1:12" ht="12.75" x14ac:dyDescent="0.2">
      <c r="A70" s="10"/>
      <c r="B70" s="6" t="s">
        <v>60</v>
      </c>
      <c r="C70" s="6"/>
      <c r="D70" s="6"/>
      <c r="E70" s="6"/>
      <c r="F70" s="6"/>
      <c r="G70" s="22"/>
      <c r="H70" s="169" t="s">
        <v>199</v>
      </c>
      <c r="I70" s="12"/>
      <c r="J70" s="13"/>
      <c r="K70" s="13"/>
      <c r="L70" s="13"/>
    </row>
    <row r="71" spans="1:12" ht="12.75" x14ac:dyDescent="0.2">
      <c r="A71" s="10">
        <v>3.28</v>
      </c>
      <c r="B71" s="6" t="s">
        <v>72</v>
      </c>
      <c r="C71" s="6"/>
      <c r="D71" s="6"/>
      <c r="E71" s="6"/>
      <c r="F71" s="6"/>
      <c r="G71" s="22"/>
      <c r="H71" s="169">
        <v>22</v>
      </c>
      <c r="I71" s="12" t="s">
        <v>24</v>
      </c>
      <c r="J71" s="13"/>
      <c r="K71" s="13">
        <v>24200</v>
      </c>
      <c r="L71" s="13">
        <f t="shared" si="1"/>
        <v>532400</v>
      </c>
    </row>
    <row r="72" spans="1:12" ht="12.75" x14ac:dyDescent="0.2">
      <c r="A72" s="10"/>
      <c r="B72" s="6" t="s">
        <v>60</v>
      </c>
      <c r="C72" s="6"/>
      <c r="D72" s="6"/>
      <c r="E72" s="6"/>
      <c r="F72" s="6"/>
      <c r="G72" s="22"/>
      <c r="H72" s="169" t="s">
        <v>199</v>
      </c>
      <c r="I72" s="12"/>
      <c r="J72" s="13"/>
      <c r="K72" s="13"/>
      <c r="L72" s="13"/>
    </row>
    <row r="73" spans="1:12" ht="12.75" x14ac:dyDescent="0.2">
      <c r="A73" s="10">
        <v>3.29</v>
      </c>
      <c r="B73" s="6" t="s">
        <v>73</v>
      </c>
      <c r="C73" s="6"/>
      <c r="D73" s="6"/>
      <c r="E73" s="6"/>
      <c r="F73" s="6"/>
      <c r="G73" s="22"/>
      <c r="H73" s="169">
        <v>118</v>
      </c>
      <c r="I73" s="12" t="s">
        <v>34</v>
      </c>
      <c r="J73" s="13"/>
      <c r="K73" s="13">
        <v>920</v>
      </c>
      <c r="L73" s="13">
        <f t="shared" si="1"/>
        <v>108560</v>
      </c>
    </row>
    <row r="74" spans="1:12" ht="12.75" x14ac:dyDescent="0.2">
      <c r="A74" s="27">
        <v>3.3</v>
      </c>
      <c r="B74" s="6" t="s">
        <v>74</v>
      </c>
      <c r="C74" s="6"/>
      <c r="D74" s="6"/>
      <c r="E74" s="6"/>
      <c r="F74" s="6"/>
      <c r="G74" s="22"/>
      <c r="H74" s="169">
        <v>17</v>
      </c>
      <c r="I74" s="12" t="s">
        <v>34</v>
      </c>
      <c r="J74" s="13"/>
      <c r="K74" s="13">
        <v>1300</v>
      </c>
      <c r="L74" s="13">
        <f t="shared" si="1"/>
        <v>22100</v>
      </c>
    </row>
    <row r="75" spans="1:12" ht="12.75" x14ac:dyDescent="0.2">
      <c r="A75" s="27">
        <v>3.31</v>
      </c>
      <c r="B75" s="6" t="s">
        <v>75</v>
      </c>
      <c r="C75" s="6"/>
      <c r="D75" s="6"/>
      <c r="E75" s="6"/>
      <c r="F75" s="6"/>
      <c r="G75" s="22"/>
      <c r="H75" s="169">
        <v>36</v>
      </c>
      <c r="I75" s="12" t="s">
        <v>34</v>
      </c>
      <c r="J75" s="13"/>
      <c r="K75" s="13">
        <v>1000</v>
      </c>
      <c r="L75" s="13">
        <f>K75*H75</f>
        <v>36000</v>
      </c>
    </row>
    <row r="76" spans="1:12" ht="12.75" x14ac:dyDescent="0.2">
      <c r="A76" s="10">
        <v>3.32</v>
      </c>
      <c r="B76" s="6" t="s">
        <v>76</v>
      </c>
      <c r="C76" s="6"/>
      <c r="D76" s="6"/>
      <c r="E76" s="6"/>
      <c r="F76" s="6"/>
      <c r="G76" s="22"/>
      <c r="H76" s="169">
        <v>16</v>
      </c>
      <c r="I76" s="12" t="s">
        <v>34</v>
      </c>
      <c r="J76" s="13"/>
      <c r="K76" s="13">
        <v>2400</v>
      </c>
      <c r="L76" s="13">
        <f t="shared" si="1"/>
        <v>38400</v>
      </c>
    </row>
    <row r="77" spans="1:12" ht="12.75" x14ac:dyDescent="0.2">
      <c r="A77" s="14"/>
      <c r="B77" s="15"/>
      <c r="C77" s="15"/>
      <c r="D77" s="15"/>
      <c r="E77" s="15"/>
      <c r="F77" s="15"/>
      <c r="G77" s="16" t="s">
        <v>21</v>
      </c>
      <c r="H77" s="171"/>
      <c r="I77" s="17"/>
      <c r="J77" s="17"/>
      <c r="K77" s="17"/>
      <c r="L77" s="18">
        <f>SUM(L32:L76)</f>
        <v>4890750</v>
      </c>
    </row>
    <row r="78" spans="1:12" ht="12.75" x14ac:dyDescent="0.2">
      <c r="A78" s="7">
        <v>4</v>
      </c>
      <c r="B78" s="19" t="s">
        <v>77</v>
      </c>
      <c r="C78" s="8"/>
      <c r="D78" s="8"/>
      <c r="E78" s="8"/>
      <c r="F78" s="8"/>
      <c r="G78" s="8"/>
      <c r="H78" s="166"/>
      <c r="I78" s="8"/>
      <c r="J78" s="8"/>
      <c r="K78" s="8"/>
      <c r="L78" s="9"/>
    </row>
    <row r="79" spans="1:12" ht="12.75" x14ac:dyDescent="0.2">
      <c r="A79" s="36">
        <v>4.0999999999999996</v>
      </c>
      <c r="B79" s="37" t="s">
        <v>78</v>
      </c>
      <c r="C79" s="38"/>
      <c r="D79" s="38"/>
      <c r="E79" s="38"/>
      <c r="F79" s="38"/>
      <c r="G79" s="39"/>
      <c r="H79" s="198">
        <v>12</v>
      </c>
      <c r="I79" s="40" t="s">
        <v>24</v>
      </c>
      <c r="J79" s="41"/>
      <c r="K79" s="41">
        <v>5500</v>
      </c>
      <c r="L79" s="13">
        <f>K79*H79</f>
        <v>66000</v>
      </c>
    </row>
    <row r="80" spans="1:12" ht="12.75" x14ac:dyDescent="0.2">
      <c r="A80" s="42"/>
      <c r="B80" s="43" t="s">
        <v>79</v>
      </c>
      <c r="C80" s="44"/>
      <c r="D80" s="44"/>
      <c r="E80" s="44"/>
      <c r="F80" s="44"/>
      <c r="G80" s="45"/>
      <c r="H80" s="169" t="s">
        <v>199</v>
      </c>
      <c r="I80" s="12"/>
      <c r="J80" s="13"/>
      <c r="K80" s="13"/>
      <c r="L80" s="13"/>
    </row>
    <row r="81" spans="1:12" ht="12.75" x14ac:dyDescent="0.2">
      <c r="A81" s="47">
        <v>4.2</v>
      </c>
      <c r="B81" s="48" t="s">
        <v>80</v>
      </c>
      <c r="C81" s="49"/>
      <c r="D81" s="49"/>
      <c r="E81" s="49"/>
      <c r="F81" s="49"/>
      <c r="G81" s="49"/>
      <c r="H81" s="199">
        <v>35</v>
      </c>
      <c r="I81" s="46" t="s">
        <v>24</v>
      </c>
      <c r="J81" s="50"/>
      <c r="K81" s="41">
        <v>1300</v>
      </c>
      <c r="L81" s="13">
        <f t="shared" ref="L81:L85" si="2">K81*H81</f>
        <v>45500</v>
      </c>
    </row>
    <row r="82" spans="1:12" ht="12.75" x14ac:dyDescent="0.2">
      <c r="A82" s="24">
        <v>4.3</v>
      </c>
      <c r="B82" s="33" t="s">
        <v>81</v>
      </c>
      <c r="C82" s="6"/>
      <c r="D82" s="6"/>
      <c r="E82" s="6"/>
      <c r="F82" s="6"/>
      <c r="G82" s="22"/>
      <c r="H82" s="170">
        <v>33</v>
      </c>
      <c r="I82" s="30" t="s">
        <v>24</v>
      </c>
      <c r="J82" s="51"/>
      <c r="K82" s="41">
        <v>5600</v>
      </c>
      <c r="L82" s="13">
        <f t="shared" si="2"/>
        <v>184800</v>
      </c>
    </row>
    <row r="83" spans="1:12" ht="12.75" x14ac:dyDescent="0.2">
      <c r="A83" s="24">
        <v>4.4000000000000004</v>
      </c>
      <c r="B83" s="52" t="s">
        <v>82</v>
      </c>
      <c r="C83" s="6"/>
      <c r="D83" s="6"/>
      <c r="E83" s="6"/>
      <c r="F83" s="6"/>
      <c r="G83" s="22"/>
      <c r="H83" s="170">
        <v>65</v>
      </c>
      <c r="I83" s="25" t="s">
        <v>24</v>
      </c>
      <c r="J83" s="13"/>
      <c r="K83" s="13">
        <v>3700</v>
      </c>
      <c r="L83" s="13">
        <f t="shared" si="2"/>
        <v>240500</v>
      </c>
    </row>
    <row r="84" spans="1:12" ht="12.75" x14ac:dyDescent="0.2">
      <c r="A84" s="24">
        <v>4.5</v>
      </c>
      <c r="B84" s="52" t="s">
        <v>83</v>
      </c>
      <c r="C84" s="6"/>
      <c r="D84" s="6"/>
      <c r="E84" s="6"/>
      <c r="F84" s="6"/>
      <c r="G84" s="22"/>
      <c r="H84" s="170">
        <v>22</v>
      </c>
      <c r="I84" s="25" t="s">
        <v>24</v>
      </c>
      <c r="J84" s="13"/>
      <c r="K84" s="13">
        <v>5000</v>
      </c>
      <c r="L84" s="13">
        <f t="shared" si="2"/>
        <v>110000</v>
      </c>
    </row>
    <row r="85" spans="1:12" ht="12.75" x14ac:dyDescent="0.2">
      <c r="A85" s="24">
        <v>4.5999999999999996</v>
      </c>
      <c r="B85" s="52" t="s">
        <v>84</v>
      </c>
      <c r="C85" s="6"/>
      <c r="D85" s="6"/>
      <c r="E85" s="6"/>
      <c r="F85" s="6"/>
      <c r="G85" s="22"/>
      <c r="H85" s="170">
        <v>4</v>
      </c>
      <c r="I85" s="25" t="s">
        <v>24</v>
      </c>
      <c r="J85" s="13"/>
      <c r="K85" s="13">
        <v>2000</v>
      </c>
      <c r="L85" s="13">
        <f t="shared" si="2"/>
        <v>8000</v>
      </c>
    </row>
    <row r="86" spans="1:12" ht="12.75" x14ac:dyDescent="0.2">
      <c r="A86" s="36">
        <v>4.7</v>
      </c>
      <c r="B86" s="53" t="s">
        <v>85</v>
      </c>
      <c r="C86" s="2"/>
      <c r="D86" s="2"/>
      <c r="E86" s="2"/>
      <c r="F86" s="2"/>
      <c r="G86" s="54"/>
      <c r="H86" s="200">
        <v>8</v>
      </c>
      <c r="I86" s="55" t="s">
        <v>24</v>
      </c>
      <c r="J86" s="56"/>
      <c r="K86" s="56">
        <v>2000</v>
      </c>
      <c r="L86" s="13">
        <f t="shared" ref="L86:L93" si="3">K86*H86</f>
        <v>16000</v>
      </c>
    </row>
    <row r="87" spans="1:12" ht="12.75" x14ac:dyDescent="0.2">
      <c r="A87" s="57">
        <v>4.8</v>
      </c>
      <c r="B87" s="58" t="s">
        <v>86</v>
      </c>
      <c r="C87" s="59"/>
      <c r="D87" s="59"/>
      <c r="E87" s="59"/>
      <c r="F87" s="59"/>
      <c r="G87" s="59"/>
      <c r="H87" s="201">
        <v>6</v>
      </c>
      <c r="I87" s="60" t="s">
        <v>24</v>
      </c>
      <c r="J87" s="61"/>
      <c r="K87" s="62">
        <v>40100</v>
      </c>
      <c r="L87" s="62">
        <f t="shared" si="3"/>
        <v>240600</v>
      </c>
    </row>
    <row r="88" spans="1:12" ht="12.75" x14ac:dyDescent="0.2">
      <c r="A88" s="63"/>
      <c r="B88" s="63" t="s">
        <v>87</v>
      </c>
      <c r="C88" s="2"/>
      <c r="D88" s="2"/>
      <c r="E88" s="2"/>
      <c r="F88" s="2"/>
      <c r="G88" s="2"/>
      <c r="H88" s="169" t="s">
        <v>199</v>
      </c>
      <c r="I88" s="12"/>
      <c r="J88" s="13"/>
      <c r="K88" s="13"/>
      <c r="L88" s="13"/>
    </row>
    <row r="89" spans="1:12" ht="12.75" x14ac:dyDescent="0.2">
      <c r="A89" s="24">
        <v>4.9000000000000004</v>
      </c>
      <c r="B89" s="52" t="s">
        <v>88</v>
      </c>
      <c r="C89" s="6"/>
      <c r="D89" s="6"/>
      <c r="E89" s="6"/>
      <c r="F89" s="6"/>
      <c r="G89" s="22"/>
      <c r="H89" s="170">
        <v>33</v>
      </c>
      <c r="I89" s="25" t="s">
        <v>24</v>
      </c>
      <c r="J89" s="13"/>
      <c r="K89" s="13">
        <v>2500</v>
      </c>
      <c r="L89" s="13">
        <f t="shared" si="3"/>
        <v>82500</v>
      </c>
    </row>
    <row r="90" spans="1:12" ht="12.75" x14ac:dyDescent="0.2">
      <c r="A90" s="35">
        <v>4.0999999999999996</v>
      </c>
      <c r="B90" s="64" t="s">
        <v>89</v>
      </c>
      <c r="C90" s="6"/>
      <c r="D90" s="6"/>
      <c r="E90" s="6"/>
      <c r="F90" s="6"/>
      <c r="G90" s="22"/>
      <c r="H90" s="170">
        <v>4</v>
      </c>
      <c r="I90" s="25" t="s">
        <v>24</v>
      </c>
      <c r="J90" s="13"/>
      <c r="K90" s="13">
        <v>15200</v>
      </c>
      <c r="L90" s="13">
        <f t="shared" si="3"/>
        <v>60800</v>
      </c>
    </row>
    <row r="91" spans="1:12" ht="12.75" x14ac:dyDescent="0.2">
      <c r="A91" s="35">
        <v>4.1100000000000003</v>
      </c>
      <c r="B91" s="64" t="s">
        <v>90</v>
      </c>
      <c r="C91" s="6"/>
      <c r="D91" s="6"/>
      <c r="E91" s="6"/>
      <c r="F91" s="6"/>
      <c r="G91" s="22"/>
      <c r="H91" s="170">
        <v>13</v>
      </c>
      <c r="I91" s="25" t="s">
        <v>24</v>
      </c>
      <c r="J91" s="13"/>
      <c r="K91" s="13">
        <v>13000</v>
      </c>
      <c r="L91" s="13">
        <f t="shared" si="3"/>
        <v>169000</v>
      </c>
    </row>
    <row r="92" spans="1:12" ht="12.75" x14ac:dyDescent="0.2">
      <c r="A92" s="35"/>
      <c r="B92" s="64" t="s">
        <v>79</v>
      </c>
      <c r="C92" s="6"/>
      <c r="D92" s="6"/>
      <c r="E92" s="6"/>
      <c r="F92" s="6"/>
      <c r="G92" s="22"/>
      <c r="H92" s="169" t="s">
        <v>199</v>
      </c>
      <c r="I92" s="12"/>
      <c r="J92" s="13"/>
      <c r="K92" s="13"/>
      <c r="L92" s="13"/>
    </row>
    <row r="93" spans="1:12" ht="12.75" x14ac:dyDescent="0.2">
      <c r="A93" s="35">
        <v>4.12</v>
      </c>
      <c r="B93" s="64" t="s">
        <v>91</v>
      </c>
      <c r="C93" s="6"/>
      <c r="D93" s="6"/>
      <c r="E93" s="6"/>
      <c r="F93" s="6"/>
      <c r="G93" s="22"/>
      <c r="H93" s="170">
        <v>7</v>
      </c>
      <c r="I93" s="25" t="s">
        <v>24</v>
      </c>
      <c r="J93" s="13"/>
      <c r="K93" s="13">
        <v>3500</v>
      </c>
      <c r="L93" s="13">
        <f t="shared" si="3"/>
        <v>24500</v>
      </c>
    </row>
    <row r="94" spans="1:12" ht="12.75" x14ac:dyDescent="0.2">
      <c r="A94" s="35"/>
      <c r="B94" s="64" t="s">
        <v>79</v>
      </c>
      <c r="C94" s="6"/>
      <c r="D94" s="6"/>
      <c r="E94" s="6"/>
      <c r="F94" s="6"/>
      <c r="G94" s="22"/>
      <c r="H94" s="169" t="s">
        <v>199</v>
      </c>
      <c r="I94" s="12"/>
      <c r="J94" s="13"/>
      <c r="K94" s="13"/>
      <c r="L94" s="13"/>
    </row>
    <row r="95" spans="1:12" ht="12.75" x14ac:dyDescent="0.2">
      <c r="A95" s="65"/>
      <c r="B95" s="66"/>
      <c r="C95" s="15"/>
      <c r="D95" s="15"/>
      <c r="E95" s="15"/>
      <c r="F95" s="15"/>
      <c r="G95" s="16" t="s">
        <v>21</v>
      </c>
      <c r="H95" s="178"/>
      <c r="I95" s="67"/>
      <c r="J95" s="17"/>
      <c r="K95" s="17"/>
      <c r="L95" s="18">
        <f>SUM(L79:L94)</f>
        <v>1248200</v>
      </c>
    </row>
    <row r="96" spans="1:12" ht="12.75" x14ac:dyDescent="0.2">
      <c r="A96" s="7">
        <v>5</v>
      </c>
      <c r="B96" s="19" t="s">
        <v>92</v>
      </c>
      <c r="C96" s="8"/>
      <c r="D96" s="8"/>
      <c r="E96" s="8"/>
      <c r="F96" s="8"/>
      <c r="G96" s="8"/>
      <c r="H96" s="166"/>
      <c r="I96" s="8"/>
      <c r="J96" s="8"/>
      <c r="K96" s="8"/>
      <c r="L96" s="9"/>
    </row>
    <row r="97" spans="1:14" ht="12.75" x14ac:dyDescent="0.2">
      <c r="A97" s="24">
        <v>5.0999999999999996</v>
      </c>
      <c r="B97" s="52" t="s">
        <v>93</v>
      </c>
      <c r="C97" s="6"/>
      <c r="D97" s="6"/>
      <c r="E97" s="6"/>
      <c r="F97" s="6"/>
      <c r="G97" s="22"/>
      <c r="H97" s="159">
        <v>4</v>
      </c>
      <c r="I97" s="25" t="s">
        <v>94</v>
      </c>
      <c r="J97" s="26"/>
      <c r="K97" s="26">
        <v>100000</v>
      </c>
      <c r="L97" s="13">
        <f>K97*H97</f>
        <v>400000</v>
      </c>
    </row>
    <row r="98" spans="1:14" ht="12.75" x14ac:dyDescent="0.2">
      <c r="A98" s="10">
        <v>5.2</v>
      </c>
      <c r="B98" s="33" t="s">
        <v>95</v>
      </c>
      <c r="C98" s="6"/>
      <c r="D98" s="6"/>
      <c r="E98" s="6"/>
      <c r="F98" s="6"/>
      <c r="G98" s="22"/>
      <c r="H98" s="179">
        <v>2</v>
      </c>
      <c r="I98" s="12" t="s">
        <v>94</v>
      </c>
      <c r="J98" s="13"/>
      <c r="K98" s="26">
        <v>104000</v>
      </c>
      <c r="L98" s="13">
        <f t="shared" ref="L98:L115" si="4">K98*H98</f>
        <v>208000</v>
      </c>
    </row>
    <row r="99" spans="1:14" ht="12.75" x14ac:dyDescent="0.2">
      <c r="A99" s="160">
        <v>5.3</v>
      </c>
      <c r="B99" s="33" t="s">
        <v>96</v>
      </c>
      <c r="C99" s="6"/>
      <c r="D99" s="6"/>
      <c r="E99" s="6"/>
      <c r="F99" s="6"/>
      <c r="G99" s="22"/>
      <c r="H99" s="179">
        <v>2</v>
      </c>
      <c r="I99" s="12" t="s">
        <v>94</v>
      </c>
      <c r="J99" s="13"/>
      <c r="K99" s="26">
        <v>92320</v>
      </c>
      <c r="L99" s="13">
        <f t="shared" si="4"/>
        <v>184640</v>
      </c>
    </row>
    <row r="100" spans="1:14" s="206" customFormat="1" ht="12.75" x14ac:dyDescent="0.2">
      <c r="A100" s="202" t="s">
        <v>200</v>
      </c>
      <c r="B100" s="203" t="s">
        <v>201</v>
      </c>
      <c r="C100" s="204"/>
      <c r="D100" s="204"/>
      <c r="E100" s="204"/>
      <c r="F100" s="204"/>
      <c r="G100" s="205"/>
      <c r="H100" s="179">
        <v>6</v>
      </c>
      <c r="I100" s="12" t="s">
        <v>94</v>
      </c>
      <c r="J100" s="13"/>
      <c r="K100" s="26">
        <v>107200</v>
      </c>
      <c r="L100" s="13">
        <f t="shared" ref="L100" si="5">K100*H100</f>
        <v>643200</v>
      </c>
      <c r="N100"/>
    </row>
    <row r="101" spans="1:14" ht="12.75" x14ac:dyDescent="0.2">
      <c r="A101" s="10">
        <v>5.4</v>
      </c>
      <c r="B101" s="33" t="s">
        <v>97</v>
      </c>
      <c r="C101" s="6"/>
      <c r="D101" s="6"/>
      <c r="E101" s="6"/>
      <c r="F101" s="6"/>
      <c r="G101" s="22"/>
      <c r="H101" s="207">
        <v>1</v>
      </c>
      <c r="I101" s="23" t="s">
        <v>94</v>
      </c>
      <c r="J101" s="11"/>
      <c r="K101" s="26">
        <v>2080000</v>
      </c>
      <c r="L101" s="13">
        <f t="shared" si="4"/>
        <v>2080000</v>
      </c>
    </row>
    <row r="102" spans="1:14" ht="12.75" x14ac:dyDescent="0.2">
      <c r="A102" s="10">
        <v>5.5</v>
      </c>
      <c r="B102" s="6" t="s">
        <v>98</v>
      </c>
      <c r="C102" s="6"/>
      <c r="D102" s="6"/>
      <c r="E102" s="6"/>
      <c r="F102" s="6"/>
      <c r="G102" s="22"/>
      <c r="H102" s="179">
        <v>1</v>
      </c>
      <c r="I102" s="12" t="s">
        <v>94</v>
      </c>
      <c r="J102" s="13"/>
      <c r="K102" s="26">
        <v>300000</v>
      </c>
      <c r="L102" s="13">
        <f t="shared" si="4"/>
        <v>300000</v>
      </c>
    </row>
    <row r="103" spans="1:14" ht="12.75" x14ac:dyDescent="0.2">
      <c r="A103" s="10">
        <v>5.6</v>
      </c>
      <c r="B103" s="6" t="s">
        <v>99</v>
      </c>
      <c r="C103" s="6"/>
      <c r="D103" s="6"/>
      <c r="E103" s="6"/>
      <c r="F103" s="6"/>
      <c r="G103" s="22"/>
      <c r="H103" s="179">
        <v>1</v>
      </c>
      <c r="I103" s="12" t="s">
        <v>94</v>
      </c>
      <c r="J103" s="13"/>
      <c r="K103" s="26">
        <v>300000</v>
      </c>
      <c r="L103" s="13">
        <f t="shared" si="4"/>
        <v>300000</v>
      </c>
    </row>
    <row r="104" spans="1:14" ht="12.75" x14ac:dyDescent="0.2">
      <c r="A104" s="10">
        <v>5.7</v>
      </c>
      <c r="B104" s="6" t="s">
        <v>100</v>
      </c>
      <c r="C104" s="6"/>
      <c r="D104" s="6"/>
      <c r="E104" s="6"/>
      <c r="F104" s="6"/>
      <c r="G104" s="22"/>
      <c r="H104" s="179">
        <v>1</v>
      </c>
      <c r="I104" s="12" t="s">
        <v>94</v>
      </c>
      <c r="J104" s="13"/>
      <c r="K104" s="26">
        <v>300000</v>
      </c>
      <c r="L104" s="13">
        <f t="shared" si="4"/>
        <v>300000</v>
      </c>
    </row>
    <row r="105" spans="1:14" ht="12.75" x14ac:dyDescent="0.2">
      <c r="A105" s="10">
        <v>5.8</v>
      </c>
      <c r="B105" s="6" t="s">
        <v>101</v>
      </c>
      <c r="C105" s="6"/>
      <c r="D105" s="6"/>
      <c r="E105" s="6"/>
      <c r="F105" s="6"/>
      <c r="G105" s="22"/>
      <c r="H105" s="179">
        <v>1</v>
      </c>
      <c r="I105" s="12" t="s">
        <v>94</v>
      </c>
      <c r="J105" s="13"/>
      <c r="K105" s="26">
        <v>668800</v>
      </c>
      <c r="L105" s="13">
        <f t="shared" si="4"/>
        <v>668800</v>
      </c>
    </row>
    <row r="106" spans="1:14" ht="12.75" x14ac:dyDescent="0.2">
      <c r="A106" s="10">
        <v>5.9</v>
      </c>
      <c r="B106" s="6" t="s">
        <v>102</v>
      </c>
      <c r="C106" s="6"/>
      <c r="D106" s="6"/>
      <c r="E106" s="6"/>
      <c r="F106" s="6"/>
      <c r="G106" s="22"/>
      <c r="H106" s="179">
        <v>1</v>
      </c>
      <c r="I106" s="12" t="s">
        <v>94</v>
      </c>
      <c r="J106" s="13"/>
      <c r="K106" s="26">
        <v>572800</v>
      </c>
      <c r="L106" s="13">
        <f t="shared" si="4"/>
        <v>572800</v>
      </c>
    </row>
    <row r="107" spans="1:14" ht="12.75" x14ac:dyDescent="0.2">
      <c r="A107" s="27">
        <v>5.0999999999999996</v>
      </c>
      <c r="B107" s="6" t="s">
        <v>103</v>
      </c>
      <c r="C107" s="6"/>
      <c r="D107" s="6"/>
      <c r="E107" s="6"/>
      <c r="F107" s="6"/>
      <c r="G107" s="22"/>
      <c r="H107" s="179">
        <v>1</v>
      </c>
      <c r="I107" s="12" t="s">
        <v>94</v>
      </c>
      <c r="J107" s="13"/>
      <c r="K107" s="26">
        <v>236800</v>
      </c>
      <c r="L107" s="13">
        <f t="shared" si="4"/>
        <v>236800</v>
      </c>
    </row>
    <row r="108" spans="1:14" ht="12.75" x14ac:dyDescent="0.2">
      <c r="A108" s="10">
        <v>5.1100000000000003</v>
      </c>
      <c r="B108" s="6" t="s">
        <v>104</v>
      </c>
      <c r="C108" s="6"/>
      <c r="D108" s="6"/>
      <c r="E108" s="6"/>
      <c r="F108" s="6"/>
      <c r="G108" s="22"/>
      <c r="H108" s="179">
        <v>1</v>
      </c>
      <c r="I108" s="12" t="s">
        <v>94</v>
      </c>
      <c r="J108" s="13"/>
      <c r="K108" s="26">
        <v>510400</v>
      </c>
      <c r="L108" s="13">
        <f t="shared" si="4"/>
        <v>510400</v>
      </c>
    </row>
    <row r="109" spans="1:14" ht="12.75" x14ac:dyDescent="0.2">
      <c r="A109" s="10">
        <v>5.12</v>
      </c>
      <c r="B109" s="6" t="s">
        <v>105</v>
      </c>
      <c r="C109" s="6"/>
      <c r="D109" s="6"/>
      <c r="E109" s="6"/>
      <c r="F109" s="6"/>
      <c r="G109" s="22"/>
      <c r="H109" s="179">
        <v>2</v>
      </c>
      <c r="I109" s="12" t="s">
        <v>94</v>
      </c>
      <c r="J109" s="13"/>
      <c r="K109" s="26">
        <v>33200</v>
      </c>
      <c r="L109" s="13">
        <f t="shared" si="4"/>
        <v>66400</v>
      </c>
    </row>
    <row r="110" spans="1:14" s="206" customFormat="1" ht="12.75" x14ac:dyDescent="0.2">
      <c r="A110" s="208">
        <v>5.13</v>
      </c>
      <c r="B110" s="209" t="s">
        <v>202</v>
      </c>
      <c r="C110" s="209"/>
      <c r="D110" s="209"/>
      <c r="E110" s="209"/>
      <c r="F110" s="209"/>
      <c r="G110" s="210"/>
      <c r="H110" s="207">
        <v>1</v>
      </c>
      <c r="I110" s="211" t="s">
        <v>94</v>
      </c>
      <c r="J110" s="212"/>
      <c r="K110" s="212" t="s">
        <v>203</v>
      </c>
      <c r="L110" s="212">
        <v>0</v>
      </c>
    </row>
    <row r="111" spans="1:14" ht="12.75" x14ac:dyDescent="0.2">
      <c r="A111" s="10">
        <v>5.14</v>
      </c>
      <c r="B111" s="6" t="s">
        <v>106</v>
      </c>
      <c r="C111" s="6"/>
      <c r="D111" s="6"/>
      <c r="E111" s="6"/>
      <c r="F111" s="6"/>
      <c r="G111" s="22"/>
      <c r="H111" s="179">
        <v>1</v>
      </c>
      <c r="I111" s="12" t="s">
        <v>94</v>
      </c>
      <c r="J111" s="13"/>
      <c r="K111" s="13">
        <v>295000</v>
      </c>
      <c r="L111" s="13">
        <f t="shared" si="4"/>
        <v>295000</v>
      </c>
    </row>
    <row r="112" spans="1:14" ht="12.75" x14ac:dyDescent="0.2">
      <c r="A112" s="68">
        <v>5.15</v>
      </c>
      <c r="B112" s="38" t="s">
        <v>107</v>
      </c>
      <c r="C112" s="38"/>
      <c r="D112" s="38"/>
      <c r="E112" s="38"/>
      <c r="F112" s="38"/>
      <c r="G112" s="39"/>
      <c r="H112" s="180">
        <v>1</v>
      </c>
      <c r="I112" s="40" t="s">
        <v>94</v>
      </c>
      <c r="J112" s="69"/>
      <c r="K112" s="69">
        <v>464000</v>
      </c>
      <c r="L112" s="13">
        <f t="shared" si="4"/>
        <v>464000</v>
      </c>
    </row>
    <row r="113" spans="1:12" ht="12.75" x14ac:dyDescent="0.2">
      <c r="A113" s="70">
        <v>5.16</v>
      </c>
      <c r="B113" s="71" t="s">
        <v>108</v>
      </c>
      <c r="C113" s="59"/>
      <c r="D113" s="59"/>
      <c r="E113" s="59"/>
      <c r="F113" s="59"/>
      <c r="G113" s="72"/>
      <c r="H113" s="173">
        <v>1</v>
      </c>
      <c r="I113" s="46" t="s">
        <v>94</v>
      </c>
      <c r="J113" s="51"/>
      <c r="K113" s="51">
        <v>291000</v>
      </c>
      <c r="L113" s="13">
        <f>K113*H113</f>
        <v>291000</v>
      </c>
    </row>
    <row r="114" spans="1:12" ht="12.75" x14ac:dyDescent="0.2">
      <c r="A114" s="70">
        <v>5.17</v>
      </c>
      <c r="B114" s="71" t="s">
        <v>109</v>
      </c>
      <c r="C114" s="59"/>
      <c r="D114" s="59"/>
      <c r="E114" s="59"/>
      <c r="F114" s="59"/>
      <c r="G114" s="72"/>
      <c r="H114" s="181">
        <v>1</v>
      </c>
      <c r="I114" s="73" t="s">
        <v>94</v>
      </c>
      <c r="J114" s="74"/>
      <c r="K114" s="75">
        <v>212000</v>
      </c>
      <c r="L114" s="13">
        <f t="shared" si="4"/>
        <v>212000</v>
      </c>
    </row>
    <row r="115" spans="1:12" ht="12.75" x14ac:dyDescent="0.2">
      <c r="A115" s="70">
        <v>5.18</v>
      </c>
      <c r="B115" s="71" t="s">
        <v>110</v>
      </c>
      <c r="C115" s="59"/>
      <c r="D115" s="59"/>
      <c r="E115" s="59"/>
      <c r="F115" s="59"/>
      <c r="G115" s="72"/>
      <c r="H115" s="181">
        <v>2</v>
      </c>
      <c r="I115" s="73" t="s">
        <v>94</v>
      </c>
      <c r="J115" s="74"/>
      <c r="K115" s="75">
        <v>37000</v>
      </c>
      <c r="L115" s="13">
        <f t="shared" si="4"/>
        <v>74000</v>
      </c>
    </row>
    <row r="116" spans="1:12" ht="12.75" x14ac:dyDescent="0.2">
      <c r="A116" s="76">
        <v>5.19</v>
      </c>
      <c r="B116" s="77" t="s">
        <v>111</v>
      </c>
      <c r="C116" s="59"/>
      <c r="D116" s="59"/>
      <c r="E116" s="59"/>
      <c r="F116" s="59"/>
      <c r="G116" s="59"/>
      <c r="H116" s="182"/>
      <c r="I116" s="78"/>
      <c r="J116" s="61"/>
      <c r="K116" s="62"/>
      <c r="L116" s="13"/>
    </row>
    <row r="117" spans="1:12" ht="12.75" x14ac:dyDescent="0.2">
      <c r="A117" s="79"/>
      <c r="B117" s="80" t="s">
        <v>112</v>
      </c>
      <c r="C117" s="44"/>
      <c r="D117" s="44"/>
      <c r="E117" s="44"/>
      <c r="F117" s="44"/>
      <c r="G117" s="44"/>
      <c r="H117" s="183">
        <v>1</v>
      </c>
      <c r="I117" s="81" t="s">
        <v>94</v>
      </c>
      <c r="J117" s="82"/>
      <c r="K117" s="213" t="s">
        <v>204</v>
      </c>
      <c r="L117" s="13"/>
    </row>
    <row r="118" spans="1:12" ht="12.75" x14ac:dyDescent="0.2">
      <c r="A118" s="79"/>
      <c r="B118" s="80" t="s">
        <v>113</v>
      </c>
      <c r="C118" s="44"/>
      <c r="D118" s="44"/>
      <c r="E118" s="44"/>
      <c r="F118" s="44"/>
      <c r="G118" s="44"/>
      <c r="H118" s="183">
        <v>1</v>
      </c>
      <c r="I118" s="81" t="s">
        <v>94</v>
      </c>
      <c r="J118" s="82"/>
      <c r="K118" s="213" t="s">
        <v>204</v>
      </c>
      <c r="L118" s="13"/>
    </row>
    <row r="119" spans="1:12" ht="12.75" x14ac:dyDescent="0.2">
      <c r="A119" s="83">
        <v>5.2</v>
      </c>
      <c r="B119" s="80" t="s">
        <v>114</v>
      </c>
      <c r="C119" s="44"/>
      <c r="D119" s="44"/>
      <c r="E119" s="44"/>
      <c r="F119" s="44"/>
      <c r="G119" s="44"/>
      <c r="H119" s="183">
        <v>2</v>
      </c>
      <c r="I119" s="81" t="s">
        <v>94</v>
      </c>
      <c r="J119" s="82"/>
      <c r="K119" s="213" t="s">
        <v>204</v>
      </c>
      <c r="L119" s="13"/>
    </row>
    <row r="120" spans="1:12" ht="12.75" x14ac:dyDescent="0.2">
      <c r="A120" s="84">
        <v>5.21</v>
      </c>
      <c r="B120" s="85" t="s">
        <v>115</v>
      </c>
      <c r="C120" s="49"/>
      <c r="D120" s="49"/>
      <c r="E120" s="49"/>
      <c r="F120" s="49"/>
      <c r="G120" s="49"/>
      <c r="H120" s="174">
        <v>1</v>
      </c>
      <c r="I120" s="86" t="s">
        <v>94</v>
      </c>
      <c r="J120" s="87"/>
      <c r="K120" s="214" t="s">
        <v>204</v>
      </c>
      <c r="L120" s="13"/>
    </row>
    <row r="121" spans="1:12" ht="12.75" x14ac:dyDescent="0.2">
      <c r="A121" s="88"/>
      <c r="B121" s="89"/>
      <c r="C121" s="89"/>
      <c r="D121" s="89"/>
      <c r="E121" s="89"/>
      <c r="F121" s="89"/>
      <c r="G121" s="90" t="s">
        <v>21</v>
      </c>
      <c r="H121" s="184"/>
      <c r="I121" s="91"/>
      <c r="J121" s="91"/>
      <c r="K121" s="91"/>
      <c r="L121" s="92">
        <f>SUM(L97:L120)</f>
        <v>7807040</v>
      </c>
    </row>
    <row r="122" spans="1:12" ht="12.75" x14ac:dyDescent="0.2">
      <c r="A122" s="7">
        <v>6</v>
      </c>
      <c r="B122" s="247" t="s">
        <v>116</v>
      </c>
      <c r="C122" s="225"/>
      <c r="D122" s="225"/>
      <c r="E122" s="225"/>
      <c r="F122" s="225"/>
      <c r="G122" s="225"/>
      <c r="H122" s="225"/>
      <c r="I122" s="225"/>
      <c r="J122" s="225"/>
      <c r="K122" s="225"/>
      <c r="L122" s="226"/>
    </row>
    <row r="123" spans="1:12" ht="12.75" x14ac:dyDescent="0.2">
      <c r="A123" s="36">
        <v>6.1</v>
      </c>
      <c r="B123" s="1" t="s">
        <v>117</v>
      </c>
      <c r="C123" s="2"/>
      <c r="D123" s="2"/>
      <c r="E123" s="2"/>
      <c r="F123" s="2"/>
      <c r="G123" s="54"/>
      <c r="H123" s="175">
        <v>1</v>
      </c>
      <c r="I123" s="93" t="s">
        <v>94</v>
      </c>
      <c r="J123" s="94"/>
      <c r="K123" s="94">
        <v>288600</v>
      </c>
      <c r="L123" s="94">
        <f>K123*H123</f>
        <v>288600</v>
      </c>
    </row>
    <row r="124" spans="1:12" ht="12.75" x14ac:dyDescent="0.2">
      <c r="A124" s="95"/>
      <c r="B124" s="2" t="s">
        <v>118</v>
      </c>
      <c r="C124" s="96"/>
      <c r="D124" s="2"/>
      <c r="E124" s="2"/>
      <c r="F124" s="2"/>
      <c r="G124" s="54"/>
      <c r="H124" s="185"/>
      <c r="I124" s="97"/>
      <c r="J124" s="98"/>
      <c r="K124" s="98"/>
      <c r="L124" s="99"/>
    </row>
    <row r="125" spans="1:12" ht="12.75" x14ac:dyDescent="0.2">
      <c r="A125" s="57">
        <v>6.2</v>
      </c>
      <c r="B125" s="58" t="s">
        <v>119</v>
      </c>
      <c r="C125" s="100"/>
      <c r="D125" s="100"/>
      <c r="E125" s="100"/>
      <c r="F125" s="100"/>
      <c r="G125" s="100"/>
      <c r="H125" s="176">
        <v>1</v>
      </c>
      <c r="I125" s="93" t="s">
        <v>94</v>
      </c>
      <c r="J125" s="94"/>
      <c r="K125" s="94">
        <v>93800</v>
      </c>
      <c r="L125" s="94">
        <f>K125*H125</f>
        <v>93800</v>
      </c>
    </row>
    <row r="126" spans="1:12" ht="12.75" x14ac:dyDescent="0.2">
      <c r="A126" s="63"/>
      <c r="B126" s="63" t="s">
        <v>120</v>
      </c>
      <c r="C126" s="96"/>
      <c r="D126" s="96"/>
      <c r="E126" s="96"/>
      <c r="F126" s="96"/>
      <c r="G126" s="96"/>
      <c r="H126" s="177"/>
      <c r="I126" s="97"/>
      <c r="J126" s="98"/>
      <c r="K126" s="98"/>
      <c r="L126" s="99"/>
    </row>
    <row r="127" spans="1:12" ht="12.75" x14ac:dyDescent="0.2">
      <c r="A127" s="57">
        <v>6.3</v>
      </c>
      <c r="B127" s="58" t="s">
        <v>121</v>
      </c>
      <c r="C127" s="100"/>
      <c r="D127" s="100"/>
      <c r="E127" s="100"/>
      <c r="F127" s="100"/>
      <c r="G127" s="100"/>
      <c r="H127" s="176">
        <v>1</v>
      </c>
      <c r="I127" s="93" t="s">
        <v>94</v>
      </c>
      <c r="J127" s="94"/>
      <c r="K127" s="94">
        <v>93800</v>
      </c>
      <c r="L127" s="94">
        <f>K127*H127</f>
        <v>93800</v>
      </c>
    </row>
    <row r="128" spans="1:12" ht="12.75" x14ac:dyDescent="0.2">
      <c r="A128" s="63"/>
      <c r="B128" s="63" t="s">
        <v>122</v>
      </c>
      <c r="C128" s="96"/>
      <c r="D128" s="96"/>
      <c r="E128" s="96"/>
      <c r="F128" s="96"/>
      <c r="G128" s="96"/>
      <c r="H128" s="177"/>
      <c r="I128" s="97"/>
      <c r="J128" s="98"/>
      <c r="K128" s="98"/>
      <c r="L128" s="99"/>
    </row>
    <row r="129" spans="1:12" ht="12.75" x14ac:dyDescent="0.2">
      <c r="A129" s="101">
        <v>6.4</v>
      </c>
      <c r="B129" s="58" t="s">
        <v>123</v>
      </c>
      <c r="C129" s="100"/>
      <c r="D129" s="100"/>
      <c r="E129" s="100"/>
      <c r="F129" s="100"/>
      <c r="G129" s="102"/>
      <c r="H129" s="186">
        <v>1</v>
      </c>
      <c r="I129" s="93" t="s">
        <v>94</v>
      </c>
      <c r="J129" s="94"/>
      <c r="K129" s="94">
        <v>93800</v>
      </c>
      <c r="L129" s="94">
        <f>K129*H129</f>
        <v>93800</v>
      </c>
    </row>
    <row r="130" spans="1:12" ht="12.75" x14ac:dyDescent="0.2">
      <c r="A130" s="103"/>
      <c r="B130" s="104" t="s">
        <v>124</v>
      </c>
      <c r="C130" s="64"/>
      <c r="D130" s="64"/>
      <c r="E130" s="64"/>
      <c r="F130" s="64"/>
      <c r="G130" s="105"/>
      <c r="H130" s="187"/>
      <c r="I130" s="97"/>
      <c r="J130" s="98"/>
      <c r="K130" s="98"/>
      <c r="L130" s="106"/>
    </row>
    <row r="131" spans="1:12" ht="12.75" x14ac:dyDescent="0.2">
      <c r="A131" s="107">
        <v>6.5</v>
      </c>
      <c r="B131" s="108" t="s">
        <v>125</v>
      </c>
      <c r="C131" s="96"/>
      <c r="D131" s="96"/>
      <c r="E131" s="96"/>
      <c r="F131" s="96"/>
      <c r="G131" s="96"/>
      <c r="H131" s="177">
        <v>1</v>
      </c>
      <c r="I131" s="93" t="s">
        <v>94</v>
      </c>
      <c r="J131" s="94"/>
      <c r="K131" s="94">
        <v>93800</v>
      </c>
      <c r="L131" s="94">
        <f>K131*H131</f>
        <v>93800</v>
      </c>
    </row>
    <row r="132" spans="1:12" ht="12.75" x14ac:dyDescent="0.2">
      <c r="A132" s="104"/>
      <c r="B132" s="104" t="s">
        <v>126</v>
      </c>
      <c r="C132" s="64"/>
      <c r="D132" s="64"/>
      <c r="E132" s="64"/>
      <c r="F132" s="64"/>
      <c r="G132" s="64"/>
      <c r="H132" s="188"/>
      <c r="I132" s="97"/>
      <c r="J132" s="98"/>
      <c r="K132" s="98"/>
      <c r="L132" s="99"/>
    </row>
    <row r="133" spans="1:12" ht="12.75" x14ac:dyDescent="0.2">
      <c r="A133" s="107">
        <v>6.6</v>
      </c>
      <c r="B133" s="108" t="s">
        <v>127</v>
      </c>
      <c r="C133" s="96"/>
      <c r="D133" s="96"/>
      <c r="E133" s="96"/>
      <c r="F133" s="96"/>
      <c r="G133" s="96"/>
      <c r="H133" s="177">
        <v>1</v>
      </c>
      <c r="I133" s="93" t="s">
        <v>94</v>
      </c>
      <c r="J133" s="94"/>
      <c r="K133" s="94">
        <v>51000</v>
      </c>
      <c r="L133" s="94">
        <f>K133*H133</f>
        <v>51000</v>
      </c>
    </row>
    <row r="134" spans="1:12" ht="12.75" x14ac:dyDescent="0.2">
      <c r="A134" s="104"/>
      <c r="B134" s="104" t="s">
        <v>128</v>
      </c>
      <c r="C134" s="64"/>
      <c r="D134" s="64"/>
      <c r="E134" s="64"/>
      <c r="F134" s="64"/>
      <c r="G134" s="64"/>
      <c r="H134" s="188"/>
      <c r="I134" s="97"/>
      <c r="J134" s="98"/>
      <c r="K134" s="98"/>
      <c r="L134" s="99"/>
    </row>
    <row r="135" spans="1:12" ht="12.75" x14ac:dyDescent="0.2">
      <c r="A135" s="107">
        <v>6.7</v>
      </c>
      <c r="B135" s="108" t="s">
        <v>129</v>
      </c>
      <c r="C135" s="96"/>
      <c r="D135" s="96"/>
      <c r="E135" s="96"/>
      <c r="F135" s="96"/>
      <c r="G135" s="96"/>
      <c r="H135" s="177">
        <v>1</v>
      </c>
      <c r="I135" s="93" t="s">
        <v>94</v>
      </c>
      <c r="J135" s="94"/>
      <c r="K135" s="94">
        <v>70700</v>
      </c>
      <c r="L135" s="94">
        <f>K135*H135</f>
        <v>70700</v>
      </c>
    </row>
    <row r="136" spans="1:12" ht="12.75" x14ac:dyDescent="0.2">
      <c r="A136" s="104"/>
      <c r="B136" s="104" t="s">
        <v>130</v>
      </c>
      <c r="C136" s="64"/>
      <c r="D136" s="64"/>
      <c r="E136" s="64"/>
      <c r="F136" s="64"/>
      <c r="G136" s="64"/>
      <c r="H136" s="188"/>
      <c r="I136" s="97"/>
      <c r="J136" s="98"/>
      <c r="K136" s="98"/>
      <c r="L136" s="99"/>
    </row>
    <row r="137" spans="1:12" ht="12.75" x14ac:dyDescent="0.2">
      <c r="A137" s="107">
        <v>6.8</v>
      </c>
      <c r="B137" s="108" t="s">
        <v>131</v>
      </c>
      <c r="C137" s="96"/>
      <c r="D137" s="96"/>
      <c r="E137" s="96"/>
      <c r="F137" s="96"/>
      <c r="G137" s="96"/>
      <c r="H137" s="177">
        <v>2</v>
      </c>
      <c r="I137" s="93" t="s">
        <v>94</v>
      </c>
      <c r="J137" s="94"/>
      <c r="K137" s="94">
        <v>182600</v>
      </c>
      <c r="L137" s="94">
        <f>K137*H137</f>
        <v>365200</v>
      </c>
    </row>
    <row r="138" spans="1:12" ht="12.75" x14ac:dyDescent="0.2">
      <c r="A138" s="104"/>
      <c r="B138" s="104" t="s">
        <v>132</v>
      </c>
      <c r="C138" s="64"/>
      <c r="D138" s="64"/>
      <c r="E138" s="64"/>
      <c r="F138" s="64"/>
      <c r="G138" s="64"/>
      <c r="H138" s="188"/>
      <c r="I138" s="97"/>
      <c r="J138" s="98"/>
      <c r="K138" s="98"/>
      <c r="L138" s="99"/>
    </row>
    <row r="139" spans="1:12" ht="12.75" x14ac:dyDescent="0.2">
      <c r="A139" s="107">
        <v>6.9</v>
      </c>
      <c r="B139" s="108" t="s">
        <v>133</v>
      </c>
      <c r="C139" s="96"/>
      <c r="D139" s="96"/>
      <c r="E139" s="96"/>
      <c r="F139" s="96"/>
      <c r="G139" s="96"/>
      <c r="H139" s="177">
        <v>1</v>
      </c>
      <c r="I139" s="93" t="s">
        <v>94</v>
      </c>
      <c r="J139" s="94"/>
      <c r="K139" s="94">
        <v>126000</v>
      </c>
      <c r="L139" s="94">
        <f>K139*H139</f>
        <v>126000</v>
      </c>
    </row>
    <row r="140" spans="1:12" ht="12.75" x14ac:dyDescent="0.2">
      <c r="A140" s="104"/>
      <c r="B140" s="104" t="s">
        <v>134</v>
      </c>
      <c r="C140" s="64"/>
      <c r="D140" s="64"/>
      <c r="E140" s="64"/>
      <c r="F140" s="64"/>
      <c r="G140" s="64"/>
      <c r="H140" s="188"/>
      <c r="I140" s="97"/>
      <c r="J140" s="98"/>
      <c r="K140" s="98"/>
      <c r="L140" s="99"/>
    </row>
    <row r="141" spans="1:12" ht="12.75" x14ac:dyDescent="0.2">
      <c r="A141" s="109">
        <v>6.1</v>
      </c>
      <c r="B141" s="108" t="s">
        <v>135</v>
      </c>
      <c r="C141" s="96"/>
      <c r="D141" s="96"/>
      <c r="E141" s="96"/>
      <c r="F141" s="96"/>
      <c r="G141" s="96"/>
      <c r="H141" s="177">
        <v>1</v>
      </c>
      <c r="I141" s="93" t="s">
        <v>94</v>
      </c>
      <c r="J141" s="94"/>
      <c r="K141" s="94">
        <v>126000</v>
      </c>
      <c r="L141" s="94">
        <f>K141*H141</f>
        <v>126000</v>
      </c>
    </row>
    <row r="142" spans="1:12" ht="12.75" x14ac:dyDescent="0.2">
      <c r="A142" s="104"/>
      <c r="B142" s="104" t="s">
        <v>128</v>
      </c>
      <c r="C142" s="64"/>
      <c r="D142" s="64"/>
      <c r="E142" s="64"/>
      <c r="F142" s="64"/>
      <c r="G142" s="64"/>
      <c r="H142" s="188"/>
      <c r="I142" s="97"/>
      <c r="J142" s="98"/>
      <c r="K142" s="98"/>
      <c r="L142" s="99"/>
    </row>
    <row r="143" spans="1:12" ht="12.75" x14ac:dyDescent="0.2">
      <c r="A143" s="107">
        <v>6.11</v>
      </c>
      <c r="B143" s="108" t="s">
        <v>136</v>
      </c>
      <c r="C143" s="96"/>
      <c r="D143" s="96"/>
      <c r="E143" s="96"/>
      <c r="F143" s="96"/>
      <c r="G143" s="96"/>
      <c r="H143" s="177">
        <v>1</v>
      </c>
      <c r="I143" s="93" t="s">
        <v>94</v>
      </c>
      <c r="J143" s="94"/>
      <c r="K143" s="94">
        <v>93800</v>
      </c>
      <c r="L143" s="94">
        <f>K143*H143</f>
        <v>93800</v>
      </c>
    </row>
    <row r="144" spans="1:12" ht="12.75" x14ac:dyDescent="0.2">
      <c r="A144" s="104"/>
      <c r="B144" s="104" t="s">
        <v>137</v>
      </c>
      <c r="C144" s="64"/>
      <c r="D144" s="64"/>
      <c r="E144" s="64"/>
      <c r="F144" s="64"/>
      <c r="G144" s="64"/>
      <c r="H144" s="188"/>
      <c r="I144" s="97"/>
      <c r="J144" s="98"/>
      <c r="K144" s="98"/>
      <c r="L144" s="99"/>
    </row>
    <row r="145" spans="1:12" ht="12.75" x14ac:dyDescent="0.2">
      <c r="A145" s="110"/>
      <c r="B145" s="111"/>
      <c r="C145" s="111"/>
      <c r="D145" s="111"/>
      <c r="E145" s="111"/>
      <c r="F145" s="111"/>
      <c r="G145" s="112" t="s">
        <v>21</v>
      </c>
      <c r="H145" s="189"/>
      <c r="I145" s="113"/>
      <c r="J145" s="17"/>
      <c r="K145" s="17"/>
      <c r="L145" s="18">
        <f>SUM(L123:L144)</f>
        <v>1496500</v>
      </c>
    </row>
    <row r="146" spans="1:12" ht="12.75" x14ac:dyDescent="0.2">
      <c r="A146" s="7">
        <v>7</v>
      </c>
      <c r="B146" s="19" t="s">
        <v>138</v>
      </c>
      <c r="C146" s="8"/>
      <c r="D146" s="8"/>
      <c r="E146" s="8"/>
      <c r="F146" s="8"/>
      <c r="G146" s="8"/>
      <c r="H146" s="166"/>
      <c r="I146" s="20"/>
      <c r="J146" s="20"/>
      <c r="K146" s="20"/>
      <c r="L146" s="21"/>
    </row>
    <row r="147" spans="1:12" ht="12.75" x14ac:dyDescent="0.2">
      <c r="A147" s="10">
        <v>7.1</v>
      </c>
      <c r="B147" s="224" t="s">
        <v>139</v>
      </c>
      <c r="C147" s="225"/>
      <c r="D147" s="225"/>
      <c r="E147" s="225"/>
      <c r="F147" s="225"/>
      <c r="G147" s="226"/>
      <c r="H147" s="167">
        <v>1</v>
      </c>
      <c r="I147" s="23" t="s">
        <v>94</v>
      </c>
      <c r="J147" s="13"/>
      <c r="K147" s="13">
        <v>23000</v>
      </c>
      <c r="L147" s="13">
        <f>K147*H147</f>
        <v>23000</v>
      </c>
    </row>
    <row r="148" spans="1:12" ht="12.75" x14ac:dyDescent="0.2">
      <c r="A148" s="10">
        <v>7.2</v>
      </c>
      <c r="B148" s="224" t="s">
        <v>140</v>
      </c>
      <c r="C148" s="225"/>
      <c r="D148" s="225"/>
      <c r="E148" s="225"/>
      <c r="F148" s="225"/>
      <c r="G148" s="226"/>
      <c r="H148" s="167">
        <v>1</v>
      </c>
      <c r="I148" s="23" t="s">
        <v>94</v>
      </c>
      <c r="J148" s="13"/>
      <c r="K148" s="13">
        <v>11500</v>
      </c>
      <c r="L148" s="13">
        <f t="shared" ref="L148:L149" si="6">K148*H148</f>
        <v>11500</v>
      </c>
    </row>
    <row r="149" spans="1:12" ht="12.75" x14ac:dyDescent="0.2">
      <c r="A149" s="114">
        <v>7.3</v>
      </c>
      <c r="B149" s="115" t="s">
        <v>141</v>
      </c>
      <c r="C149" s="115"/>
      <c r="D149" s="115"/>
      <c r="E149" s="115"/>
      <c r="F149" s="115"/>
      <c r="G149" s="116"/>
      <c r="H149" s="179">
        <v>1</v>
      </c>
      <c r="I149" s="117" t="s">
        <v>94</v>
      </c>
      <c r="J149" s="13"/>
      <c r="K149" s="13">
        <v>17900</v>
      </c>
      <c r="L149" s="13">
        <f t="shared" si="6"/>
        <v>17900</v>
      </c>
    </row>
    <row r="150" spans="1:12" ht="12.75" x14ac:dyDescent="0.2">
      <c r="A150" s="114">
        <v>7.4</v>
      </c>
      <c r="B150" s="115" t="s">
        <v>141</v>
      </c>
      <c r="C150" s="115"/>
      <c r="D150" s="115"/>
      <c r="E150" s="115"/>
      <c r="F150" s="115"/>
      <c r="G150" s="116"/>
      <c r="H150" s="179">
        <v>1</v>
      </c>
      <c r="I150" s="117" t="s">
        <v>94</v>
      </c>
      <c r="J150" s="13"/>
      <c r="K150" s="13">
        <v>15600</v>
      </c>
      <c r="L150" s="13">
        <f>K150*H150</f>
        <v>15600</v>
      </c>
    </row>
    <row r="151" spans="1:12" ht="12.75" x14ac:dyDescent="0.2">
      <c r="A151" s="114">
        <v>7.5</v>
      </c>
      <c r="B151" s="115" t="s">
        <v>139</v>
      </c>
      <c r="C151" s="115"/>
      <c r="D151" s="115"/>
      <c r="E151" s="115"/>
      <c r="F151" s="115"/>
      <c r="G151" s="116"/>
      <c r="H151" s="179">
        <v>2</v>
      </c>
      <c r="I151" s="117" t="s">
        <v>94</v>
      </c>
      <c r="J151" s="13"/>
      <c r="K151" s="13">
        <v>23000</v>
      </c>
      <c r="L151" s="13">
        <f>K151*H151</f>
        <v>46000</v>
      </c>
    </row>
    <row r="152" spans="1:12" ht="12.75" x14ac:dyDescent="0.2">
      <c r="A152" s="14"/>
      <c r="B152" s="15"/>
      <c r="C152" s="15"/>
      <c r="D152" s="15"/>
      <c r="E152" s="15"/>
      <c r="F152" s="15"/>
      <c r="G152" s="118" t="s">
        <v>21</v>
      </c>
      <c r="H152" s="171"/>
      <c r="I152" s="119"/>
      <c r="J152" s="119"/>
      <c r="K152" s="119"/>
      <c r="L152" s="18">
        <f>SUM(L147:L151)</f>
        <v>114000</v>
      </c>
    </row>
    <row r="153" spans="1:12" ht="12.75" x14ac:dyDescent="0.2">
      <c r="A153" s="120">
        <v>8</v>
      </c>
      <c r="B153" s="121" t="s">
        <v>142</v>
      </c>
      <c r="C153" s="122"/>
      <c r="D153" s="122"/>
      <c r="E153" s="122"/>
      <c r="F153" s="122"/>
      <c r="G153" s="122"/>
      <c r="H153" s="190"/>
      <c r="I153" s="123"/>
      <c r="J153" s="123"/>
      <c r="K153" s="123"/>
      <c r="L153" s="124"/>
    </row>
    <row r="154" spans="1:12" ht="12.75" x14ac:dyDescent="0.2">
      <c r="A154" s="125">
        <v>8.1</v>
      </c>
      <c r="B154" s="227" t="s">
        <v>143</v>
      </c>
      <c r="C154" s="228"/>
      <c r="D154" s="228"/>
      <c r="E154" s="228"/>
      <c r="F154" s="228"/>
      <c r="G154" s="229"/>
      <c r="H154" s="191">
        <v>1</v>
      </c>
      <c r="I154" s="215" t="s">
        <v>19</v>
      </c>
      <c r="J154" s="126"/>
      <c r="K154" s="126">
        <v>1089000</v>
      </c>
      <c r="L154" s="126">
        <f>K154*H154</f>
        <v>1089000</v>
      </c>
    </row>
    <row r="155" spans="1:12" ht="12.75" x14ac:dyDescent="0.2">
      <c r="A155" s="127"/>
      <c r="B155" s="128" t="s">
        <v>144</v>
      </c>
      <c r="C155" s="115"/>
      <c r="D155" s="115"/>
      <c r="E155" s="115"/>
      <c r="F155" s="115"/>
      <c r="G155" s="116"/>
      <c r="H155" s="179"/>
      <c r="I155" s="129"/>
      <c r="J155" s="129"/>
      <c r="K155" s="218" t="s">
        <v>199</v>
      </c>
      <c r="L155" s="129"/>
    </row>
    <row r="156" spans="1:12" ht="12.75" x14ac:dyDescent="0.2">
      <c r="A156" s="127"/>
      <c r="B156" s="128" t="s">
        <v>145</v>
      </c>
      <c r="C156" s="115"/>
      <c r="D156" s="115"/>
      <c r="E156" s="115"/>
      <c r="F156" s="115"/>
      <c r="G156" s="116"/>
      <c r="H156" s="179"/>
      <c r="I156" s="129"/>
      <c r="J156" s="129"/>
      <c r="K156" s="218" t="s">
        <v>199</v>
      </c>
      <c r="L156" s="129"/>
    </row>
    <row r="157" spans="1:12" ht="12.75" x14ac:dyDescent="0.2">
      <c r="A157" s="127"/>
      <c r="B157" s="128" t="s">
        <v>146</v>
      </c>
      <c r="C157" s="115"/>
      <c r="D157" s="115"/>
      <c r="E157" s="115"/>
      <c r="F157" s="115"/>
      <c r="G157" s="116"/>
      <c r="H157" s="179"/>
      <c r="I157" s="129"/>
      <c r="J157" s="129"/>
      <c r="K157" s="218" t="s">
        <v>199</v>
      </c>
      <c r="L157" s="129"/>
    </row>
    <row r="158" spans="1:12" ht="12.75" x14ac:dyDescent="0.2">
      <c r="A158" s="130"/>
      <c r="B158" s="128" t="s">
        <v>147</v>
      </c>
      <c r="C158" s="115"/>
      <c r="D158" s="115"/>
      <c r="E158" s="115"/>
      <c r="F158" s="115"/>
      <c r="G158" s="116"/>
      <c r="H158" s="179"/>
      <c r="I158" s="129"/>
      <c r="J158" s="129"/>
      <c r="K158" s="218" t="s">
        <v>199</v>
      </c>
      <c r="L158" s="129"/>
    </row>
    <row r="159" spans="1:12" ht="12.75" x14ac:dyDescent="0.2">
      <c r="A159" s="131">
        <v>8.1999999999999993</v>
      </c>
      <c r="B159" s="132" t="s">
        <v>148</v>
      </c>
      <c r="C159" s="133"/>
      <c r="D159" s="133"/>
      <c r="E159" s="133"/>
      <c r="F159" s="133"/>
      <c r="G159" s="134"/>
      <c r="H159" s="191">
        <v>1</v>
      </c>
      <c r="I159" s="215" t="s">
        <v>19</v>
      </c>
      <c r="J159" s="126"/>
      <c r="K159" s="126">
        <v>375900</v>
      </c>
      <c r="L159" s="126">
        <f>K159*H159</f>
        <v>375900</v>
      </c>
    </row>
    <row r="160" spans="1:12" ht="12.75" x14ac:dyDescent="0.2">
      <c r="A160" s="127"/>
      <c r="B160" s="128" t="s">
        <v>149</v>
      </c>
      <c r="C160" s="115"/>
      <c r="D160" s="115"/>
      <c r="E160" s="115"/>
      <c r="F160" s="115"/>
      <c r="G160" s="116"/>
      <c r="H160" s="159">
        <v>36</v>
      </c>
      <c r="I160" s="136" t="s">
        <v>150</v>
      </c>
      <c r="J160" s="129"/>
      <c r="K160" s="218" t="s">
        <v>199</v>
      </c>
      <c r="L160" s="129"/>
    </row>
    <row r="161" spans="1:12" ht="12.75" x14ac:dyDescent="0.2">
      <c r="A161" s="127"/>
      <c r="B161" s="128" t="s">
        <v>151</v>
      </c>
      <c r="C161" s="115"/>
      <c r="D161" s="115"/>
      <c r="E161" s="115"/>
      <c r="F161" s="115"/>
      <c r="G161" s="116"/>
      <c r="H161" s="159">
        <v>31</v>
      </c>
      <c r="I161" s="136" t="s">
        <v>150</v>
      </c>
      <c r="J161" s="129"/>
      <c r="K161" s="218" t="s">
        <v>199</v>
      </c>
      <c r="L161" s="129"/>
    </row>
    <row r="162" spans="1:12" ht="12.75" x14ac:dyDescent="0.2">
      <c r="A162" s="127"/>
      <c r="B162" s="128" t="s">
        <v>152</v>
      </c>
      <c r="C162" s="115"/>
      <c r="D162" s="115"/>
      <c r="E162" s="115"/>
      <c r="F162" s="115"/>
      <c r="G162" s="116"/>
      <c r="H162" s="159">
        <v>4</v>
      </c>
      <c r="I162" s="136" t="s">
        <v>150</v>
      </c>
      <c r="J162" s="129"/>
      <c r="K162" s="218" t="s">
        <v>199</v>
      </c>
      <c r="L162" s="129"/>
    </row>
    <row r="163" spans="1:12" ht="12.75" x14ac:dyDescent="0.2">
      <c r="A163" s="127"/>
      <c r="B163" s="128" t="s">
        <v>153</v>
      </c>
      <c r="C163" s="115"/>
      <c r="D163" s="115"/>
      <c r="E163" s="115"/>
      <c r="F163" s="115"/>
      <c r="G163" s="116"/>
      <c r="H163" s="159">
        <v>6</v>
      </c>
      <c r="I163" s="136" t="s">
        <v>150</v>
      </c>
      <c r="J163" s="129"/>
      <c r="K163" s="218" t="s">
        <v>199</v>
      </c>
      <c r="L163" s="129"/>
    </row>
    <row r="164" spans="1:12" ht="12.75" x14ac:dyDescent="0.2">
      <c r="A164" s="127"/>
      <c r="B164" s="128" t="s">
        <v>154</v>
      </c>
      <c r="C164" s="115"/>
      <c r="D164" s="115"/>
      <c r="E164" s="115"/>
      <c r="F164" s="115"/>
      <c r="G164" s="116"/>
      <c r="H164" s="159">
        <v>26</v>
      </c>
      <c r="I164" s="136" t="s">
        <v>150</v>
      </c>
      <c r="J164" s="129"/>
      <c r="K164" s="218" t="s">
        <v>199</v>
      </c>
      <c r="L164" s="129"/>
    </row>
    <row r="165" spans="1:12" ht="12.75" x14ac:dyDescent="0.2">
      <c r="A165" s="127"/>
      <c r="B165" s="128" t="s">
        <v>155</v>
      </c>
      <c r="C165" s="115"/>
      <c r="D165" s="115"/>
      <c r="E165" s="115"/>
      <c r="F165" s="115"/>
      <c r="G165" s="116"/>
      <c r="H165" s="159">
        <v>26</v>
      </c>
      <c r="I165" s="136" t="s">
        <v>150</v>
      </c>
      <c r="J165" s="129"/>
      <c r="K165" s="218" t="s">
        <v>199</v>
      </c>
      <c r="L165" s="129"/>
    </row>
    <row r="166" spans="1:12" ht="12.75" x14ac:dyDescent="0.2">
      <c r="A166" s="127"/>
      <c r="B166" s="128" t="s">
        <v>156</v>
      </c>
      <c r="C166" s="115"/>
      <c r="D166" s="115"/>
      <c r="E166" s="115"/>
      <c r="F166" s="115"/>
      <c r="G166" s="116"/>
      <c r="H166" s="159">
        <v>10</v>
      </c>
      <c r="I166" s="136" t="s">
        <v>150</v>
      </c>
      <c r="J166" s="129"/>
      <c r="K166" s="218" t="s">
        <v>199</v>
      </c>
      <c r="L166" s="129"/>
    </row>
    <row r="167" spans="1:12" ht="12.75" x14ac:dyDescent="0.2">
      <c r="A167" s="127"/>
      <c r="B167" s="128" t="s">
        <v>157</v>
      </c>
      <c r="C167" s="115"/>
      <c r="D167" s="115"/>
      <c r="E167" s="115"/>
      <c r="F167" s="115"/>
      <c r="G167" s="116"/>
      <c r="H167" s="159">
        <v>77</v>
      </c>
      <c r="I167" s="136" t="s">
        <v>34</v>
      </c>
      <c r="J167" s="129"/>
      <c r="K167" s="218" t="s">
        <v>199</v>
      </c>
      <c r="L167" s="129"/>
    </row>
    <row r="168" spans="1:12" ht="12.75" x14ac:dyDescent="0.2">
      <c r="A168" s="127"/>
      <c r="B168" s="128" t="s">
        <v>158</v>
      </c>
      <c r="C168" s="115"/>
      <c r="D168" s="115"/>
      <c r="E168" s="115"/>
      <c r="F168" s="115"/>
      <c r="G168" s="116"/>
      <c r="H168" s="159">
        <v>0</v>
      </c>
      <c r="I168" s="137" t="s">
        <v>94</v>
      </c>
      <c r="J168" s="129"/>
      <c r="K168" s="218"/>
      <c r="L168" s="129"/>
    </row>
    <row r="169" spans="1:12" ht="12.75" x14ac:dyDescent="0.2">
      <c r="A169" s="127"/>
      <c r="B169" s="128" t="s">
        <v>159</v>
      </c>
      <c r="C169" s="115"/>
      <c r="D169" s="115"/>
      <c r="E169" s="115"/>
      <c r="F169" s="115"/>
      <c r="G169" s="116"/>
      <c r="H169" s="159">
        <v>248</v>
      </c>
      <c r="I169" s="137" t="s">
        <v>34</v>
      </c>
      <c r="J169" s="129"/>
      <c r="K169" s="218" t="s">
        <v>199</v>
      </c>
      <c r="L169" s="129"/>
    </row>
    <row r="170" spans="1:12" ht="12.75" x14ac:dyDescent="0.2">
      <c r="A170" s="127"/>
      <c r="B170" s="128" t="s">
        <v>160</v>
      </c>
      <c r="C170" s="115"/>
      <c r="D170" s="115"/>
      <c r="E170" s="115"/>
      <c r="F170" s="115"/>
      <c r="G170" s="116"/>
      <c r="H170" s="159">
        <v>0</v>
      </c>
      <c r="I170" s="136" t="s">
        <v>94</v>
      </c>
      <c r="J170" s="129"/>
      <c r="K170" s="218"/>
      <c r="L170" s="129"/>
    </row>
    <row r="171" spans="1:12" ht="12.75" x14ac:dyDescent="0.2">
      <c r="A171" s="127"/>
      <c r="B171" s="128" t="s">
        <v>161</v>
      </c>
      <c r="C171" s="115"/>
      <c r="D171" s="115"/>
      <c r="E171" s="115"/>
      <c r="F171" s="115"/>
      <c r="G171" s="116"/>
      <c r="H171" s="159">
        <v>55</v>
      </c>
      <c r="I171" s="136" t="s">
        <v>34</v>
      </c>
      <c r="J171" s="129"/>
      <c r="K171" s="218" t="s">
        <v>199</v>
      </c>
      <c r="L171" s="129"/>
    </row>
    <row r="172" spans="1:12" ht="12.75" x14ac:dyDescent="0.2">
      <c r="A172" s="127"/>
      <c r="B172" s="128" t="s">
        <v>162</v>
      </c>
      <c r="C172" s="115"/>
      <c r="D172" s="115"/>
      <c r="E172" s="115"/>
      <c r="F172" s="115"/>
      <c r="G172" s="116"/>
      <c r="H172" s="159">
        <v>0</v>
      </c>
      <c r="I172" s="136" t="s">
        <v>94</v>
      </c>
      <c r="J172" s="129"/>
      <c r="K172" s="218"/>
      <c r="L172" s="129"/>
    </row>
    <row r="173" spans="1:12" ht="12.75" x14ac:dyDescent="0.2">
      <c r="A173" s="127"/>
      <c r="B173" s="128" t="s">
        <v>163</v>
      </c>
      <c r="C173" s="115"/>
      <c r="D173" s="115"/>
      <c r="E173" s="115"/>
      <c r="F173" s="115"/>
      <c r="G173" s="116"/>
      <c r="H173" s="159">
        <v>18</v>
      </c>
      <c r="I173" s="136" t="s">
        <v>34</v>
      </c>
      <c r="J173" s="129"/>
      <c r="K173" s="218" t="s">
        <v>199</v>
      </c>
      <c r="L173" s="129"/>
    </row>
    <row r="174" spans="1:12" ht="12.75" x14ac:dyDescent="0.2">
      <c r="A174" s="127"/>
      <c r="B174" s="128" t="s">
        <v>164</v>
      </c>
      <c r="C174" s="115"/>
      <c r="D174" s="115"/>
      <c r="E174" s="115"/>
      <c r="F174" s="115"/>
      <c r="G174" s="116"/>
      <c r="H174" s="159">
        <v>0</v>
      </c>
      <c r="I174" s="136" t="s">
        <v>94</v>
      </c>
      <c r="J174" s="129"/>
      <c r="K174" s="218"/>
      <c r="L174" s="129"/>
    </row>
    <row r="175" spans="1:12" ht="12.75" x14ac:dyDescent="0.2">
      <c r="A175" s="127"/>
      <c r="B175" s="128" t="s">
        <v>165</v>
      </c>
      <c r="C175" s="115"/>
      <c r="D175" s="115"/>
      <c r="E175" s="115"/>
      <c r="F175" s="115"/>
      <c r="G175" s="116"/>
      <c r="H175" s="159">
        <v>22</v>
      </c>
      <c r="I175" s="136" t="s">
        <v>34</v>
      </c>
      <c r="J175" s="129"/>
      <c r="K175" s="218" t="s">
        <v>199</v>
      </c>
      <c r="L175" s="129"/>
    </row>
    <row r="176" spans="1:12" ht="12.75" x14ac:dyDescent="0.2">
      <c r="A176" s="127"/>
      <c r="B176" s="128" t="s">
        <v>166</v>
      </c>
      <c r="C176" s="115"/>
      <c r="D176" s="115"/>
      <c r="E176" s="115"/>
      <c r="F176" s="115"/>
      <c r="G176" s="116"/>
      <c r="H176" s="159">
        <v>0</v>
      </c>
      <c r="I176" s="136" t="s">
        <v>94</v>
      </c>
      <c r="J176" s="129"/>
      <c r="K176" s="218"/>
      <c r="L176" s="129"/>
    </row>
    <row r="177" spans="1:12" ht="12.75" x14ac:dyDescent="0.2">
      <c r="A177" s="127"/>
      <c r="B177" s="128" t="s">
        <v>167</v>
      </c>
      <c r="C177" s="115"/>
      <c r="D177" s="115"/>
      <c r="E177" s="115"/>
      <c r="F177" s="115"/>
      <c r="G177" s="116"/>
      <c r="H177" s="159">
        <v>1</v>
      </c>
      <c r="I177" s="136" t="s">
        <v>94</v>
      </c>
      <c r="J177" s="129"/>
      <c r="K177" s="218" t="s">
        <v>199</v>
      </c>
      <c r="L177" s="129"/>
    </row>
    <row r="178" spans="1:12" ht="12.75" x14ac:dyDescent="0.2">
      <c r="A178" s="127"/>
      <c r="B178" s="128" t="s">
        <v>168</v>
      </c>
      <c r="C178" s="115"/>
      <c r="D178" s="115"/>
      <c r="E178" s="115"/>
      <c r="F178" s="115"/>
      <c r="G178" s="116"/>
      <c r="H178" s="159">
        <v>1</v>
      </c>
      <c r="I178" s="136" t="s">
        <v>94</v>
      </c>
      <c r="J178" s="129"/>
      <c r="K178" s="218" t="s">
        <v>199</v>
      </c>
      <c r="L178" s="129"/>
    </row>
    <row r="179" spans="1:12" ht="12.75" x14ac:dyDescent="0.2">
      <c r="A179" s="127"/>
      <c r="B179" s="128" t="s">
        <v>169</v>
      </c>
      <c r="C179" s="115"/>
      <c r="D179" s="115"/>
      <c r="E179" s="115"/>
      <c r="F179" s="115"/>
      <c r="G179" s="116"/>
      <c r="H179" s="179">
        <v>1</v>
      </c>
      <c r="I179" s="138" t="s">
        <v>94</v>
      </c>
      <c r="J179" s="129"/>
      <c r="K179" s="218" t="s">
        <v>199</v>
      </c>
      <c r="L179" s="129"/>
    </row>
    <row r="180" spans="1:12" ht="12.75" x14ac:dyDescent="0.2">
      <c r="A180" s="127"/>
      <c r="B180" s="128" t="s">
        <v>170</v>
      </c>
      <c r="C180" s="115"/>
      <c r="D180" s="115"/>
      <c r="E180" s="115"/>
      <c r="F180" s="115"/>
      <c r="G180" s="116"/>
      <c r="H180" s="179">
        <v>2</v>
      </c>
      <c r="I180" s="138" t="s">
        <v>94</v>
      </c>
      <c r="J180" s="129"/>
      <c r="K180" s="218" t="s">
        <v>199</v>
      </c>
      <c r="L180" s="129"/>
    </row>
    <row r="181" spans="1:12" ht="12.75" x14ac:dyDescent="0.2">
      <c r="A181" s="127"/>
      <c r="B181" s="128" t="s">
        <v>171</v>
      </c>
      <c r="C181" s="115"/>
      <c r="D181" s="115"/>
      <c r="E181" s="115"/>
      <c r="F181" s="115"/>
      <c r="G181" s="116"/>
      <c r="H181" s="179">
        <v>1</v>
      </c>
      <c r="I181" s="138" t="s">
        <v>94</v>
      </c>
      <c r="J181" s="129"/>
      <c r="K181" s="218" t="s">
        <v>199</v>
      </c>
      <c r="L181" s="129"/>
    </row>
    <row r="182" spans="1:12" ht="12.75" x14ac:dyDescent="0.2">
      <c r="A182" s="130"/>
      <c r="B182" s="128" t="s">
        <v>147</v>
      </c>
      <c r="C182" s="115"/>
      <c r="D182" s="115"/>
      <c r="E182" s="115"/>
      <c r="F182" s="115"/>
      <c r="G182" s="116"/>
      <c r="H182" s="179"/>
      <c r="I182" s="129"/>
      <c r="J182" s="129"/>
      <c r="K182" s="129"/>
      <c r="L182" s="129"/>
    </row>
    <row r="183" spans="1:12" ht="12.75" x14ac:dyDescent="0.2">
      <c r="A183" s="131">
        <v>8.3000000000000007</v>
      </c>
      <c r="B183" s="132" t="s">
        <v>172</v>
      </c>
      <c r="C183" s="133"/>
      <c r="D183" s="133"/>
      <c r="E183" s="133"/>
      <c r="F183" s="133"/>
      <c r="G183" s="134"/>
      <c r="H183" s="191">
        <v>1</v>
      </c>
      <c r="I183" s="215" t="s">
        <v>19</v>
      </c>
      <c r="J183" s="126"/>
      <c r="K183" s="126">
        <v>31100</v>
      </c>
      <c r="L183" s="126">
        <f>K183*H183</f>
        <v>31100</v>
      </c>
    </row>
    <row r="184" spans="1:12" ht="12.75" x14ac:dyDescent="0.2">
      <c r="A184" s="127"/>
      <c r="B184" s="128" t="s">
        <v>173</v>
      </c>
      <c r="C184" s="115"/>
      <c r="D184" s="115"/>
      <c r="E184" s="115"/>
      <c r="F184" s="115"/>
      <c r="G184" s="116"/>
      <c r="H184" s="159">
        <v>22</v>
      </c>
      <c r="I184" s="139" t="s">
        <v>174</v>
      </c>
      <c r="J184" s="129"/>
      <c r="K184" s="218" t="s">
        <v>199</v>
      </c>
      <c r="L184" s="129"/>
    </row>
    <row r="185" spans="1:12" ht="12.75" x14ac:dyDescent="0.2">
      <c r="A185" s="127"/>
      <c r="B185" s="128" t="s">
        <v>175</v>
      </c>
      <c r="C185" s="115"/>
      <c r="D185" s="115"/>
      <c r="E185" s="115"/>
      <c r="F185" s="115"/>
      <c r="G185" s="116"/>
      <c r="H185" s="159">
        <v>3</v>
      </c>
      <c r="I185" s="139" t="s">
        <v>94</v>
      </c>
      <c r="J185" s="129"/>
      <c r="K185" s="218" t="s">
        <v>199</v>
      </c>
      <c r="L185" s="129"/>
    </row>
    <row r="186" spans="1:12" ht="12.75" x14ac:dyDescent="0.2">
      <c r="A186" s="127"/>
      <c r="B186" s="128" t="s">
        <v>176</v>
      </c>
      <c r="C186" s="115"/>
      <c r="D186" s="115"/>
      <c r="E186" s="115"/>
      <c r="F186" s="115"/>
      <c r="G186" s="116"/>
      <c r="H186" s="179">
        <v>1</v>
      </c>
      <c r="I186" s="138" t="s">
        <v>94</v>
      </c>
      <c r="J186" s="129"/>
      <c r="K186" s="218" t="s">
        <v>199</v>
      </c>
      <c r="L186" s="129"/>
    </row>
    <row r="187" spans="1:12" ht="12.75" x14ac:dyDescent="0.2">
      <c r="A187" s="127"/>
      <c r="B187" s="128" t="s">
        <v>177</v>
      </c>
      <c r="C187" s="115"/>
      <c r="D187" s="115"/>
      <c r="E187" s="115"/>
      <c r="F187" s="115"/>
      <c r="G187" s="116"/>
      <c r="H187" s="179">
        <v>1</v>
      </c>
      <c r="I187" s="138" t="s">
        <v>94</v>
      </c>
      <c r="J187" s="129"/>
      <c r="K187" s="218" t="s">
        <v>199</v>
      </c>
      <c r="L187" s="129"/>
    </row>
    <row r="188" spans="1:12" ht="12.75" x14ac:dyDescent="0.2">
      <c r="A188" s="127"/>
      <c r="B188" s="128" t="s">
        <v>178</v>
      </c>
      <c r="C188" s="115"/>
      <c r="D188" s="115"/>
      <c r="E188" s="115"/>
      <c r="F188" s="115"/>
      <c r="G188" s="116"/>
      <c r="H188" s="179">
        <v>2</v>
      </c>
      <c r="I188" s="138" t="s">
        <v>94</v>
      </c>
      <c r="J188" s="129"/>
      <c r="K188" s="218" t="s">
        <v>199</v>
      </c>
      <c r="L188" s="129"/>
    </row>
    <row r="189" spans="1:12" ht="12.75" x14ac:dyDescent="0.2">
      <c r="A189" s="130"/>
      <c r="B189" s="128" t="s">
        <v>147</v>
      </c>
      <c r="C189" s="115"/>
      <c r="D189" s="115"/>
      <c r="E189" s="115"/>
      <c r="F189" s="115"/>
      <c r="G189" s="116"/>
      <c r="H189" s="179"/>
      <c r="I189" s="129"/>
      <c r="J189" s="129"/>
      <c r="K189" s="129"/>
      <c r="L189" s="129"/>
    </row>
    <row r="190" spans="1:12" ht="12.75" x14ac:dyDescent="0.2">
      <c r="A190" s="131">
        <v>8.4</v>
      </c>
      <c r="B190" s="132" t="s">
        <v>179</v>
      </c>
      <c r="C190" s="133"/>
      <c r="D190" s="133"/>
      <c r="E190" s="133"/>
      <c r="F190" s="133"/>
      <c r="G190" s="134"/>
      <c r="H190" s="191">
        <v>1</v>
      </c>
      <c r="I190" s="215" t="s">
        <v>19</v>
      </c>
      <c r="J190" s="126"/>
      <c r="K190" s="126">
        <v>63300</v>
      </c>
      <c r="L190" s="126">
        <f>K190*H190</f>
        <v>63300</v>
      </c>
    </row>
    <row r="191" spans="1:12" ht="12.75" x14ac:dyDescent="0.2">
      <c r="A191" s="130"/>
      <c r="B191" s="128" t="s">
        <v>180</v>
      </c>
      <c r="C191" s="115"/>
      <c r="D191" s="115"/>
      <c r="E191" s="115"/>
      <c r="F191" s="115"/>
      <c r="G191" s="116"/>
      <c r="H191" s="159">
        <v>6</v>
      </c>
      <c r="I191" s="139" t="s">
        <v>94</v>
      </c>
      <c r="J191" s="129"/>
      <c r="K191" s="217" t="s">
        <v>199</v>
      </c>
      <c r="L191" s="129"/>
    </row>
    <row r="192" spans="1:12" ht="12.75" x14ac:dyDescent="0.2">
      <c r="A192" s="130"/>
      <c r="B192" s="128" t="s">
        <v>147</v>
      </c>
      <c r="C192" s="115"/>
      <c r="D192" s="115"/>
      <c r="E192" s="115"/>
      <c r="F192" s="115"/>
      <c r="G192" s="116"/>
      <c r="H192" s="179"/>
      <c r="I192" s="129"/>
      <c r="J192" s="129"/>
      <c r="K192" s="129"/>
      <c r="L192" s="129"/>
    </row>
    <row r="193" spans="1:13" ht="12.75" x14ac:dyDescent="0.2">
      <c r="A193" s="131">
        <v>8.5</v>
      </c>
      <c r="B193" s="132" t="s">
        <v>181</v>
      </c>
      <c r="C193" s="133"/>
      <c r="D193" s="133"/>
      <c r="E193" s="133"/>
      <c r="F193" s="133"/>
      <c r="G193" s="134"/>
      <c r="H193" s="192"/>
      <c r="I193" s="135"/>
      <c r="J193" s="135"/>
      <c r="K193" s="217" t="s">
        <v>199</v>
      </c>
      <c r="L193" s="135"/>
    </row>
    <row r="194" spans="1:13" ht="12.75" x14ac:dyDescent="0.2">
      <c r="A194" s="130"/>
      <c r="B194" s="115"/>
      <c r="C194" s="115"/>
      <c r="D194" s="115"/>
      <c r="E194" s="115"/>
      <c r="F194" s="115"/>
      <c r="G194" s="116"/>
      <c r="H194" s="179"/>
      <c r="I194" s="129"/>
      <c r="J194" s="129"/>
      <c r="K194" s="218"/>
      <c r="L194" s="129"/>
    </row>
    <row r="195" spans="1:13" ht="12.75" x14ac:dyDescent="0.2">
      <c r="A195" s="131">
        <v>8.6</v>
      </c>
      <c r="B195" s="132" t="s">
        <v>182</v>
      </c>
      <c r="C195" s="133"/>
      <c r="D195" s="133"/>
      <c r="E195" s="133"/>
      <c r="F195" s="133"/>
      <c r="G195" s="134"/>
      <c r="H195" s="192"/>
      <c r="I195" s="135"/>
      <c r="J195" s="135"/>
      <c r="K195" s="217" t="s">
        <v>199</v>
      </c>
      <c r="L195" s="135"/>
    </row>
    <row r="196" spans="1:13" ht="12.75" x14ac:dyDescent="0.2">
      <c r="A196" s="130"/>
      <c r="B196" s="115"/>
      <c r="C196" s="115"/>
      <c r="D196" s="115"/>
      <c r="E196" s="115"/>
      <c r="F196" s="115"/>
      <c r="G196" s="116"/>
      <c r="H196" s="179"/>
      <c r="I196" s="129"/>
      <c r="J196" s="129"/>
      <c r="K196" s="218"/>
      <c r="L196" s="129"/>
    </row>
    <row r="197" spans="1:13" ht="12.75" x14ac:dyDescent="0.2">
      <c r="A197" s="131">
        <v>8.6999999999999993</v>
      </c>
      <c r="B197" s="132" t="s">
        <v>183</v>
      </c>
      <c r="C197" s="133"/>
      <c r="D197" s="133"/>
      <c r="E197" s="133"/>
      <c r="F197" s="133"/>
      <c r="G197" s="134"/>
      <c r="H197" s="192"/>
      <c r="I197" s="135"/>
      <c r="J197" s="135"/>
      <c r="K197" s="217" t="s">
        <v>199</v>
      </c>
      <c r="L197" s="135"/>
    </row>
    <row r="198" spans="1:13" ht="12.75" x14ac:dyDescent="0.2">
      <c r="A198" s="130"/>
      <c r="B198" s="115"/>
      <c r="C198" s="115"/>
      <c r="D198" s="115"/>
      <c r="E198" s="115"/>
      <c r="F198" s="115"/>
      <c r="G198" s="116"/>
      <c r="H198" s="179"/>
      <c r="I198" s="129"/>
      <c r="J198" s="129"/>
      <c r="K198" s="218"/>
      <c r="L198" s="129"/>
    </row>
    <row r="199" spans="1:13" ht="12.75" x14ac:dyDescent="0.2">
      <c r="A199" s="131">
        <v>8.8000000000000007</v>
      </c>
      <c r="B199" s="132" t="s">
        <v>184</v>
      </c>
      <c r="C199" s="133"/>
      <c r="D199" s="133"/>
      <c r="E199" s="133"/>
      <c r="F199" s="133"/>
      <c r="G199" s="134"/>
      <c r="H199" s="192"/>
      <c r="I199" s="135"/>
      <c r="J199" s="135"/>
      <c r="K199" s="217" t="s">
        <v>199</v>
      </c>
      <c r="L199" s="135"/>
    </row>
    <row r="200" spans="1:13" ht="12.75" x14ac:dyDescent="0.2">
      <c r="A200" s="130"/>
      <c r="B200" s="115"/>
      <c r="C200" s="115"/>
      <c r="D200" s="115"/>
      <c r="E200" s="115"/>
      <c r="F200" s="115"/>
      <c r="G200" s="116"/>
      <c r="H200" s="179"/>
      <c r="I200" s="129"/>
      <c r="J200" s="129"/>
      <c r="K200" s="129"/>
      <c r="L200" s="129"/>
    </row>
    <row r="201" spans="1:13" ht="12.75" x14ac:dyDescent="0.2">
      <c r="A201" s="14"/>
      <c r="B201" s="15"/>
      <c r="C201" s="15"/>
      <c r="D201" s="15"/>
      <c r="E201" s="15"/>
      <c r="F201" s="15"/>
      <c r="G201" s="118" t="s">
        <v>21</v>
      </c>
      <c r="H201" s="171"/>
      <c r="I201" s="119"/>
      <c r="J201" s="119"/>
      <c r="K201" s="119"/>
      <c r="L201" s="18">
        <f>SUM(L154:L200)</f>
        <v>1559300</v>
      </c>
    </row>
    <row r="202" spans="1:13" ht="12.75" x14ac:dyDescent="0.2">
      <c r="A202" s="120">
        <v>9</v>
      </c>
      <c r="B202" s="121" t="s">
        <v>185</v>
      </c>
      <c r="C202" s="122"/>
      <c r="D202" s="122"/>
      <c r="E202" s="122"/>
      <c r="F202" s="122"/>
      <c r="G202" s="122"/>
      <c r="H202" s="190"/>
      <c r="I202" s="123"/>
      <c r="J202" s="123"/>
      <c r="K202" s="216" t="s">
        <v>204</v>
      </c>
      <c r="L202" s="140"/>
    </row>
    <row r="203" spans="1:13" ht="12.75" x14ac:dyDescent="0.2">
      <c r="A203" s="141"/>
      <c r="B203" s="142"/>
      <c r="C203" s="142"/>
      <c r="D203" s="142"/>
      <c r="E203" s="142"/>
      <c r="F203" s="142"/>
      <c r="G203" s="143"/>
      <c r="H203" s="193"/>
      <c r="I203" s="144"/>
      <c r="J203" s="145"/>
      <c r="K203" s="145"/>
      <c r="L203" s="13">
        <f>K203*H203</f>
        <v>0</v>
      </c>
    </row>
    <row r="204" spans="1:13" ht="12.75" x14ac:dyDescent="0.2">
      <c r="A204" s="146"/>
      <c r="B204" s="147"/>
      <c r="C204" s="147"/>
      <c r="D204" s="147"/>
      <c r="E204" s="147"/>
      <c r="F204" s="147"/>
      <c r="G204" s="148" t="s">
        <v>21</v>
      </c>
      <c r="H204" s="194"/>
      <c r="I204" s="149"/>
      <c r="J204" s="149"/>
      <c r="K204" s="150"/>
      <c r="L204" s="18">
        <f>SUM(L203)</f>
        <v>0</v>
      </c>
    </row>
    <row r="205" spans="1:13" ht="12.75" x14ac:dyDescent="0.2">
      <c r="A205" s="233" t="s">
        <v>186</v>
      </c>
      <c r="B205" s="234"/>
      <c r="C205" s="234"/>
      <c r="D205" s="234"/>
      <c r="E205" s="234"/>
      <c r="F205" s="234"/>
      <c r="G205" s="235"/>
      <c r="H205" s="236" t="s">
        <v>187</v>
      </c>
      <c r="I205" s="237"/>
      <c r="J205" s="151"/>
      <c r="K205" s="151"/>
      <c r="L205" s="152">
        <f>SUM(,L204,L201,L152,L145,L121,L95,L77,L30,L17)</f>
        <v>18597560</v>
      </c>
    </row>
    <row r="206" spans="1:13" ht="12.75" x14ac:dyDescent="0.2">
      <c r="A206" s="153"/>
      <c r="B206" s="3"/>
      <c r="C206" s="3"/>
      <c r="D206" s="3"/>
      <c r="E206" s="3"/>
      <c r="F206" s="3"/>
      <c r="G206" s="154"/>
      <c r="H206" s="236" t="s">
        <v>188</v>
      </c>
      <c r="I206" s="237"/>
      <c r="J206" s="151"/>
      <c r="K206" s="151"/>
      <c r="L206" s="152">
        <f>L205*10%</f>
        <v>1859756</v>
      </c>
      <c r="M206" s="219"/>
    </row>
    <row r="207" spans="1:13" ht="12.75" x14ac:dyDescent="0.2">
      <c r="A207" s="238" t="str">
        <f>BAHTTEXT(L208)</f>
        <v>ยี่สิบเอ็ดล้านแปดแสนแปดหมื่นเก้าพันสามร้อยยี่สิบแปดบาทสิบสองสตางค์</v>
      </c>
      <c r="B207" s="239"/>
      <c r="C207" s="239"/>
      <c r="D207" s="239"/>
      <c r="E207" s="239"/>
      <c r="F207" s="239"/>
      <c r="G207" s="240"/>
      <c r="H207" s="236" t="s">
        <v>189</v>
      </c>
      <c r="I207" s="237"/>
      <c r="J207" s="151"/>
      <c r="K207" s="151"/>
      <c r="L207" s="152">
        <f>(L205+L206)*7%</f>
        <v>1432012.12</v>
      </c>
    </row>
    <row r="208" spans="1:13" ht="12.75" x14ac:dyDescent="0.2">
      <c r="A208" s="241"/>
      <c r="B208" s="239"/>
      <c r="C208" s="239"/>
      <c r="D208" s="239"/>
      <c r="E208" s="239"/>
      <c r="F208" s="239"/>
      <c r="G208" s="240"/>
      <c r="H208" s="236" t="s">
        <v>190</v>
      </c>
      <c r="I208" s="237"/>
      <c r="J208" s="151"/>
      <c r="K208" s="151"/>
      <c r="L208" s="152">
        <f>L205+L206+L207</f>
        <v>21889328.120000001</v>
      </c>
    </row>
    <row r="209" spans="1:12" ht="12.75" x14ac:dyDescent="0.2">
      <c r="A209" s="242"/>
      <c r="B209" s="243"/>
      <c r="C209" s="243"/>
      <c r="D209" s="243"/>
      <c r="E209" s="243"/>
      <c r="F209" s="243"/>
      <c r="G209" s="244"/>
      <c r="H209" s="195"/>
      <c r="I209" s="155"/>
      <c r="J209" s="155"/>
      <c r="K209" s="155"/>
      <c r="L209" s="155"/>
    </row>
    <row r="210" spans="1:12" ht="12.75" x14ac:dyDescent="0.2">
      <c r="A210" s="3"/>
      <c r="B210" s="232"/>
      <c r="C210" s="231"/>
      <c r="D210" s="3"/>
      <c r="E210" s="3"/>
      <c r="F210" s="3"/>
      <c r="G210" s="3"/>
      <c r="H210" s="196"/>
      <c r="I210" s="3"/>
      <c r="J210" s="3"/>
      <c r="K210" s="3"/>
      <c r="L210" s="3"/>
    </row>
    <row r="211" spans="1:12" ht="12.75" x14ac:dyDescent="0.2">
      <c r="A211" s="156" t="s">
        <v>191</v>
      </c>
      <c r="B211" s="3"/>
      <c r="C211" s="3"/>
      <c r="D211" s="3"/>
      <c r="E211" s="3"/>
      <c r="F211" s="3"/>
      <c r="G211" s="162" t="s">
        <v>197</v>
      </c>
      <c r="H211" s="197" t="str">
        <f>C4</f>
        <v>บริษัท ไออาร์เด็ค จำกัด</v>
      </c>
      <c r="I211" s="3"/>
      <c r="J211" s="3"/>
      <c r="K211" s="3"/>
      <c r="L211" s="3"/>
    </row>
    <row r="212" spans="1:12" ht="21.75" x14ac:dyDescent="0.2">
      <c r="A212" s="222">
        <v>1</v>
      </c>
      <c r="B212" s="221" t="s">
        <v>205</v>
      </c>
      <c r="C212" s="3"/>
      <c r="D212" s="3"/>
      <c r="E212" s="3"/>
      <c r="F212" s="3"/>
      <c r="G212" s="3"/>
      <c r="H212" s="196"/>
      <c r="I212" s="3"/>
      <c r="J212" s="3"/>
      <c r="K212" s="3"/>
      <c r="L212" s="3"/>
    </row>
    <row r="213" spans="1:12" ht="21.75" x14ac:dyDescent="0.2">
      <c r="A213" s="222">
        <v>2</v>
      </c>
      <c r="B213" s="221" t="s">
        <v>210</v>
      </c>
      <c r="C213" s="3"/>
      <c r="D213" s="3"/>
      <c r="E213" s="3"/>
      <c r="F213" s="3"/>
      <c r="G213" s="3"/>
      <c r="H213" s="196"/>
      <c r="I213" s="3"/>
      <c r="J213" s="3"/>
      <c r="K213" s="3"/>
      <c r="L213" s="3"/>
    </row>
    <row r="214" spans="1:12" ht="21.75" x14ac:dyDescent="0.2">
      <c r="A214" s="222">
        <v>3</v>
      </c>
      <c r="B214" s="221" t="s">
        <v>207</v>
      </c>
      <c r="C214" s="3"/>
      <c r="D214" s="3"/>
      <c r="E214" s="3"/>
      <c r="F214" s="3"/>
      <c r="G214" s="3"/>
      <c r="H214" s="196"/>
      <c r="I214" s="3"/>
      <c r="J214" s="3"/>
      <c r="K214" s="3"/>
      <c r="L214" s="3"/>
    </row>
    <row r="215" spans="1:12" ht="21.75" x14ac:dyDescent="0.2">
      <c r="A215" s="222">
        <v>4</v>
      </c>
      <c r="B215" s="221" t="s">
        <v>206</v>
      </c>
      <c r="C215" s="3"/>
      <c r="D215" s="3"/>
      <c r="E215" s="3"/>
      <c r="F215" s="3"/>
      <c r="G215" s="3"/>
      <c r="H215" s="196"/>
      <c r="I215" s="3"/>
      <c r="J215" s="3"/>
      <c r="K215" s="3"/>
      <c r="L215" s="3"/>
    </row>
    <row r="216" spans="1:12" ht="21.75" x14ac:dyDescent="0.2">
      <c r="A216" s="223">
        <v>5</v>
      </c>
      <c r="B216" s="221" t="s">
        <v>208</v>
      </c>
      <c r="C216" s="3"/>
      <c r="D216" s="3"/>
      <c r="E216" s="3"/>
      <c r="F216" s="3"/>
      <c r="G216" s="230" t="s">
        <v>192</v>
      </c>
      <c r="H216" s="231"/>
      <c r="I216" s="231"/>
      <c r="J216" s="231"/>
      <c r="K216" s="231"/>
      <c r="L216" s="231"/>
    </row>
    <row r="217" spans="1:12" ht="21.75" x14ac:dyDescent="0.2">
      <c r="A217" s="223">
        <v>6</v>
      </c>
      <c r="B217" s="221" t="s">
        <v>209</v>
      </c>
      <c r="C217" s="3"/>
      <c r="D217" s="3"/>
      <c r="E217" s="3"/>
      <c r="F217" s="3"/>
      <c r="G217" s="157" t="s">
        <v>198</v>
      </c>
      <c r="H217" s="232" t="str">
        <f>C9</f>
        <v xml:space="preserve">คุณวราภรณ์ ศิวพรพิทักษ์ </v>
      </c>
      <c r="I217" s="231"/>
      <c r="J217" s="3"/>
      <c r="K217" s="3"/>
      <c r="L217" s="158"/>
    </row>
    <row r="218" spans="1:12" ht="15.75" customHeight="1" x14ac:dyDescent="0.2">
      <c r="A218" s="206">
        <v>7</v>
      </c>
      <c r="B218" s="221" t="s">
        <v>211</v>
      </c>
    </row>
    <row r="219" spans="1:12" ht="15.75" customHeight="1" x14ac:dyDescent="0.2">
      <c r="A219" s="206">
        <v>8</v>
      </c>
      <c r="B219" s="221" t="s">
        <v>212</v>
      </c>
    </row>
    <row r="220" spans="1:12" ht="15.75" customHeight="1" x14ac:dyDescent="0.2">
      <c r="A220" s="206">
        <v>9</v>
      </c>
      <c r="B220" s="220" t="s">
        <v>213</v>
      </c>
    </row>
    <row r="221" spans="1:12" ht="15.75" customHeight="1" x14ac:dyDescent="0.2">
      <c r="B221" s="220"/>
    </row>
    <row r="222" spans="1:12" ht="15.75" customHeight="1" x14ac:dyDescent="0.2">
      <c r="B222" s="220"/>
    </row>
    <row r="223" spans="1:12" ht="15.75" customHeight="1" x14ac:dyDescent="0.2">
      <c r="B223" s="220"/>
    </row>
    <row r="224" spans="1:12" ht="15.75" customHeight="1" x14ac:dyDescent="0.2">
      <c r="B224" s="220"/>
    </row>
    <row r="225" spans="2:2" ht="15.75" customHeight="1" x14ac:dyDescent="0.2">
      <c r="B225" s="220"/>
    </row>
    <row r="226" spans="2:2" ht="15.75" customHeight="1" x14ac:dyDescent="0.2">
      <c r="B226" s="220"/>
    </row>
  </sheetData>
  <mergeCells count="33">
    <mergeCell ref="A7:B7"/>
    <mergeCell ref="A8:B8"/>
    <mergeCell ref="A9:B9"/>
    <mergeCell ref="A4:B4"/>
    <mergeCell ref="C4:H4"/>
    <mergeCell ref="A5:B5"/>
    <mergeCell ref="C5:H5"/>
    <mergeCell ref="A6:B6"/>
    <mergeCell ref="C6:H6"/>
    <mergeCell ref="C7:H7"/>
    <mergeCell ref="C8:H8"/>
    <mergeCell ref="C9:H9"/>
    <mergeCell ref="B13:G13"/>
    <mergeCell ref="B14:G14"/>
    <mergeCell ref="B15:G15"/>
    <mergeCell ref="B16:G16"/>
    <mergeCell ref="B37:G37"/>
    <mergeCell ref="B38:G38"/>
    <mergeCell ref="B39:G39"/>
    <mergeCell ref="B40:G40"/>
    <mergeCell ref="B122:L122"/>
    <mergeCell ref="B147:G147"/>
    <mergeCell ref="B148:G148"/>
    <mergeCell ref="B154:G154"/>
    <mergeCell ref="G216:L216"/>
    <mergeCell ref="H217:I217"/>
    <mergeCell ref="A205:G205"/>
    <mergeCell ref="H205:I205"/>
    <mergeCell ref="H206:I206"/>
    <mergeCell ref="A207:G209"/>
    <mergeCell ref="H207:I207"/>
    <mergeCell ref="H208:I208"/>
    <mergeCell ref="B210:C210"/>
  </mergeCells>
  <pageMargins left="0.70866141732283472" right="0.70866141732283472" top="0.74803149606299213" bottom="0.74803149606299213" header="0.31496062992125984" footer="0.31496062992125984"/>
  <pageSetup paperSize="9" scale="58" fitToHeight="0" orientation="portrait" r:id="rId1"/>
  <rowBreaks count="2" manualBreakCount="2">
    <brk id="77" max="11" man="1"/>
    <brk id="15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2026-08-17T11:09:31Z</cp:lastPrinted>
  <dcterms:created xsi:type="dcterms:W3CDTF">2026-08-10T03:47:28Z</dcterms:created>
  <dcterms:modified xsi:type="dcterms:W3CDTF">2026-08-17T11:50:17Z</dcterms:modified>
</cp:coreProperties>
</file>