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cifsdk.sharepoint.com/sites/CIFSHealthteam/Shared Documents/General/Projects/1. On-going/Sanofi Long Term/COPD Index/3. Work in progress/WEBSITE/"/>
    </mc:Choice>
  </mc:AlternateContent>
  <xr:revisionPtr revIDLastSave="588" documentId="8_{5C85AD70-8085-42CF-9B32-3461B0922B78}" xr6:coauthVersionLast="47" xr6:coauthVersionMax="47" xr10:uidLastSave="{3078CF86-2142-47A8-A7C1-06866D91CDB7}"/>
  <bookViews>
    <workbookView xWindow="28680" yWindow="-7845" windowWidth="51840" windowHeight="21120" activeTab="5" xr2:uid="{0D293BF1-A32E-4923-8471-8554F5EE63CA}"/>
  </bookViews>
  <sheets>
    <sheet name="Overall scores" sheetId="1" r:id="rId1"/>
    <sheet name="Policy Context" sheetId="2" r:id="rId2"/>
    <sheet name="Access and Care Coverage" sheetId="3" r:id="rId3"/>
    <sheet name="Health System Characteristics" sheetId="4" r:id="rId4"/>
    <sheet name="Disease Burden" sheetId="5" r:id="rId5"/>
    <sheet name="Environmental Factors" sheetId="6" r:id="rId6"/>
    <sheet name="Indicator descriptions" sheetId="8" r:id="rId7"/>
    <sheet name="Sourc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6" l="1"/>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3" i="6"/>
  <c r="M4"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3" i="3"/>
  <c r="Q4"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K76" i="5"/>
  <c r="J76" i="5"/>
  <c r="I76" i="5"/>
  <c r="H76" i="5"/>
  <c r="G76" i="5"/>
  <c r="F76" i="5"/>
  <c r="E76" i="5"/>
  <c r="D76" i="5"/>
  <c r="C76" i="5"/>
  <c r="C38" i="1"/>
  <c r="D38" i="1"/>
  <c r="E38" i="1"/>
  <c r="F38" i="1"/>
  <c r="G38" i="1"/>
  <c r="B38" i="1"/>
</calcChain>
</file>

<file path=xl/sharedStrings.xml><?xml version="1.0" encoding="utf-8"?>
<sst xmlns="http://schemas.openxmlformats.org/spreadsheetml/2006/main" count="2358" uniqueCount="436">
  <si>
    <t>COPD INDEX OVERALL PERFORMANCE (INDICATOR AND CATEGORY WEIGHTS)</t>
  </si>
  <si>
    <t>Weight:</t>
  </si>
  <si>
    <t>Country</t>
  </si>
  <si>
    <t>Policy Context</t>
  </si>
  <si>
    <t>Access and Care Coverage</t>
  </si>
  <si>
    <t>Health System
Characteristics</t>
  </si>
  <si>
    <t>Disease Burden</t>
  </si>
  <si>
    <t>Environmental Factors</t>
  </si>
  <si>
    <t>Australia</t>
  </si>
  <si>
    <t>United Kingdom</t>
  </si>
  <si>
    <t>Finland</t>
  </si>
  <si>
    <t>Estonia</t>
  </si>
  <si>
    <t>Spain</t>
  </si>
  <si>
    <t>Slovakia</t>
  </si>
  <si>
    <t>Italy</t>
  </si>
  <si>
    <t>Japan</t>
  </si>
  <si>
    <t>France</t>
  </si>
  <si>
    <t>Sweden</t>
  </si>
  <si>
    <t>Canada</t>
  </si>
  <si>
    <t>Ireland</t>
  </si>
  <si>
    <t>Saudi Arabia</t>
  </si>
  <si>
    <t>Portugal</t>
  </si>
  <si>
    <t>Greece</t>
  </si>
  <si>
    <t>Norway</t>
  </si>
  <si>
    <t>Austria</t>
  </si>
  <si>
    <t>Netherlands</t>
  </si>
  <si>
    <t>Switzerland</t>
  </si>
  <si>
    <t>South Korea</t>
  </si>
  <si>
    <t>Brazil</t>
  </si>
  <si>
    <t>Denmark</t>
  </si>
  <si>
    <t>New Zealand</t>
  </si>
  <si>
    <t>Hungary</t>
  </si>
  <si>
    <t>Lithuania</t>
  </si>
  <si>
    <t>Czechia</t>
  </si>
  <si>
    <t>Slovenia</t>
  </si>
  <si>
    <t>Germany</t>
  </si>
  <si>
    <t>United Arab Emirates</t>
  </si>
  <si>
    <t>Poland</t>
  </si>
  <si>
    <t>Belgium</t>
  </si>
  <si>
    <t>Latvia</t>
  </si>
  <si>
    <t>China</t>
  </si>
  <si>
    <t>India</t>
  </si>
  <si>
    <t>AGGREGATE SCORE</t>
  </si>
  <si>
    <t>RANK</t>
  </si>
  <si>
    <t>Policy Context (Normalised scores)</t>
  </si>
  <si>
    <t>COPD strategy</t>
  </si>
  <si>
    <t>Guidelines and best practices in COPD care</t>
  </si>
  <si>
    <t>Occupational exposure policy</t>
  </si>
  <si>
    <t>Personalised COPD care</t>
  </si>
  <si>
    <t>Tobacco control policy</t>
  </si>
  <si>
    <t>Provides insight into national policy prioritisation of and engagement with COPD.</t>
  </si>
  <si>
    <t>Assessment of whether a country has guidelines for COPD and the general level of adherence to the guidelines among healthcare practitioners.</t>
  </si>
  <si>
    <t>Whether a country encourages the use of individualised treatment plans for COPD patients</t>
  </si>
  <si>
    <t>Strength and scope of tobacco consumption and sale regulations</t>
  </si>
  <si>
    <t>Normalised Score</t>
  </si>
  <si>
    <t>Weighted Normalised score</t>
  </si>
  <si>
    <t>WEIGHTS</t>
  </si>
  <si>
    <t>LEGEND</t>
  </si>
  <si>
    <t>Imputed (average based on all available values for given indicator)</t>
  </si>
  <si>
    <t>Lower reliability of data</t>
  </si>
  <si>
    <t>Inferred data</t>
  </si>
  <si>
    <t>Treatment and drug access</t>
  </si>
  <si>
    <t>Diagnosis</t>
  </si>
  <si>
    <t>Spirometry access</t>
  </si>
  <si>
    <t>Pulmonary rehabilitation access</t>
  </si>
  <si>
    <t>Ambulatory oxygen access</t>
  </si>
  <si>
    <t>Home care reimbursement</t>
  </si>
  <si>
    <t>Availability of nicotine replacement therapy</t>
  </si>
  <si>
    <t>Care referral pathways</t>
  </si>
  <si>
    <t>Telemedicine and remote care</t>
  </si>
  <si>
    <t>Digital therapeutics</t>
  </si>
  <si>
    <t>Health service access and equity</t>
  </si>
  <si>
    <t>Universal Health Care Coverage</t>
  </si>
  <si>
    <t>Proportion of population in relative poverty</t>
  </si>
  <si>
    <t>Access and Care Coverage (Normalised scores)</t>
  </si>
  <si>
    <t>Category</t>
  </si>
  <si>
    <t>Indicator</t>
  </si>
  <si>
    <t>Indicator description</t>
  </si>
  <si>
    <t>Indicator scoring</t>
  </si>
  <si>
    <t>Minimum value</t>
  </si>
  <si>
    <t>Maximum value</t>
  </si>
  <si>
    <t>Weight</t>
  </si>
  <si>
    <t>1=country has a COPD strategy; 2=low level of strategy implementation; 3=moderate level of strategy implementation; 4=high level of strategy implementation; 0=country has no COPD strategy</t>
  </si>
  <si>
    <t>Guidelines for COPD care</t>
  </si>
  <si>
    <t>1=country has guidelines; 2=there is a low level of adherence to the guidelines; 3=there is a moderate level of adherence to the guidelines; 4=there is a high level of adherence to the guidelines</t>
  </si>
  <si>
    <t>Assessment of chemical exposure regulations that may influence COPD risk factors and patient outcomes and their level of implementation.</t>
  </si>
  <si>
    <t>1=country has chemical regulations; 2=there are variations in implementation of regulations in country; 3=there is uniform implementation of the regulations in the country</t>
  </si>
  <si>
    <t>1=Yes; 0=No</t>
  </si>
  <si>
    <t>Normalised average of M, P, W, E, R elements of WHO’s framework. (“O” element on smoking cessation is assessed as a separate indicator in the Access and Care Coverage category)</t>
  </si>
  <si>
    <t>Assessment of extent of public payor (insurance) coverage for a range of drugs and treatments for COPD</t>
  </si>
  <si>
    <t>3=full payor coverage; 2=partial payor coverage; 1=drugs and treatments generally commercially approved but not covered; 0=drugs and treamtents generally not commercially available</t>
  </si>
  <si>
    <t>Assessment of public payor (insurance) coverage for a range of diagnostic tools and methods for COPD screening, characterisation, evaluation of health status, and disease severity</t>
  </si>
  <si>
    <t>1=diagnostics commercially available but not generally covered by public payor; 2=partial payor coverage; 3=full payor coverage; 0=diagnostics not commercially available</t>
  </si>
  <si>
    <t>Assessment of the availability of spirometry at the primary care level for diagnosis of COPD</t>
  </si>
  <si>
    <t>1=yes; 0=no OR no information</t>
  </si>
  <si>
    <t>Assessment of the availability of pulmonary rehabilitation for treatment of COPD</t>
  </si>
  <si>
    <t>1=available to patients but no reimbursement information available/no coverage provided; 2=partial payor coverage; 3=full payor coverage; 0=no coverage/not available</t>
  </si>
  <si>
    <t>Assessment of the availability of ambulatory oxygen for treatment of COPD</t>
  </si>
  <si>
    <t>1=oxygen treatment commercially available but not generally covered by public payor; 2=partial payor coverage; 3=full payor coverage; 0=oxygen treatment not commercially available</t>
  </si>
  <si>
    <t>Assessment of the availability of home care for treatment and management of COPD</t>
  </si>
  <si>
    <t>1=home care services commercially available but not generally covered by public payor; 2=partial payor coverage; 3=full payor coverage; 0=home care services not commercially available</t>
  </si>
  <si>
    <t>Assessment of availability of nicotine replacement therapy in the public healthcare system and of public payor coverage</t>
  </si>
  <si>
    <t>Assessment of specific specialist referral pathways for COPD patients, direct access to specialists, and extent of public payor (insurance) coverage for specialist care</t>
  </si>
  <si>
    <t>1 point for existence of national care pathways for COPD</t>
  </si>
  <si>
    <t>1 point for ability to access specialist care directly</t>
  </si>
  <si>
    <t>1 point for partial payor coverage of specialist care OR 2 points for full payor coverage of specialist care</t>
  </si>
  <si>
    <t>Assessment of use of telemedicine and remote care in a country and extent of public payor (insurance) coverage for telemedicine and remote care consultations</t>
  </si>
  <si>
    <t>1=telemedicine services commercially available but not generally covered by public payor; 2=partial payor coverage; 3=full payor coverage; 0=telemedicine services not commercially available</t>
  </si>
  <si>
    <t>Assessment of access to digital therapeutics (e.g., approved condition management apps/monitoring tools) and extent of public payor (insurance) coverage for digital therapeutics</t>
  </si>
  <si>
    <t>1=digital therapeutics commercially available but not generally covered by public payor; 2=partial payor coverage; 3=full payor coverage; 0=digital therapeutics not commercially available</t>
  </si>
  <si>
    <t>Percentage of the national population reporting unmet healthcare needs due to distance from points of care, financial barriers, and waiting lists</t>
  </si>
  <si>
    <t>Percentage of national population reporting unmet healthcare needs due to distance from care, financial barriers, and waiting lists - NOTE: NEGATIVE DIRECTION INDICATOR</t>
  </si>
  <si>
    <t>Assessment of coverage of universal health care services for national population</t>
  </si>
  <si>
    <t>Universal Health Care Service Coverage Index</t>
  </si>
  <si>
    <t>Assessment of economic barriers to care</t>
  </si>
  <si>
    <t>Percentage of population earning below 60% of median income NOTE: NEGATIVE DIRECTION INDICATOR</t>
  </si>
  <si>
    <t>Health System Characteristics</t>
  </si>
  <si>
    <t>COPD hospitalisations</t>
  </si>
  <si>
    <t>Number of COPD-related hospitalisations per 100,000 population</t>
  </si>
  <si>
    <t>Annual COPD Hospitalisations (per 100,000) NOTE: NEGATIVE DIRECTION INDICATOR</t>
  </si>
  <si>
    <t>Hospital readmissions</t>
  </si>
  <si>
    <t>Percentage of patients readmitted for a COPD exacerbation within 365 days of a COPD exacerbation</t>
  </si>
  <si>
    <t>Percentage of COPD patients readmitted to hospital within 365 days of previous admission due to an exacerbation NOTE: NEGATIVE DIRECTION INDICATOR</t>
  </si>
  <si>
    <t xml:space="preserve">Health data collection and reporting </t>
  </si>
  <si>
    <t xml:space="preserve">Assessment of level of granularity and interoperability of COPD-relevant health and outcome data and to which kinds of registries these data are reported. </t>
  </si>
  <si>
    <t>1=Recorded to regional database(s); 2=Recording to regional database(s) that are federated or connected at national level; 3=Recording to national database; 0=No recording or no data available</t>
  </si>
  <si>
    <t>Respiratory specialist density</t>
  </si>
  <si>
    <t>Number of respiratory specialists per 100,000 population</t>
  </si>
  <si>
    <t>Number of respiratory specialists per 100,000</t>
  </si>
  <si>
    <t>Primary Care Physician Density</t>
  </si>
  <si>
    <t>Number of primary care doctors per 100,000 population</t>
  </si>
  <si>
    <t>Influenza Immunisation Rate</t>
  </si>
  <si>
    <t>Percentage of population over 65 years of age receiving the influenza vaccine</t>
  </si>
  <si>
    <t>Influenza immunisation rate</t>
  </si>
  <si>
    <t>Covid-19 Immunisation Rate</t>
  </si>
  <si>
    <t>Vaccination rate per 100 population</t>
  </si>
  <si>
    <t>Covid-19 vaccination rate</t>
  </si>
  <si>
    <t>Pneumococcal vaccination rate among newborns</t>
  </si>
  <si>
    <t>Pneumococcal conjugate vaccines (PCV3) immunization coverage among 1-year-olds (%)</t>
  </si>
  <si>
    <t>Pneumococcal vaccination rate (among newborns only)</t>
  </si>
  <si>
    <t>Societal cost of  COPD</t>
  </si>
  <si>
    <t>Modeled per capita loss 2020-2050, 2017 INT$</t>
  </si>
  <si>
    <t>Modeled per capita loss 2020-2050, 2017 INT$ NOTE: NEGATIVE DIRECTION INDICATOR</t>
  </si>
  <si>
    <t>Burden of COPD</t>
  </si>
  <si>
    <t>COPD disability-adjusted lifeyears (DALYs) as a percentage of all country DALYs</t>
  </si>
  <si>
    <t>COPD disability-adjusted lifeyears (DALYs) as a percentage of all country DALYs NOTE: NEGATIVE DIRECTION INDICATOR</t>
  </si>
  <si>
    <t>COPD deaths</t>
  </si>
  <si>
    <t>COPD deaths per 100,000 population</t>
  </si>
  <si>
    <t>COPD deaths rate, total population NOTE: NEGATIVE DIRECTION INDICATOR</t>
  </si>
  <si>
    <t>COPD Prevalence</t>
  </si>
  <si>
    <t>Percentage of population diagnosed with COPD</t>
  </si>
  <si>
    <t>Percentage of population diagnosed with COPD NOTE: NEGATIVE DIRECTION INDICATOR</t>
  </si>
  <si>
    <t>Sex-based inequality</t>
  </si>
  <si>
    <t>Absolute difference in DALYs accountable to COPD between men and women</t>
  </si>
  <si>
    <t>Absolute difference in DALYs accountable to COPD between men and women NOTE: NEGATIVE DIRECTION INDICATOR</t>
  </si>
  <si>
    <t>Adult tobacco use rate</t>
  </si>
  <si>
    <t>Rate of tobacco use among the adult population</t>
  </si>
  <si>
    <t>Rate of tobacco use among the adult population NOTE: NEGATIVE DIRECTION INDICATOR</t>
  </si>
  <si>
    <t>Maternal smoking rate</t>
  </si>
  <si>
    <t>Percentage of women smoking during pregnancy</t>
  </si>
  <si>
    <t>Maternal smoking rate NOTE: NEGATIVE DIRECTION INDICATOR</t>
  </si>
  <si>
    <t>Prevalence of Tuberculosis</t>
  </si>
  <si>
    <t>Cases of tuberculosis per 100,000 population</t>
  </si>
  <si>
    <t>Prevalence of TB NOTE: NEGATIVE DIRECTION INDICATOR</t>
  </si>
  <si>
    <t>Prevalence of cardiovascular disease</t>
  </si>
  <si>
    <t>Percentage of population diagnosed with cardiovascular disease</t>
  </si>
  <si>
    <t>Prevalence of cardiovascular disease NOTE: NEGATIVE DIRECTION INDICATOR</t>
  </si>
  <si>
    <t>Prevalence of HIV</t>
  </si>
  <si>
    <t>Percentage of population diagnosed with HIV</t>
  </si>
  <si>
    <t>Prevalence of HIV NOTE: NEGATIVE DIRECTION INDICATOR</t>
  </si>
  <si>
    <t>Indoor air quality</t>
  </si>
  <si>
    <t>Assessment of issues with housing stock that may impact indoor air quality</t>
  </si>
  <si>
    <t>Percentage of population living in a dwelling with a leaking roof, damp walls, floors or foundation, or rot in window frames of floor NOTE: NEGATIVE DIRECTION INDICATOR</t>
  </si>
  <si>
    <t>Particulate matter levels</t>
  </si>
  <si>
    <t>Average level of exposure of a nation's population to concentrations of suspended particles measuring less than 2.5 microns in aerodynamic diameter</t>
  </si>
  <si>
    <t>Average level of exposure of a nation's population to concentrations of suspended particles measuring less than 2.5 microns in aerodynamic diameter NOTE: NEGATIVE DIRECTION INDICATOR</t>
  </si>
  <si>
    <t>Surface temperature increase</t>
  </si>
  <si>
    <t>Mean surface temperature change during the period 1961-2023, using temperatures between 1951 and 1980 as a baseline.</t>
  </si>
  <si>
    <t>Mean surface temperature change during the period 1961-2023, using temperatures between 1951 and 1980 as a baseline NOTE: NEGATIVE DIRECTION INDICATOR</t>
  </si>
  <si>
    <t>Biomass smoke exposure</t>
  </si>
  <si>
    <t>Access to clean fuels and technologies for cooking</t>
  </si>
  <si>
    <t>Proportion of total population primarily using clean cooking fuels and technologies for cooking</t>
  </si>
  <si>
    <t>Tobacco production</t>
  </si>
  <si>
    <t>Hectares unprocessed tobacco harvested</t>
  </si>
  <si>
    <t>Hectares unprocessed tobacco harvested NOTE: NEGATIVE DIRECTION INDICATOR</t>
  </si>
  <si>
    <t>Mining production</t>
  </si>
  <si>
    <t>Production of minerals through mining by tonnage</t>
  </si>
  <si>
    <t>Mining production NOTE: NEGATIVE DIRECTION INDICATOR</t>
  </si>
  <si>
    <t>Share of primary energy consumption from fossil fuels</t>
  </si>
  <si>
    <t>Percentage of energy consumption that is supported by fossil fuels</t>
  </si>
  <si>
    <t>Percentage of total primary energy consumption from fossil fuels NOTE: NEGATIVE DIRECTION INDICATOR</t>
  </si>
  <si>
    <t>Occupational exposure</t>
  </si>
  <si>
    <t>Percentage of COPD DALYs attributable to occupational exposure</t>
  </si>
  <si>
    <t>Percentage of COPD DALYs attributable to occupational exposure - NOTE: NEGATIVE DIRECTION INDICATOR</t>
  </si>
  <si>
    <t>Environmental exposure</t>
  </si>
  <si>
    <t>Percentage of COPD DALYs attributable to air pollution</t>
  </si>
  <si>
    <t>Percentage of COPD DALYs attributable to air pollution - NOTE: NEGATIVE DIRECTION INDICATOR</t>
  </si>
  <si>
    <t>Policy Context
(Weight: 21)</t>
  </si>
  <si>
    <t>Access and Care Coverage
(Weight: 20)</t>
  </si>
  <si>
    <t>Health System Characteristics
(Weight: 22.5)</t>
  </si>
  <si>
    <t>Disease Burden
(Weight: 15.5)</t>
  </si>
  <si>
    <t>Environmental Factors
(Weight: 21)</t>
  </si>
  <si>
    <t>INDICATOR DESCRIPTIONS</t>
  </si>
  <si>
    <t>Policy Context RAW DATA</t>
  </si>
  <si>
    <t>Access and Care Coverage RAW DATA</t>
  </si>
  <si>
    <t>Weighted normalised score</t>
  </si>
  <si>
    <t>Health System Characteristics (Normalised data)</t>
  </si>
  <si>
    <t>Health System Characteristics RAW DATA</t>
  </si>
  <si>
    <t>Disease Burden (Normalised scores)</t>
  </si>
  <si>
    <t>Disease Burden RAW DATA</t>
  </si>
  <si>
    <t>Environmental Factors (Normalised scores)</t>
  </si>
  <si>
    <t>Environmental Factors RAW DATA</t>
  </si>
  <si>
    <t xml:space="preserve"> </t>
  </si>
  <si>
    <t>Best practices and guidelines for COPD care</t>
  </si>
  <si>
    <t xml:space="preserve">Yang IA, George J, McDonald CF, McDonald V, Ordman R, Goodwin A, Smith B, McNamara R, Zwar N, Dabscheck E. The COPD-X Plan: Australian and New Zealand Guidelines for the management of Chronic Obstructive Pulmonary Disease 2023. Version 2.72, October 2023. Available at: https://copdx.org.au/wp-content/uploads/2023/10/FINAL_COPDX-V2-71_V4.pdf  </t>
  </si>
  <si>
    <t>Sozialversicherung (n.d.) 'Content of the website'. Available at: [Sozialversicherung]</t>
  </si>
  <si>
    <t>Copenhagen Institute for Futures Studies. COPD Care Foresight Study. 2024.</t>
  </si>
  <si>
    <t>Marc Miravitlles, Claus Vogelmeier, Nicolas Roche, David Halpin, João Cardoso, Alexander G. Chuchalin, Hannu Kankaanranta, Thomas Sandström, Paweł Śliwiński, Jaromir Zatloukal, Francesco Blasi
European Respiratory Journal 2016 47: 625-637; DOI: 10.1183/13993003.01170-2015</t>
  </si>
  <si>
    <t>Heinmüller, S., Schaubroeck, E., Frank, L., Höfle, A., Langer, M., Saggau, K., Schedlbauer, A. and Kühlein, T., 2020. The quality of COPD care in German general practice—A cross-sectional study. Chron Respir Dis, [online] 17, p.1479973120964814. Available at: &lt;https://www.ncbi.nlm.nih.gov/pmc/articles/PMC7720304/&gt;.</t>
  </si>
  <si>
    <t>Irish College of General Practitioners Quick Reference Guide (ICGP QRG). Title of guide. Dublin: ICGP; 2024. Available at: www.icgp.ie</t>
  </si>
  <si>
    <t>No information retrieved.</t>
  </si>
  <si>
    <t>New Zealand Respiratory Guidelines, 2023. COPD Guidelines. Available at: https://www.nzrespiratoryguidelines.co.nz/uploads/8/3/0/1/83014052/nz_copd_guidelines_web.pdf.</t>
  </si>
  <si>
    <t>Helsedirektoratet, 2023. KOLS retningslinjer. Available at: https://www.helsedirektoratet.no/retningslinjer/kols.</t>
  </si>
  <si>
    <t>A review of national guidelines for management of COPD in Europe</t>
  </si>
  <si>
    <t>Grmek Kosnik I. Tuberculosis in Slovenia from 1882 to 2020. Zdrav Vestn. Available at: https://vestnik.szd.si/index.php/ZdravVest/article/view/2471/2832.</t>
  </si>
  <si>
    <t>Park YB, Yoo KH. The current status of chronic obstructive pulmonary disease awareness, treatments, and plans for improvement in South Korea: a narrative review. J Thorac Dis. 2021 Jun;13(6):3898-3906. doi: 10.21037/jtd-21-172. PMID: 34277079; PMCID: PMC8264709.</t>
  </si>
  <si>
    <t>Australian Government Department of Health and Aged Care (2022) National strategic action plan for lung conditions, Australian Government Department of Health and Aged Care. Available at: https://www.health.gov.au/resources/publications/national-strategic-action-plan-for-lung-conditions?language=en</t>
  </si>
  <si>
    <t>National Programme for Prevention and Control of Cancer, Diabetes, Cardiovascular Diseases, and Stroke (NPCDCS)</t>
  </si>
  <si>
    <t>HSE National Clinical Programme for Respiratory Disease</t>
  </si>
  <si>
    <t>Nasjonal strategi for KOLS-området 2006-2011</t>
  </si>
  <si>
    <t>Park, H.J., Kim, S.-R., Kim, S., Lee, H.S., Kim, B.Y., Kim, H.K., Ahn, S.I., Shin, J.H., Lee, J.-H., and Park, J.-W., 2021. Influence of government-driven quality assessment program on patients with chronic obstructive pulmonary disease. Available at: https://www.ncbi.nlm.nih.gov/pmc/articles/PMC7981961/.</t>
  </si>
  <si>
    <t>International Labour Organization, 2024. Chemical Exposure Limits.</t>
  </si>
  <si>
    <t>OECD. 2022.</t>
  </si>
  <si>
    <t>Cooperation Council for the Arab States of the Gulf, Secretary General. 2021.</t>
  </si>
  <si>
    <t>World Health Organization, 2023. WHO Report on the Global Tobacco Epidemic.</t>
  </si>
  <si>
    <t xml:space="preserve">The Commonwealth Fund. (n.d.). Australia: International Health Care System Profiles. </t>
  </si>
  <si>
    <t>World Health Organization (2023) Can people afford to pay for health care? Evidence on financial protection in 40 countries in Europe. Available at: https://iris.who.int/bitstream/handle/10665/374504/9789289060660-eng.pdf?sequence=22</t>
  </si>
  <si>
    <t xml:space="preserve">The Commonwealth Fund. (n.d.). Brazil: International Health Care System Profiles. </t>
  </si>
  <si>
    <t xml:space="preserve">The Commonwealth Fund. (n.d.). Canada: International Health Care System Profiles. </t>
  </si>
  <si>
    <t>The Commonwealth Fund. (n.d.). China: International Health Care System Profiles.</t>
  </si>
  <si>
    <t>World Health Organization (2023) Can people afford to pay for health care? Evidence on financial protection in 40 countries in Europe. Available at: https://iris.who.int/bitstream/handle/10665/374504/9789289060660-eng.pdf?sequence=23</t>
  </si>
  <si>
    <t>World Health Organization (2023) Can people afford to pay for health care? Evidence on financial protection in 40 countries in Europe. Available at: https://iris.who.int/bitstream/handle/10665/374504/9789289060660-eng.pdf?sequence=24</t>
  </si>
  <si>
    <t>World Health Organization (2023) Can people afford to pay for health care? Evidence on financial protection in 40 countries in Europe. Available at: https://iris.who.int/bitstream/handle/10665/374504/9789289060660-eng.pdf?sequence=25</t>
  </si>
  <si>
    <t>World Health Organization (2023) Can people afford to pay for health care? Evidence on financial protection in 40 countries in Europe. Available at: https://iris.who.int/bitstream/handle/10665/374504/9789289060660-eng.pdf?sequence=26</t>
  </si>
  <si>
    <t>World Health Organization (2023) Can people afford to pay for health care? Evidence on financial protection in 40 countries in Europe. Available at: https://iris.who.int/bitstream/handle/10665/374504/9789289060660-eng.pdf?sequence=27</t>
  </si>
  <si>
    <t>World Health Organization (2023) Can people afford to pay for health care? Evidence on financial protection in 40 countries in Europe. Available at: https://iris.who.int/bitstream/handle/10665/374504/9789289060660-eng.pdf?sequence=28</t>
  </si>
  <si>
    <t>World Health Organization (2023) Can people afford to pay for health care? Evidence on financial protection in 40 countries in Europe. Available at: https://iris.who.int/bitstream/handle/10665/374504/9789289060660-eng.pdf?sequence=29</t>
  </si>
  <si>
    <t xml:space="preserve">The Commonwealth Fund. (n.d.). India: International Health Care System Profiles. </t>
  </si>
  <si>
    <t>The Commonwealth Fund. (n.d.). Japan: International Health Care System Profiles.</t>
  </si>
  <si>
    <t>World Health Organization (2023) Can people afford to pay for health care? Evidence on financial protection in 40 countries in Europe. Available at: https://iris.who.int/bitstream/handle/10665/374504/9789289060660-eng.pdf?sequence=30</t>
  </si>
  <si>
    <t>World Health Organization (2023) Can people afford to pay for health care? Evidence on financial protection in 40 countries in Europe. Available at: https://iris.who.int/bitstream/handle/10665/374504/9789289060660-eng.pdf?sequence=31</t>
  </si>
  <si>
    <t>The Commonwealth Fund. (n.d.). New Zealand: International Health Care System Profiles.</t>
  </si>
  <si>
    <t>Council of Health Insurance (CHI), n.d. Insurance Drug Formulary (IDF). Available at:</t>
  </si>
  <si>
    <t>World Health Organization Regional Office for the Western Pacific. (2015). Republic of Korea health system review. Asia Pacific Observatory on Health Systems and Policies.</t>
  </si>
  <si>
    <t>MetLife UAE (n.d.) Basic Medical Plan. Available at: https://www.metlife.ae/content/dam/refresh/uae_refresh/en/assets/pdf/quotation/Basicmedicalplan/plus5tob.pdf (Accessed: 18 July 2024).</t>
  </si>
  <si>
    <t>Australian Institute of Health and Welfare (AIHW) (2024) Pathology, imaging, and other diagnostic services. Available at: [AIHW Report]</t>
  </si>
  <si>
    <t>World Health Organization (2020) Can people afford to pay for health care? Evidence on financial protection in 40 countries in Europe. Available at: [WHO Financial Protection in Europe]</t>
  </si>
  <si>
    <t>No information retrieved</t>
  </si>
  <si>
    <t>Almalki ZS, Alahmari AK, Alshehri AM, Altowaijri A, Alluhidan M, Ahmed N, AlAbdulsalam AS, Alsaiari KH, Alrashidi MA, Alghusn AG, Alqahtani AS, Alzarea AI, Alanazi MA, Alqahtani AM. Investigating households' out-of-pocket healthcare expenditures based on number of chronic conditions in Riyadh, Saudi Arabia: a cross-sectional study using quantile regression approach. BMJ Open. 2022 Sep 28;12(9):e066145. doi: 10.1136/bmjopen-2022-066145. PMID: 36171033; PMCID: PMC9528624.</t>
  </si>
  <si>
    <t>Al Hammadi, A. (2024). 'Abu Dhabi adjusts co-payment for Basic Health Insurance Plan', Gulf News, 1 June. Available at: https://gulfnews.com/uae/health/abu-dhabi-adjusts-co-payment-for-basic-health-insurance-plan-1.102901015 (Accessed: 18 July 2024).</t>
  </si>
  <si>
    <t>World Health Organization (WHO) (2024) General availability of peak flow measurement (spirometry) at the primary health care level. Available at: [WHO Data]</t>
  </si>
  <si>
    <t>Lung Foundation Australia (2024) Pulmonary rehabilitation. Available at:</t>
  </si>
  <si>
    <t>Vonbank K, Zwick RH, Strauss M, Lichtenschopf A, Puelacher C, Budnowski A, Possert G, Trinker M. Richtlinien für die ambulante pneumologische Rehabilitation in Österreich [Guidelines for outpatient pulmonary rehabilitation in Austria]. Wien Klin Wochenschr. 2015 Jul;127(13-14):503-13. German. doi: 10.1007/s00508-015-0766-y. Epub 2015 Apr 3. PMID: 25835594.</t>
  </si>
  <si>
    <t>Janssens W, Corhay JL, Bogaerts P, Derom E, Frusch N, Dang DN, Kibanda J, Ruttens D, Thyrion L, Troosters T, Marchand E. How resources determine pulmonary rehabilitation programs: A survey among Belgian chest physicians. Chron Respir Dis. 2019 Jan-Dec;16:1479972318767732. doi: 10.1177/1479972318767732. Epub 2018 Apr 9. PMID: 29631422; PMCID: PMC6302967.</t>
  </si>
  <si>
    <t>Fernanda Gushken, Thaiz C. Colognese, Maira T. Rodrigues, Mayra Zanetti, José Luiz Bonamigo-Filho, Luciana D. N. J. De Matos, Luiza Helena Degani-Costa
European Respiratory Journal Sep 2020, 56 (suppl 64) 831; DOI: 10.1183/13993003.congress-2020.831</t>
  </si>
  <si>
    <t>Camp PG, Hernandez P, Bourbeau J, Kirkham A, Debigare R, Stickland MK, Goodridge D, Marciniuk DD, Road JD, Bhutani M, Dechman G. Pulmonary rehabilitation in Canada: A report from the Canadian Thoracic Society COPD Clinical Assembly. Can Respir J. 2015 May-Jun;22(3):147-52. doi: 10.1155/2015/369851. Epub 2015 Apr 7. PMID: 25848802; PMCID: PMC4470547.</t>
  </si>
  <si>
    <t>Pan F, Lu AT, Mao X, Hu F, Zhang H, Han B. Physicians’ Knowledge of Pulmonary Rehabilitation in China: A Cross-Sectional Study. Int J Chron Obstruct Pulmon Dis. 2024;19:121-131
https://doi.org/10.2147/COPD.S429517</t>
  </si>
  <si>
    <t>Inferred data.</t>
  </si>
  <si>
    <t xml:space="preserve">Godtfredsen, Nina &amp; Sørensen, Tina &amp; Lavesen, Marie &amp; Pors, Birthe &amp; Dalsgaard, Lone &amp; Dollerup, Jens &amp; Grann, Ove. (2018). Effects of community-based pulmonary rehabilitation in 33 municipalities in Denmark – results from the KOALA project. International Journal of Chronic Obstructive Pulmonary Disease. 14. 93-100. 10.2147/COPD.S190423. </t>
  </si>
  <si>
    <t>Butšelovskaja, Aleksandra, 2018. Kroonilise obstruktiivse kopsuhaigusega patsiendi taastusravi. Eesti Arst, [online] 97(8), pp.456-463. Available at: https://ojs.utlib.ee/index.php/EA/article/view/16848/11739.</t>
  </si>
  <si>
    <t>Katajisto M, Laitinen T. Estimating the effectiveness of pulmonary rehabilitation for COPD exacerbations: reduction of hospital inpatient days during the following year. Int J Chron Obstruct Pulmon Dis. 2017;12:2763-2769
https://doi.org/10.2147/COPD.S144571</t>
  </si>
  <si>
    <t>Guecamburu M, Coquelin A, Rapin A, Le Guen N, Solomiac A, Henrot P, Erbault M, Morin S, Zysman M. Pulmonary rehabilitation after severe exacerbation of COPD: a nationwide population study. Respir Res. 2023 Apr 7;24(1):102. doi: 10.1186/s12931-023-02393-7. PMID: 37029390; PMCID: PMC10082500.</t>
  </si>
  <si>
    <t>Gloeckl, R., Schneeberger, T., Jarosch, I., &amp; Kenn, K. (2018). Pulmonary rehabilitation and exercise training in chronic obstructive pulmonary disease. Deutsches Ärzteblatt International, 115(8), 117-123. DOI: 10.3238/arztebl.2018.0117</t>
  </si>
  <si>
    <t>Anastasaki M, Trigoni M, Pantouvaki A, Trouli M, Mavrogianni M, Chavannes N, Pooler J, van Kampen S, Jones R, Lionis C, Tsiligianni I. Establishing a pulmonary rehabilitation programme in primary care in Greece: A FRESH AIR implementation study. Chron Respir Dis. 2019 Jan-Dec;16:1479973119882939. doi: 10.1177/1479973119882939. PMID: 31742441; PMCID: PMC6864042.</t>
  </si>
  <si>
    <t>ISRCTN, 2024. Impact of a novel intervention on health outcomes. Available at: https://www.isrctn.com/ISRCTN13019180.</t>
  </si>
  <si>
    <t xml:space="preserve">Augustine, Anulucia1; Bhat, Anup1,; Vaishali, K1; Magazine, Rahul2. Barriers to pulmonary rehabilitation – A narrative review and perspectives from a few stakeholders. Lung India 38(1):p 59-63, Jan–Feb 2021. | DOI: 10.4103/lungindia.lungindia_116_20 </t>
  </si>
  <si>
    <t>Health Service Executive, 2024. Pulmonary Rehabilitation Exercise and Education Programme. Hse.ie. Available at: https://www2.hse.ie/conditions/pulmonary-rehabilitation-exercise-and-education-programme/.</t>
  </si>
  <si>
    <t>Pulmonary rehabilitation in Italy: professional barriers to overcome
Bruno Balbi, Nicolino Ambrosino, Marta Lazzeri, Franco Pasqua, Michele Vitacca, Enrico Clini
European Respiratory Journal Nov 2014, 44 (5) 1382-1383; DOI: 10.1183/09031936.00098714</t>
  </si>
  <si>
    <t>Katsura, H. and Imamura, S., 2023. Pulmonary rehabilitation survey in Japan in 2022; comparison with survey in 2014. European Respiratory Journal, 62(suppl 67), PA970. DOI: 10.1183/13993003.congress-2023.PA970.</t>
  </si>
  <si>
    <t>Spruit, M.A., Van’t Hul, A., Vreeken, H.L. et al. Profiling of Patients with COPD for Adequate Referral to Exercise-Based Care: The Dutch Model. Sports Med 50, 1421–1429 (2020). https://doi.org/10.1007/s40279-020-01286-9</t>
  </si>
  <si>
    <t>bpacnz, 2017. Chronic Obstructive Pulmonary Disease (COPD). Available at: https://bpac.org.nz/2017/copd.aspx.</t>
  </si>
  <si>
    <t>Frisk B, Sundør IE, Dønåsen MR, Refvem OK, Borge CR. How is the organisational settings, content and availability of comprehensive multidisciplinary pulmonary rehabilitation for people with COPD in primary healthcare in Norway: a cross-sectional study. BMJ Open. 2022 Feb 17;12(2):e053503. doi: 10.1136/bmjopen-2021-053503. PMID: 35177448; PMCID: PMC8860025.</t>
  </si>
  <si>
    <t>European Federation of Allergy and Airways Diseases Patients’ Associations, 2014. Minimum Standards of Care for COPD Patients in Europe. Available at: https://www.efanet.org/images/2014/10/EFA-Book-Minimum-Standards-of-Care-for-COPD-Patients-in-Europe_ENGLISH.pdf.</t>
  </si>
  <si>
    <t xml:space="preserve">European Federation of Allergy and Airways Diseases Patients’ Associations, 2014. Minimum Standards of Care for COPD Patients in Europe. Available at: </t>
  </si>
  <si>
    <t>Aldhahir AM, Alghamdi SM, Alqahtani JS, Alqahtani KA, Al Rajah AM, Alkhathlan BS, Singh SJ, Mandal S, Hurst JR. Pulmonary rehabilitation for COPD: A narrative review and call for further implementation in Saudi Arabia. Ann Thorac Med. 2021 Oct-Dec;16(4):299-305. doi: 10.4103/atm.atm_639_20. Epub 2021 Oct 26. PMID: 34820017; PMCID: PMC8588944.</t>
  </si>
  <si>
    <t>Kubincová A, Takáč P, Kendrová L, Joppa P, Mikuľáková W. The Effect of Pulmonary Rehabilitation in Mountain Environment on Exercise Capacity and Quality of Life in Patients with Chronic Obstructive Pulmonary Disease (COPD) and Chronic Bronchitis. Med Sci Monit. 2018 Sep 12;24:6375-6386. doi: 10.12659/MSM.909777. PMID: 30206201; PMCID: PMC6146764.</t>
  </si>
  <si>
    <t>Hafner T, Pirc Marolt T, Šelb J, Grošelj A, Kosten T, Simonič A, Košnik M, Korošec P. Predictors of Success of Inpatient Pulmonary Rehabilitation Program in COPD Patients. Int J Chron Obstruct Pulmon Dis. 2023 Nov 8;18:2483-2495. doi: 10.2147/COPD.S425087. PMID: 38022820; PMCID: PMC10640831.</t>
  </si>
  <si>
    <t>Kim HJ, Choi HE, Jang HJ, Kim HK, Park JH, Lee JH, Kim TH. Current status and trends of pulmonary rehabilitation in South Korea: National level data analysis using Health Insurance Review and Assessment Service (HIRA) database from 2016 to 2018. Medicine (Baltimore). 2022 Oct 14;101(41):e31085. doi: 10.1097/MD.0000000000031085. PMID: 36254088; PMCID: PMC9575737.</t>
  </si>
  <si>
    <t>Toubes-Navarro ME, Gude-Sampedro F, Álvarez-Dobaño JM, Reyes-Santias F, Rábade-Castedo C, Rodríguez-García C, Lado-Baleato Ó, Lago-Fidalgo R, Sánchez-Martínez N, Ricoy-Gabaldón J, Casal-Mouriño A, Abelleira-Paris R, Riveiro-Blanco V, Zamarrón-Sanz C, Rodríguez-Núñez N, Lama-López A, Ferreiro-Fernández L, Valdés-Cuadrado L. A pulmonary rehabilitation program reduces hospitalizations in chronic obstructive pulmonary disease patients: A cost-effectiveness study. Ann Thorac Med. 2023 Oct-Dec;18(4):190-198. doi: 10.4103/atm.atm_70_23. Epub 2023 Oct 17. PMID: 38058789; PMCID: PMC10697305.</t>
  </si>
  <si>
    <t>Arne, M., Emtner, M., Lisspers, K., Wadell, K., &amp; Stallberg, B. (2016). Availability of pulmonary rehabilitation in primary care for patients with COPD : a cross-sectional study in Sweden. EUROPEAN CLINICAL RESPIRATORY JOURNAL, 3. Published. https://doi.org/10.3402/ecrj.v3.31601</t>
  </si>
  <si>
    <t>MySwitzerland, n.d. Pulmonary Rehabilitation. Available at: https://www.myswitzerland.com/en-se/planning/about-switzerland/health/rehabilitation/pulmonary-rehabilitation/.</t>
  </si>
  <si>
    <t>Abdul Qayyum Neyyar Z, Alaparthi GK, Bairapareddy KC. A survey on awareness of the disease and pulmonary rehabilitation in bronchial asthma patients in the United Arab Emirates. PLoS One. 2024 Jan 25;19(1):e0294463. doi: 10.1371/journal.pone.0294463. PMID: 38271368; PMCID: PMC10810485.</t>
  </si>
  <si>
    <t xml:space="preserve">NHS England, n.d. Pulmonary Rehabilitation Workforce. Available at: </t>
  </si>
  <si>
    <t>Oxygen Therapy. What exactly is it? (2017, December 12). Easy Oxygen Australia. https://easyoxygen.com.au/blogs/articles/what-is-oxygen-therapy</t>
  </si>
  <si>
    <t>European Federation of Allergy and Airways Diseases Patients' Associations (EFA), 2014. Minimum Standards of Care for COPD Patients in Europe. Available at:</t>
  </si>
  <si>
    <t>Home Oxygen Therapy. (n.d.). Fgov.Be. Retrieved March 5, 2024, from https://kce.fgov.be/sites/default/files/2021-11/kce_156c_home_oxygen_therapy_0.pdf</t>
  </si>
  <si>
    <t xml:space="preserve">Lacasse, Y., Bernard, S., &amp; Maltais, F. (2015). Eligibility for home oxygen programs and funding across Canada. Canadian Respiratory Journal, 22(6), 324-330.  </t>
  </si>
  <si>
    <t>Jiang, W. X., Wang, Y. C., Song, H. X., Xiao, M., He, F., Jiang, S. Y., ... &amp; Hu, L. Y. (2023). Characteristics of home oxygen therapy for preterm infants with bronchopulmonary dysplasia in China: results of a multicenter cohort study. World Journal of Pediatrics, 19(6), 557-567.</t>
  </si>
  <si>
    <t>Disability. (n.d.). Mpsv.Cz. Retrieved March 5, 2024, from https://www.mpsv.cz/web/en/disability</t>
  </si>
  <si>
    <t>Sørensen, S. S., Storgaard, L. H., &amp; Weinreich, U. M. (2021). Cost-effectiveness of domiciliary high flow nasal cannula treatment in COPD patients with chronic respiratory failure. ClinicoEconomics and Outcomes Research, 553-564.</t>
  </si>
  <si>
    <t>Regionaalhaigla, P.-E. (2014, January 7). Pulmonology. Regionaalhaigla | Investeerime Inimeste Tervisesse. https://www.regionaalhaigla.ee/en/pulmonoloogiakeskus-eng</t>
  </si>
  <si>
    <t>Isokääntä, S., Honkalampi, K., Kokki, H., Sintonen, H., &amp; Kokki, M. (2021). Resilience and health-related quality of life in patients with pulmonary diseases receiving ambulatory oxygen therapy. BMC Pulmonary Medicine, 21(1), 144.</t>
  </si>
  <si>
    <t>Garattini, L., Cornago, D., &amp; Tediosi, F. (2001). A comparative analysis of domiciliary oxygen therapy in five European countries. Health policy, 58(2), 133-149.</t>
  </si>
  <si>
    <t>Gottlieb, J., Schrepper, H., Valtin, C., Welte, T., Dierich, M., Fühner, T., &amp; Golpon, H. (2021). Quality of Domiciliary Oxygen Therapy in Adults with Chronic Respiratory Diseases—Results of a Multicenter Cross-Sectional Study in Germany. Deutsches Ärzteblatt International, 118(45), 767.</t>
  </si>
  <si>
    <t>Hamed. 2024.
https://eu-healthcare.eopyy.gov.gr/wp-content/uploads/2021/03/ΕΚΠΥ-2018.pdf</t>
  </si>
  <si>
    <t>Valko, L., Baglyas, S., Gal, J., &amp; Lorx, A. (2018). National survey: current prevalence and characteristics of home mechanical ventilation in Hungary. BMC pulmonary medicine, 18, 1-7.</t>
  </si>
  <si>
    <t>Shebl, E., Modi, P., &amp; Cates, T. D. (2018). Home oxygen therapy.</t>
  </si>
  <si>
    <t>Oxygen. (2021, July 12). Irish Lung Fibrosis Association. https://ilfa.ie/practical-help/oxgyen</t>
  </si>
  <si>
    <t>Kozui, K. I. D. A. (2011). Home Oxygen Therapy in Japan: Clinical application and considerations for practical implementation. JMAJ Research and Reviews, 54(2), 99-104.</t>
  </si>
  <si>
    <t>Gambazza, S., Orenti, A., Pizzamiglio, G., Zolin, A., Colombo, C., Laquintana, D., &amp; Ambrogi, F. (2023). Association of Oxygen Therapy with the Natural Disease Progression of Cystic Fibrosis: A Multi-State Model of the European Cystic Fibrosis Society Patient Registry. Therapeutics and Clinical Risk Management, 255-267.</t>
  </si>
  <si>
    <t>Kampelmacher, M. J., Rooyackers, J. M., &amp; Lammers, J. W. (2001). CBO guideline'Oxygen therapy at home'. Nederlands tijdschrift voor geneeskunde, 145(41), 1975-1980.</t>
  </si>
  <si>
    <t>Myacc_balance. (n.d.). Boc.Co.Nz. Retrieved March 6, 2024, from https://www.boc.co.nz/shop/en/nz/oxygen-therapy</t>
  </si>
  <si>
    <t>Folkehelseinstituttet, 2023. Intermitterende oksygen til KOLS-pasienter. Available at: https://www.fhi.no/publ/eldre/intermitterende-oksygen-til-kols-pasienter-/.</t>
  </si>
  <si>
    <t>Caneiras, C., Jácome, C., Oliveira, D., Moreira, E., Dias, C. C., Mendonça, L., ... &amp; Winck, J. C. (2021, November). The Portuguese Model of Home Respiratory Care: Healthcare Professionals’ Perspective. In Healthcare (Vol. 9, No. 11, p. 1523). MDPI.</t>
  </si>
  <si>
    <t>Alhelali, R. A., McNabb, S. J., &amp; Memish, Z. A. (2016). Evaluation of home respiratory therapy delivered to patients in the Ministry of Health’s Home Medical Program (HMP) and administered through the Madinah HMP Center, Kingdom of Saudi Arabia, 2013. Journal of epidemiology and global health, 6(1), 19-27.</t>
  </si>
  <si>
    <t>Kim, J. K., Jang, S. H., Park, S., Kim, J. H., Park, J. Y., Yoo, K. H., ... &amp; Hwang, Y. I. (2020). Current situation of home oxygen therapy for chronic obstructive pulmonary disease patients in Korea. Journal of Korean Medical Science, 35(4).</t>
  </si>
  <si>
    <t>García-Talavera, I., &amp; Figueira-Gonçalves, J. M. (2016). Ambulatory oxygen therapy in COPD patients with oxygen desaturation during exercise. COPD, 1, 1-3.</t>
  </si>
  <si>
    <t>Ahmadi, Z., Björk, J., Gilljam, H., Gogineni, M., Gustafsson, T., Runold, M., ... &amp; Ekström, M. (2024). Smoking and home oxygen therapy: a review and consensus statement from a multidisciplinary Swedish taskforce. European Respiratory Review, 33(171).</t>
  </si>
  <si>
    <t>Buess, M., Schilter, D., Schneider, T., Maurer, M., Borer, H., Thurnheer, R., ... &amp; Stolz, D. (2017). Treatment of COPD exacerbation in Switzerland: results and recommendations of the European COPD audit. Respiration, 94(4), 355-365.</t>
  </si>
  <si>
    <t>Home oxygen: a patient's guide to how oxygen is delivered. Nhs.uk. Retrieved March 10, 2024, from https://www.uhcw.nhs.uk/download/clientfiles/files/Patient%20Information%20Leaflets/Medicine/Respiratory/Home%20oxygen%20a%20patients%20guide%20to%20how%20oxygen%20is%20delivered(2).pdf</t>
  </si>
  <si>
    <t>Carers Australia (2024) Centrelink payments for carers. Available at:</t>
  </si>
  <si>
    <t>Eurocarers, n.d. Austria: Country Profile. Available at:</t>
  </si>
  <si>
    <t>https://gardemaladeadomicile.be/en/what-are-the-costs-of-home-caregivers-in-brussels-in-2023/#:~:text=Unlike%20other%20health%20services%2C%20in,to%20access%20for%20many%20families.</t>
  </si>
  <si>
    <t xml:space="preserve">IBGE (2023) 'IBGE releases per capita household income 2023 for Brazil and federation units'. Available at: </t>
  </si>
  <si>
    <t>Government of Ontario (n.d.) 'Home and Community Care', Government of Ontario. Available at:</t>
  </si>
  <si>
    <t>Government of China (2024) 'China's health policy focuses on improving primary care', Government of China. Available at:</t>
  </si>
  <si>
    <t>Eurocarers. 'Country profiles: Czech Republic'. Available at:</t>
  </si>
  <si>
    <t>Eurocarers. 'Country profiles: Denmark'. Available at:</t>
  </si>
  <si>
    <t>Secher, K.V., Ljungdalh, P.M.M., Siren, A.P., Lind, J. and Rasmussen, L.J.H., 2021. Changes in health-related quality of life in patients with complex chronic conditions after a community-based person-centered intervention: a Danish pragmatic randomized trial. BMC Geriatrics, [online] 21(1). Available at: &lt;https://bmcgeriatr.biomedcentral.com/articles/10.1186/s12877-021-02069-1&gt;.</t>
  </si>
  <si>
    <t>Eurocarers, 2023. Finland: Country Profiles. Available at: &lt;https://eurocarers.org/country-profiles/finland/&gt; [Accessed 19 July 2024].</t>
  </si>
  <si>
    <t>Service Public, 2024. Family support allowance (ASF). Available at: &lt;https://www.service-public.fr/particuliers/vosdroits/F1069?lang=en&gt; [Accessed 19 July 2024].</t>
  </si>
  <si>
    <t>Handbook Germany, n.d. Home Care. Available at: &lt;https://handbookgermany.de/en/home-care&gt;.</t>
  </si>
  <si>
    <t>EU Healthcare, 2024. Healthcare Costs in Hellas. [online] Available at: &lt;https://eu-healthcare.eopyy.gov.gr/en/healthcare-costs/heathcare-costs-in-hellas/&gt;.</t>
  </si>
  <si>
    <t>KSH, 2017. Health Care Services Available During Temporary Stay in Hungary. Available at: &lt;https://www.ksh.hu/dgins2017/health_care_services_available_during_temporary_stay_in_hungary_form.pdf&gt;.</t>
  </si>
  <si>
    <t>Global Legal Insights, 2024. Pricing and reimbursement laws and regulations in India. Available at: https://www.globallegalinsights.com/practice-areas/pricing-and-reimbursement-laws-and-regulations/india/.</t>
  </si>
  <si>
    <t>Health Service Executive, 2024. Carer's Allowance. Hse.ie. Available at: https://www.hse.ie/eng/services/list/4/olderpeople/carersrelatives/carers-allowance.html#:~:text=Carer's%20allowance%20is%20a%20payment,you%20need%20assistance%20or%20not.</t>
  </si>
  <si>
    <t>Ministry of Health, 2024. Italian Health Service. Salute.gov.it. Available at: https://www.salute.gov.it/portale/cureUE/dettaglioContenutiCureUE.jsp?lingua=english&amp;id=3916&amp;area=cureUnioneEuropea&amp;menu=italianHealthService.</t>
  </si>
  <si>
    <t>Japan Hospital Physicians Network, 2024. Medical Service Fee System. Available at: https://japanhpn.org/en/section-7-2/#:~:text=The%20medical%20service%20fee%20system%20reimburses%20providers%20from%20insurance%20funds,and%20medical%20devices%20actually%20provided.</t>
  </si>
  <si>
    <t>Eurocarers, 2024. Country Profiles: Latvia. Available at: https://eurocarers.org/country-profiles/latvia/.</t>
  </si>
  <si>
    <t>Eurocarers, 2024. Country Profiles: Lithuania. Available at: https://eurocarers.org/country-profiles/lithuania/.</t>
  </si>
  <si>
    <t>Holland Zorg, 2024. Care in Your Own Home. Available at: https://www.hollandzorg.com/insured/reimbursements2024/care-own-home.</t>
  </si>
  <si>
    <t>Te Whatu Ora, 2024. Carer Support Subsidy. Available at: https://www.tewhatuora.govt.nz/for-health-providers/claims-provider-payments-and-entitlements/carer-support-subsidy/.</t>
  </si>
  <si>
    <t>Eurocarers, 2023. Towards Paid Care Days for All Norwegian Working Carers. Available at: https://eurocarers.org/towards-paid-care-days-for-all-norwegian-working-carers/.</t>
  </si>
  <si>
    <t>Gov.pl. Rights and conditions for moving to a residential care home. Available at: https://www.gov.pl/web/your-europe/rights-and-conditions-for-moving-to-a-residential-care-home.</t>
  </si>
  <si>
    <t>Eurocarers, 2024. Country Profiles: Portugal. Available at:</t>
  </si>
  <si>
    <t>Saudi Arabia Government Portal, n.d. Health Care in KSA. Available at:</t>
  </si>
  <si>
    <t>Dorko, E., Kalman, M., &amp; Halánová, M. (2011). Home care in Slovakia. Available at: ResearchGate.</t>
  </si>
  <si>
    <t>Government of Slovenia, 2020. Slovenia takes decisive action to fight the epidemic and help the population and the economy. Available at: https://www.gov.si/en/news/2020-06-01-slovenia-takes-decisive-action-to-fight-the-epidemic-and-help-the-population-and-the-economy/.</t>
  </si>
  <si>
    <t>Ministry of Employment and Labor, 2024. Available at: https://www.moel.go.kr/english/.</t>
  </si>
  <si>
    <t>Euroweeklynews.com. 2022. Home care in Spain for expats. Available at: https://euroweeklynews.com/2022/06/30/home-care-in-spain-for-expats/.</t>
  </si>
  <si>
    <t>Eurocarers.org, n.d. Country Profiles: Sweden. Available at: https://eurocarers.org/country-profiles/sweden/.</t>
  </si>
  <si>
    <t>Swiss Federal Administration, 2021. Switzerland takes new measures to improve healthcare access. Available at: https://www.admin.ch/gov/en/start/documentation/media-releases.msg-id-85764.html.</t>
  </si>
  <si>
    <t>Royal Clinic Dubai, n.d. Home Nursing Services Cost in Dubai. Available at: https://www.royalclinicdubai.com/en-ae/home-nursing-services-cost-in-dubai/.</t>
  </si>
  <si>
    <t xml:space="preserve">UK Government n.d. Factsheet 8. Available at: </t>
  </si>
  <si>
    <t>World Health Organization (WHO) (2024) General availability of nicotine replacement therapy in the public health sector. Available at:</t>
  </si>
  <si>
    <t>Montellier, M., Delpech, R., Mion, M., Boué, F. and Metzger, M-H. (2022) 'Designing and describing an electronic referral system to facilitate direct hospital admissions', *BMC Primary Care*, 23(1), p. 57. Available at:</t>
  </si>
  <si>
    <t xml:space="preserve">English E-O. Improving the Czech health care system. Oecd.org. https://one.oecd.org/document/ECO/WKP(2018)70/en/pdf 
Misa. Health insurance in the Czech Republic - Integrační centrum Praha. Integrační centrum Praha. 2020; published online Nov 3. https://icpraha.com/en/zdravotni-pojisteni-v-cr-en/ </t>
  </si>
  <si>
    <t xml:space="preserve">Denmark. Commonwealthfund.org. 2020; published online June 5. https://www.commonwealthfund.org/international-health-policy-center/countries/denmark </t>
  </si>
  <si>
    <t xml:space="preserve">Access to treatment in specialist medical care. HUS. https://www.hus.fi/en/patient/patient-guide/your-rights-patient/access-treatment-specialist-medical-care 
Finland. EU-healthcare.fi. 2018; published online June 18. https://www.eu-healthcare.fi/health-services-abroad/country-specific-information-about-health-services/finland/ 
Healthcare system in Finland. EU-healthcare.fi. 2016; published online June 28. https://www.eu-healthcare.fi/healthcare-in-finland/healthcare-system-in-finland/ </t>
  </si>
  <si>
    <t>The Commonwealth Fund. (n.d.). France: International Health Care System Profiles.</t>
  </si>
  <si>
    <t>The Commonwealth Fund. (n.d.). Germany: International Health Care System Profiles.</t>
  </si>
  <si>
    <t>Groenewegen, P.P. and Jurgutis, A., 2013. A future for primary care for the Greek population. Quality in Primary Care, [online] 21(6), pp.369-378. Available at: &lt;https://pubmed.ncbi.nlm.nih.gov/24512835/&gt;.</t>
  </si>
  <si>
    <t>Referring order. Gov.hu. https://egeszsegvonal.gov.hu/en/health-care-system/refering-order.html 
Network ESP. ESPN Thematic Report on Inequalities in access to healthcare: European Commission, 2018.
Hungarian health insurance. International Citizens Insurance. 2020; published online July 18. https://www.internationalinsurance.com/health/europe/hungary.php</t>
  </si>
  <si>
    <t>Guidance Paper: Advancing the shared care approach between primary care &amp; specialist mental health services. Hse.ie. https://www.hse.ie/eng/services/publications/mentalhealth/advancing-the-shared-care-approach-between-primary-care-specialist-mental-health-services.pdf 
Healthcare services in Ireland. Citizensinformation.ie. https://www.citizensinformation.ie/en/health/health_overview.html 
Healthcare services in Ireland. Citizensinformation.ie. https://www.citizensinformation.ie/en/health/health_overview.html</t>
  </si>
  <si>
    <t xml:space="preserve">The Commonwealth Fund. (n.d.). Italy: International Health Care System Profiles. </t>
  </si>
  <si>
    <t xml:space="preserve">Oecd-ilibrary.org. https://www.oecd-ilibrary.org/docserver/health_glance_eur-2016-5-en.pdf?expires=1678729602&amp;id=id&amp;accname=guest&amp;checksum=24CA72AD9BC991A53B486E14B733F2E6 
Veide S, Lember M, Põlluste K. Latvia. European Observatory on Health Systems and Policies, 2015.
The public health system in Latvia. Oecd-ilibrary.org. https://www.oecd-ilibrary.org/sites/9a07e6dc-en/index.html?itemId=/content/component/9a07e6dc-en 
Demographic and socioeconomic context in Latvia, 2020. Europa.eu. https://health.ec.europa.eu/system/files/2021-12/2021_chp_lv_english.pdf 
Protection MT on, Latvia EV in, Nesterenko O. Can people afford to pay for health care? Who.int. https://www.euro.who.int/__data/assets/pdf_file/0008/373580/Can-people-afford-to-payLatvia-WHO-FP-006.pdf </t>
  </si>
  <si>
    <t xml:space="preserve">Oecd-ilibrary.org. https://www.oecd-ilibrary.org/docserver/health_glance_eur-2016-5-en.pdf?expires=1678729602&amp;id=id&amp;accname=guest&amp;checksum=24CA72AD9BC991A53B486E14B733F2E6 
Home. Oecd-ilibrary.org. https://www.oecd-ilibrary.org/sites/9789264300873-7-en/index.html?itemId=/content/component/9789264300873-7-en 
Lrv.lt. https://ligoniukasa.lrv.lt/en/sector-activities/about-compulsory-health-insurance/what-does-compulsory-health-insurance-guarantee 
</t>
  </si>
  <si>
    <t>The Commonwealth Fund. (n.d.). Netherlands: International Health Care System Profiles.</t>
  </si>
  <si>
    <t>Uib.no. https://bora.uib.no/bora-xmlui/bitstream/handle/1956/15641/dr-thesis-2017-Olav-Thorsen.pdf?sequence=1&amp;isAllowed=y 
Henvisningsprosessen. ehandboken.ous-hf.no. https://ehandboken.ous-hf.no/document/70630 
Thorsen O, Hartveit M, Kristoffersen JE, Ringberg U. 10.4045/tidsskr.18.0413 Thorsen Olav O hartveit Miriam M kristoffersen Jan Emil JE ringberg Unni U nor journal article kunsten å henvise. 2018 08 17. Tidsskr Nor Laegeforen 2018; 138. DOI:10.4045/tidsskr.18.0413.
Ringberg U, Fleten N, Deraas TS, Hasvold T, Førde O. High referral rates to secondary care by general practitioners in Norway are associated with GPs’ gender and specialist qualifications in family medicine, a study of 4350 consultations. BMC Health Serv Res 2013; 13: 147.
Uib.no. https://bora.uib.no/bora-xmlui/bitstream/handle/1956/15641/dr-thesis-2017-Olav-Thorsen.pdf?sequence=1&amp;isAllowed=y 
Norway. Commonwealthfund.org. 2020; published online June 5. https://www.commonwealthfund.org/international-health-policy-center/countries/norway 
Oecd-ilibrary.org. https://www.oecd-ilibrary.org/docserver/health_glance_eur-2016-5-en.pdf?expires=1678729602&amp;id=id&amp;accname=guest&amp;checksum=24CA72AD9BC991A53B486E14B733F2E6</t>
  </si>
  <si>
    <t>Skierowanie do specjalisty. Gov.pl. https://pacjent.gov.pl/artykul/skierowanie-do-specjalisty 
Narodowy Fundusz Zdrowia - Mazowiecki Oddział Wojewódzki. Nfz-warszawa.pl. http://www.nfz-warszawa.pl/dla-pacjenta/co-kazdy-pacjent-wiedziec-powinien/ambulatoryjna-opieka-specjalistyczna/ 
OECD. Strengthening primary care systems; 2016.
Poland: health system summary. Who.int. https://eurohealthobservatory.who.int/publications/i/poland-health-system-summary</t>
  </si>
  <si>
    <t>Lenzi, T. and Sanches, C., 2022. Saúde pública em Portugal: como funciona e como ter acesso. Euro Dicas. Available at:</t>
  </si>
  <si>
    <t>Copenhagen Institute for Futures Studies. COPD Care Foresight Study. 2024.
https://chi.gov.sa/en/beneficiary/healthinsurancepolicy/Updated%20Essential%20Benefit%20Package%20%20(%20effective%201%20October%202022).pdf</t>
  </si>
  <si>
    <t xml:space="preserve">Matkovská Z. When do you need a referral slip from a doctor? SME.sk. 2018; published online Oct 15. https://spectator.sme.sk/c/20938480/when-do-you-need-referral-slip-from-a-doctor.html </t>
  </si>
  <si>
    <t xml:space="preserve">Zdravstvene napotnice: Kakšne so razlike in kako jih uveljavljamo. Čakalne dobe. 2019; published online July 19. https://www.cakalnedobe.si/nasvet/zdravstvene-napotnice-razlike/ 
Výmenné lístky. dovera.sk. 2018; published online July 31. https://www.dovera.sk/poistenec/potrebujem-poradit/navsteva-lekara-a-prevencia/vymenne-listky </t>
  </si>
  <si>
    <t>OECD. The public health system in Korea. In: OECD Reviews of Public Health. OECD, 2020.</t>
  </si>
  <si>
    <t>Copenhagen Institute for Futures Studies. COPD Care Foresight Study. 2024.
World Health Organization (2023) Can people afford to pay for health care? Evidence on financial protection in 40 countries in Europe. Available at: https://iris.who.int/bitstream/handle/10665/374504/9789289060660-eng.pdf?sequence=22</t>
  </si>
  <si>
    <t xml:space="preserve">OECD. State of Health in the EU: Sweden Country Health Profile 2021. https://www.oecd-ilibrary.org/docserver/b9027e42-en.pdf?expires=1681385952&amp;id=id&amp;accname=guest&amp;checksum=29AC456DAC9B7DDA9667E2DD0CAA1913 </t>
  </si>
  <si>
    <t>Commonwealth Fund, n.d. Switzerland: International Health Care System Profiles. Available at: https://www.commonwealthfund.org/international-health-policy-center/countries/switzerland.</t>
  </si>
  <si>
    <t>Website NHS. Referrals for specialist care. nhs.uk. https://www.nhs.uk/nhs-services/hospitals/referrals-for-specialist-care/ 
England. Commonwealthfund.org. 2020; published online June 5. https://www.commonwealthfund.org/international-health-policy-center/countries/england
 World Health Organization (2023) Can people afford to pay for health care? Evidence on financial protection in 40 countries in Europe. Available at: https://iris.who.int/bitstream/handle/10665/374504/9789289060660-eng.pdf?sequence=22</t>
  </si>
  <si>
    <t>DLA Piper. 2023. "Telehealth around the world."</t>
  </si>
  <si>
    <t>Medical Xpress (2022) 'Telemedicine in Brazil grew during the pandemic and is likely to stay', Medical Xpress. Available at:</t>
  </si>
  <si>
    <t>eSanjeevani. 2024.</t>
  </si>
  <si>
    <t>Digital Therapeutics Alliance (2022) Australia: Regulatory and Reimbursement Pathways. Available at: [DTx Alliance]</t>
  </si>
  <si>
    <t>DTx Alliance (2022) 'China: Regulatory and Reimbursement Pathways', DTx Alliance. Available at:</t>
  </si>
  <si>
    <t>DTx Alliance, 2022. France Regulatory and Reimbursement Pathways. Available at: &lt;https://dtxalliance.org/wp-content/uploads/2022/01/France-Regulatory-and-Reimbursement-Pathways.pdf&gt; [Accessed 19 July 2024].</t>
  </si>
  <si>
    <t>DTx Alliance, 2024. Germany Regulatory and Reimbursement Pathways. Available at: &lt;https://dtxalliance.org/wp-content/uploads/2024/05/Germany-Regulatory-and-Reimbursement-Pathways_2024.pdf&gt; [Accessed 19 July 2024].</t>
  </si>
  <si>
    <t>DTx Alliance, 2022. Japan Regulatory and Reimbursement Pathways. Available at: https://dtxalliance.org/wp-content/uploads/2022/01/Japan-Regulatory-and-Reimbursement-Pathways.pdf.</t>
  </si>
  <si>
    <t>DTx Alliance, 2022. South Korea Regulatory and Reimbursement Pathways. Available at: https://dtxalliance.org/wp-content/uploads/2022/01/South-Korea-Regulatory-and-Reimbursement-Pathways.pdf.</t>
  </si>
  <si>
    <t>DTx Alliance, 2022. UK Regulatory and Reimbursement Pathways. Available at: https://dtxalliance.org/wp-content/uploads/2022/01/UK-Regulatory-and-Reimbursement-Pathways.pdf.</t>
  </si>
  <si>
    <t>Eurostat. Unmet health care needs statistics: EU-SILC Survey. 2023 (2022 data).</t>
  </si>
  <si>
    <t>Universal health care coverage</t>
  </si>
  <si>
    <t>World Health Organization, 2024. UHC Service Coverage Index.</t>
  </si>
  <si>
    <t>Our World in Data. 2024. Relative Poverty: Share of People Below 60% of the Median.; World Bank. 2024.</t>
  </si>
  <si>
    <t>Our World in Data. 2024.; World Bank. 2024.</t>
  </si>
  <si>
    <t>OECD. Healthcare Quality Indicators: Primary Care. 2023 (or latest year).</t>
  </si>
  <si>
    <t>HEALTH AT A GLANCE: LATIN AMERICA AND THE CARIBBEAN 2023. OECD/World Bank. 2023.</t>
  </si>
  <si>
    <t>Waeijen-Smit K, Jacobsen PA, Houben-Wilke S, Simons SO, Franssen FME, Spruit MA, Pedersen CT, Kragholm KH, Weinreich UM. All-cause admissions following a first ever exacerbation-related hospitalisation in COPD. ERJ Open Res. 2023 Jan 3;9(1):00217-2022. doi: 10.1183/23120541.00217-2022. PMID: 36605904; PMCID: PMC9808537.</t>
  </si>
  <si>
    <t>Commonwealth Fund. 2024.</t>
  </si>
  <si>
    <t xml:space="preserve">World Health Organization, 2022. National EHR System Indicator. </t>
  </si>
  <si>
    <t>Barbalho et al. 2022.</t>
  </si>
  <si>
    <t>Takeshita et al. 2022.</t>
  </si>
  <si>
    <t>Council of Healthcare Insurance. 2024.</t>
  </si>
  <si>
    <t>United Arab Emirates Ministry of Health and Prevention. 2023.</t>
  </si>
  <si>
    <t>Number of respiratory specialists</t>
  </si>
  <si>
    <t>ERS. European Lung White Book. 2013.</t>
  </si>
  <si>
    <t>Information CIfH. Health Workforce in Canada, 2017 to 2021: Overview.; 2021.</t>
  </si>
  <si>
    <t>Primary care physician density</t>
  </si>
  <si>
    <t xml:space="preserve">World Health Organization, 2024. Health Workforce. </t>
  </si>
  <si>
    <t>World Health Organization, 2024. Health Workforce.</t>
  </si>
  <si>
    <t>World Health Organization, 2024. Health Workforce</t>
  </si>
  <si>
    <t>OECD. Influenza Vaccination Rates. 2022 (or latest year).</t>
  </si>
  <si>
    <t>Covid-19 immunisation rate</t>
  </si>
  <si>
    <t>Our World in Data. 2024. COVID-19 vaccination doses per capita.</t>
  </si>
  <si>
    <t>Our World in Data. 2024.</t>
  </si>
  <si>
    <t>World Health Organization, 2024 (Latest). Pneumococcal conjugate vaccines (PCV3) immunization coverage among 1-year-olds.</t>
  </si>
  <si>
    <t>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t>
  </si>
  <si>
    <t>Institute for Health Metrics and Evaluation. 2024. (2021 data)</t>
  </si>
  <si>
    <t xml:space="preserve"> COPD deaths</t>
  </si>
  <si>
    <t>Prevalence of COPD</t>
  </si>
  <si>
    <t>The World Bank. Prevalence of current tobacco use. 2023 (or latest year).</t>
  </si>
  <si>
    <t>Lange, S., Probst, C., Rehm, J. and Popova, S. (2018) 'National, regional, and global prevalence of smoking during pregnancy in the general population: a systematic review and meta-analysis', Lancet Global Health, 6, pp. e769–e776. Available at: [Lancet Global Health]</t>
  </si>
  <si>
    <t>Lange S, Probst C, Rehm J, Popova S. National, regional, and global prevalence of smoking during pregnancy in the general population: a systematic review and meta-analysis. Lancet Glob Health 2018; 6: e769–76.</t>
  </si>
  <si>
    <t>Prevalence of tuberculosis</t>
  </si>
  <si>
    <t xml:space="preserve"> World Health Organization 2023. Global Tuberculosis Programme Data.</t>
  </si>
  <si>
    <t>Eurostat. Share of total population living in a dwelling with a leaking roof, damp walls, floors or foundation, or rot in window frames of floor - EU-SILC survey. 2024.</t>
  </si>
  <si>
    <t xml:space="preserve">The World Bank. Databank. World Development Indicators. 2024 (or latest available data). </t>
  </si>
  <si>
    <t>The World Bank. Databank. World Development Indicators. 2024 (or latest available data).</t>
  </si>
  <si>
    <t>Food and Agriculture Organization of the United Nations. FAOSTAT: Temperature change on land. 2024.</t>
  </si>
  <si>
    <t xml:space="preserve">Food and Agriculture Organization of the United Nations, 2024. FAOSTAT: Data on Crops and Livestock. </t>
  </si>
  <si>
    <t>Reichl and Schatz. 2024. (2022 data)</t>
  </si>
  <si>
    <t>Energy Institute - Statistical Review of World Energy. 2023.</t>
  </si>
  <si>
    <t>COPD INDEX SOURCES</t>
  </si>
  <si>
    <t>Wang W, Li M, Loban K, Zhang J, Wei X, Mitchel R. Electronic health record and primary care physician self-reported quality of care: a multilevel study in China. Glob Health Action. 2024 Dec 31;17(1):2301195. doi: 10.1080/16549716.2023.2301195. Epub 2024 Jan 11. PMID: 38205626; PMCID: PMC10786430.</t>
  </si>
  <si>
    <t>AVERAGE (Unweighted)</t>
  </si>
  <si>
    <t>AVERAGE</t>
  </si>
  <si>
    <t>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</si>
</sst>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b/>
      <sz val="11"/>
      <color theme="0"/>
      <name val="Aptos Narrow"/>
      <family val="2"/>
      <scheme val="minor"/>
    </font>
    <font>
      <b/>
      <sz val="11"/>
      <color theme="1"/>
      <name val="Aptos Narrow"/>
      <family val="2"/>
      <scheme val="minor"/>
    </font>
    <font>
      <sz val="11"/>
      <name val="Aptos Narrow"/>
      <family val="2"/>
      <scheme val="minor"/>
    </font>
    <font>
      <sz val="8"/>
      <name val="Aptos Narrow"/>
      <family val="2"/>
      <scheme val="minor"/>
    </font>
    <font>
      <b/>
      <sz val="11"/>
      <color rgb="FFFFFFFF"/>
      <name val="Calibri"/>
      <family val="2"/>
    </font>
    <font>
      <sz val="11"/>
      <color theme="1"/>
      <name val="Calibri"/>
      <family val="2"/>
    </font>
    <font>
      <b/>
      <sz val="11"/>
      <color rgb="FF000000"/>
      <name val="Calibri"/>
      <family val="2"/>
    </font>
    <font>
      <sz val="11"/>
      <color rgb="FF000000"/>
      <name val="Calibri"/>
      <family val="2"/>
    </font>
    <font>
      <i/>
      <sz val="11"/>
      <color theme="1"/>
      <name val="Aptos Narrow"/>
      <family val="2"/>
      <scheme val="minor"/>
    </font>
  </fonts>
  <fills count="13">
    <fill>
      <patternFill patternType="none"/>
    </fill>
    <fill>
      <patternFill patternType="gray125"/>
    </fill>
    <fill>
      <patternFill patternType="solid">
        <fgColor theme="1"/>
        <bgColor indexed="64"/>
      </patternFill>
    </fill>
    <fill>
      <patternFill patternType="solid">
        <fgColor theme="1"/>
        <bgColor theme="1"/>
      </patternFill>
    </fill>
    <fill>
      <patternFill patternType="solid">
        <fgColor theme="0"/>
        <bgColor indexed="64"/>
      </patternFill>
    </fill>
    <fill>
      <patternFill patternType="solid">
        <fgColor rgb="FFFFFFFF"/>
        <bgColor indexed="64"/>
      </patternFill>
    </fill>
    <fill>
      <patternFill patternType="solid">
        <fgColor theme="7"/>
        <bgColor indexed="64"/>
      </patternFill>
    </fill>
    <fill>
      <patternFill patternType="solid">
        <fgColor rgb="FFFFC000"/>
        <bgColor indexed="64"/>
      </patternFill>
    </fill>
    <fill>
      <patternFill patternType="solid">
        <fgColor rgb="FF000000"/>
        <bgColor rgb="FF000000"/>
      </patternFill>
    </fill>
    <fill>
      <patternFill patternType="solid">
        <fgColor rgb="FF5B9BD5"/>
        <bgColor rgb="FF000000"/>
      </patternFill>
    </fill>
    <fill>
      <patternFill patternType="solid">
        <fgColor rgb="FFFFC000"/>
        <bgColor rgb="FF000000"/>
      </patternFill>
    </fill>
    <fill>
      <patternFill patternType="solid">
        <fgColor rgb="FFA5A5A5"/>
        <bgColor rgb="FF000000"/>
      </patternFill>
    </fill>
    <fill>
      <patternFill patternType="solid">
        <fgColor theme="0" tint="-0.34998626667073579"/>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op>
      <bottom/>
      <diagonal/>
    </border>
    <border>
      <left/>
      <right/>
      <top style="thin">
        <color theme="4"/>
      </top>
      <bottom style="thin">
        <color theme="1"/>
      </bottom>
      <diagonal/>
    </border>
    <border>
      <left style="thin">
        <color theme="1"/>
      </left>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32">
    <xf numFmtId="0" fontId="0" fillId="0" borderId="0" xfId="0"/>
    <xf numFmtId="0" fontId="0" fillId="2" borderId="0" xfId="0" applyFill="1"/>
    <xf numFmtId="0" fontId="0" fillId="0" borderId="7" xfId="0" applyBorder="1" applyAlignment="1">
      <alignment horizontal="right"/>
    </xf>
    <xf numFmtId="1" fontId="0" fillId="0" borderId="0" xfId="0" applyNumberFormat="1"/>
    <xf numFmtId="0" fontId="0" fillId="0" borderId="0" xfId="0" applyAlignment="1">
      <alignment horizontal="center"/>
    </xf>
    <xf numFmtId="0" fontId="1" fillId="2" borderId="0" xfId="0" applyFont="1" applyFill="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0" xfId="0" applyAlignment="1">
      <alignment horizontal="center" vertical="center"/>
    </xf>
    <xf numFmtId="2" fontId="0" fillId="0" borderId="0" xfId="0" applyNumberFormat="1"/>
    <xf numFmtId="164" fontId="0" fillId="0" borderId="0" xfId="0" applyNumberFormat="1"/>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0" xfId="0" applyAlignment="1">
      <alignment horizontal="right"/>
    </xf>
    <xf numFmtId="164" fontId="0" fillId="4" borderId="6" xfId="0" applyNumberFormat="1" applyFill="1" applyBorder="1"/>
    <xf numFmtId="164" fontId="0" fillId="0" borderId="6" xfId="0" applyNumberFormat="1" applyBorder="1"/>
    <xf numFmtId="164" fontId="0" fillId="5" borderId="18" xfId="0" applyNumberFormat="1" applyFill="1" applyBorder="1" applyAlignment="1">
      <alignment horizontal="right"/>
    </xf>
    <xf numFmtId="164" fontId="0" fillId="0" borderId="18" xfId="0" applyNumberFormat="1" applyBorder="1"/>
    <xf numFmtId="164" fontId="0" fillId="5" borderId="18" xfId="0" applyNumberFormat="1" applyFill="1" applyBorder="1"/>
    <xf numFmtId="164" fontId="3" fillId="6" borderId="18" xfId="0" applyNumberFormat="1" applyFont="1" applyFill="1" applyBorder="1"/>
    <xf numFmtId="164" fontId="0" fillId="7" borderId="18" xfId="0" applyNumberFormat="1" applyFill="1" applyBorder="1" applyAlignment="1">
      <alignment horizontal="right"/>
    </xf>
    <xf numFmtId="164" fontId="0" fillId="0" borderId="18" xfId="0" applyNumberFormat="1" applyBorder="1" applyAlignment="1">
      <alignment horizontal="right"/>
    </xf>
    <xf numFmtId="164" fontId="0" fillId="6" borderId="18" xfId="0" applyNumberFormat="1" applyFill="1" applyBorder="1"/>
    <xf numFmtId="164" fontId="0" fillId="7" borderId="18" xfId="0" applyNumberFormat="1" applyFill="1" applyBorder="1"/>
    <xf numFmtId="0" fontId="0" fillId="0" borderId="10" xfId="0" applyBorder="1" applyAlignment="1">
      <alignment horizontal="right"/>
    </xf>
    <xf numFmtId="164" fontId="0" fillId="4" borderId="11" xfId="0" applyNumberFormat="1" applyFill="1" applyBorder="1"/>
    <xf numFmtId="164" fontId="0" fillId="7" borderId="19" xfId="0" applyNumberFormat="1" applyFill="1" applyBorder="1" applyAlignment="1">
      <alignment horizontal="right"/>
    </xf>
    <xf numFmtId="164" fontId="0" fillId="0" borderId="19" xfId="0" applyNumberFormat="1" applyBorder="1"/>
    <xf numFmtId="0" fontId="5" fillId="8" borderId="0" xfId="0" applyFont="1" applyFill="1"/>
    <xf numFmtId="164" fontId="0" fillId="7" borderId="6" xfId="0" applyNumberFormat="1" applyFill="1" applyBorder="1"/>
    <xf numFmtId="164" fontId="0" fillId="6" borderId="6" xfId="0" applyNumberFormat="1" applyFill="1" applyBorder="1"/>
    <xf numFmtId="164" fontId="1" fillId="2" borderId="0" xfId="0" applyNumberFormat="1" applyFont="1" applyFill="1" applyAlignment="1">
      <alignment horizontal="center" vertical="center"/>
    </xf>
    <xf numFmtId="164" fontId="0" fillId="12" borderId="6" xfId="0" applyNumberFormat="1" applyFill="1" applyBorder="1"/>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wrapText="1"/>
    </xf>
    <xf numFmtId="3" fontId="8" fillId="0" borderId="25" xfId="0" applyNumberFormat="1" applyFont="1" applyBorder="1" applyAlignment="1">
      <alignment horizontal="center" vertical="center" wrapText="1"/>
    </xf>
    <xf numFmtId="164" fontId="3" fillId="0" borderId="6" xfId="0" applyNumberFormat="1" applyFont="1" applyBorder="1"/>
    <xf numFmtId="164" fontId="0" fillId="0" borderId="6" xfId="0" applyNumberFormat="1" applyBorder="1" applyAlignment="1">
      <alignment horizontal="right"/>
    </xf>
    <xf numFmtId="164" fontId="3" fillId="7" borderId="6" xfId="0" applyNumberFormat="1" applyFont="1" applyFill="1" applyBorder="1"/>
    <xf numFmtId="164" fontId="0" fillId="6" borderId="6" xfId="0" applyNumberFormat="1" applyFill="1" applyBorder="1" applyAlignment="1">
      <alignment horizontal="right"/>
    </xf>
    <xf numFmtId="164" fontId="0" fillId="6" borderId="0" xfId="0" applyNumberFormat="1" applyFill="1"/>
    <xf numFmtId="0" fontId="1" fillId="3" borderId="20" xfId="0" applyFont="1" applyFill="1" applyBorder="1" applyAlignment="1">
      <alignment horizontal="center" vertical="center"/>
    </xf>
    <xf numFmtId="0" fontId="1" fillId="3" borderId="0" xfId="0" applyFont="1" applyFill="1" applyAlignment="1">
      <alignment horizontal="center" vertical="center"/>
    </xf>
    <xf numFmtId="0" fontId="1" fillId="3" borderId="9" xfId="0" applyFont="1" applyFill="1" applyBorder="1" applyAlignment="1">
      <alignment horizontal="center" vertical="center"/>
    </xf>
    <xf numFmtId="2" fontId="0" fillId="6" borderId="0" xfId="0" applyNumberFormat="1" applyFill="1"/>
    <xf numFmtId="2" fontId="0" fillId="7" borderId="0" xfId="0" applyNumberFormat="1" applyFill="1"/>
    <xf numFmtId="164" fontId="0" fillId="7" borderId="0" xfId="0" applyNumberFormat="1" applyFill="1"/>
    <xf numFmtId="0" fontId="0" fillId="0" borderId="33"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16" xfId="0" applyBorder="1" applyAlignment="1">
      <alignment vertical="center"/>
    </xf>
    <xf numFmtId="0" fontId="0" fillId="0" borderId="46" xfId="0" applyBorder="1"/>
    <xf numFmtId="0" fontId="0" fillId="0" borderId="47" xfId="0" applyBorder="1"/>
    <xf numFmtId="0" fontId="0" fillId="0" borderId="48" xfId="0" applyBorder="1"/>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9" fillId="0" borderId="31" xfId="0" applyFont="1" applyBorder="1" applyAlignment="1">
      <alignment horizontal="right" vertical="center"/>
    </xf>
    <xf numFmtId="0" fontId="9" fillId="0" borderId="37" xfId="0" applyFont="1" applyBorder="1" applyAlignment="1">
      <alignment horizontal="right" vertical="center"/>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9" fillId="0" borderId="39" xfId="0" applyFont="1" applyBorder="1" applyAlignment="1">
      <alignment horizontal="right" vertical="center"/>
    </xf>
    <xf numFmtId="0" fontId="9" fillId="0" borderId="41" xfId="0" applyFont="1" applyBorder="1" applyAlignment="1">
      <alignment horizontal="right" vertical="center"/>
    </xf>
    <xf numFmtId="0" fontId="9" fillId="0" borderId="42" xfId="0" applyFont="1" applyBorder="1" applyAlignment="1">
      <alignment horizontal="right" vertical="center"/>
    </xf>
    <xf numFmtId="0" fontId="9" fillId="0" borderId="21" xfId="0" applyFont="1" applyBorder="1" applyAlignment="1">
      <alignment horizontal="right" vertical="center"/>
    </xf>
    <xf numFmtId="0" fontId="9" fillId="0" borderId="4" xfId="0" applyFont="1" applyBorder="1" applyAlignment="1">
      <alignment horizontal="right" vertical="center"/>
    </xf>
    <xf numFmtId="0" fontId="9" fillId="0" borderId="44" xfId="0" applyFont="1" applyBorder="1" applyAlignment="1">
      <alignment horizontal="right" vertical="center"/>
    </xf>
    <xf numFmtId="0" fontId="9" fillId="0" borderId="45" xfId="0" applyFont="1" applyBorder="1" applyAlignment="1">
      <alignment horizontal="right" vertical="center"/>
    </xf>
    <xf numFmtId="164" fontId="0" fillId="5" borderId="19" xfId="0" applyNumberFormat="1" applyFill="1" applyBorder="1" applyAlignment="1">
      <alignment horizontal="right"/>
    </xf>
    <xf numFmtId="0" fontId="6" fillId="9" borderId="0" xfId="0" applyFont="1" applyFill="1" applyAlignment="1">
      <alignment horizontal="center" vertical="center"/>
    </xf>
    <xf numFmtId="0" fontId="6" fillId="10" borderId="0" xfId="0" applyFont="1" applyFill="1" applyAlignment="1">
      <alignment horizontal="center" vertical="center"/>
    </xf>
    <xf numFmtId="0" fontId="6" fillId="11" borderId="0" xfId="0" applyFont="1" applyFill="1" applyAlignment="1">
      <alignment horizontal="center" vertical="center"/>
    </xf>
    <xf numFmtId="0" fontId="1" fillId="2" borderId="1" xfId="0" applyFont="1" applyFill="1" applyBorder="1" applyAlignment="1">
      <alignment horizontal="right"/>
    </xf>
    <xf numFmtId="164" fontId="1" fillId="2" borderId="2" xfId="0" applyNumberFormat="1" applyFont="1" applyFill="1" applyBorder="1" applyAlignment="1">
      <alignment horizontal="center" vertical="center"/>
    </xf>
    <xf numFmtId="1" fontId="1" fillId="2" borderId="3"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2" fontId="1" fillId="2" borderId="0" xfId="0" applyNumberFormat="1" applyFont="1" applyFill="1" applyAlignment="1">
      <alignment horizontal="center" vertical="center"/>
    </xf>
    <xf numFmtId="164" fontId="1" fillId="2" borderId="6" xfId="0" applyNumberFormat="1" applyFont="1" applyFill="1" applyBorder="1" applyAlignment="1">
      <alignment horizontal="center" vertical="center"/>
    </xf>
    <xf numFmtId="1" fontId="1" fillId="2" borderId="0" xfId="0" applyNumberFormat="1" applyFont="1" applyFill="1" applyAlignment="1">
      <alignment horizontal="center" vertical="center"/>
    </xf>
    <xf numFmtId="0" fontId="1" fillId="2" borderId="0" xfId="0" applyFont="1" applyFill="1" applyAlignment="1">
      <alignment horizontal="right"/>
    </xf>
    <xf numFmtId="2" fontId="0" fillId="6" borderId="6" xfId="0" applyNumberFormat="1" applyFill="1" applyBorder="1"/>
    <xf numFmtId="2" fontId="0" fillId="0" borderId="6" xfId="0" applyNumberFormat="1" applyBorder="1" applyAlignment="1">
      <alignment horizontal="right"/>
    </xf>
    <xf numFmtId="2" fontId="0" fillId="6" borderId="6" xfId="0" applyNumberFormat="1" applyFill="1" applyBorder="1" applyAlignment="1">
      <alignment horizontal="right"/>
    </xf>
    <xf numFmtId="0" fontId="0" fillId="2" borderId="0" xfId="0" applyFill="1" applyAlignment="1">
      <alignment horizontal="center" vertical="center"/>
    </xf>
    <xf numFmtId="0" fontId="2" fillId="2" borderId="0" xfId="0" applyFont="1" applyFill="1" applyAlignment="1">
      <alignment horizontal="center" vertical="center"/>
    </xf>
    <xf numFmtId="164" fontId="5" fillId="8" borderId="0" xfId="0" applyNumberFormat="1" applyFont="1" applyFill="1" applyAlignment="1">
      <alignment horizontal="center" vertical="center"/>
    </xf>
    <xf numFmtId="0" fontId="6" fillId="8" borderId="0" xfId="0" applyFont="1" applyFill="1" applyAlignment="1">
      <alignment horizontal="center" vertical="center"/>
    </xf>
    <xf numFmtId="2" fontId="5" fillId="8" borderId="0" xfId="0" applyNumberFormat="1" applyFont="1" applyFill="1" applyAlignment="1">
      <alignment horizontal="center" vertical="center"/>
    </xf>
    <xf numFmtId="1" fontId="5" fillId="8" borderId="0" xfId="0" applyNumberFormat="1" applyFont="1" applyFill="1" applyAlignment="1">
      <alignment horizontal="center" vertical="center"/>
    </xf>
    <xf numFmtId="164" fontId="6" fillId="8" borderId="0" xfId="0" applyNumberFormat="1" applyFont="1" applyFill="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xf numFmtId="0" fontId="8" fillId="0" borderId="2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35" xfId="0" applyBorder="1" applyAlignment="1">
      <alignment horizontal="center" vertical="center" textRotation="90" wrapText="1"/>
    </xf>
    <xf numFmtId="0" fontId="0" fillId="0" borderId="36" xfId="0" applyBorder="1" applyAlignment="1">
      <alignment horizontal="center" vertical="center" textRotation="90" wrapText="1"/>
    </xf>
    <xf numFmtId="0" fontId="0" fillId="0" borderId="43" xfId="0" applyBorder="1" applyAlignment="1">
      <alignment horizontal="center" vertical="center" textRotation="90" wrapText="1"/>
    </xf>
    <xf numFmtId="0" fontId="0" fillId="0" borderId="38" xfId="0" applyBorder="1" applyAlignment="1">
      <alignment horizontal="center" vertical="center" textRotation="90" wrapText="1"/>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0" fillId="0" borderId="30" xfId="0" applyBorder="1" applyAlignment="1">
      <alignment horizontal="center" vertical="center" textRotation="90" wrapText="1"/>
    </xf>
    <xf numFmtId="0" fontId="0" fillId="0" borderId="39" xfId="0" applyBorder="1" applyAlignment="1">
      <alignment horizontal="center" vertical="center" textRotation="90" wrapText="1"/>
    </xf>
    <xf numFmtId="0" fontId="0" fillId="0" borderId="40" xfId="0" applyBorder="1" applyAlignment="1">
      <alignment horizontal="center" vertical="center" textRotation="90" wrapText="1"/>
    </xf>
    <xf numFmtId="0" fontId="0" fillId="0" borderId="41" xfId="0" applyBorder="1" applyAlignment="1">
      <alignment horizontal="center" vertical="center" textRotation="90" wrapText="1"/>
    </xf>
    <xf numFmtId="164" fontId="0" fillId="4" borderId="8" xfId="0" applyNumberFormat="1" applyFill="1" applyBorder="1"/>
    <xf numFmtId="164" fontId="0" fillId="4" borderId="12" xfId="0" applyNumberFormat="1" applyFill="1" applyBorder="1"/>
    <xf numFmtId="0" fontId="0" fillId="2" borderId="3" xfId="0" applyFill="1" applyBorder="1"/>
    <xf numFmtId="0" fontId="0" fillId="2" borderId="13" xfId="0" applyFill="1" applyBorder="1"/>
    <xf numFmtId="164" fontId="0" fillId="2" borderId="0" xfId="0" applyNumberFormat="1" applyFill="1"/>
    <xf numFmtId="2" fontId="0" fillId="2" borderId="0" xfId="0" applyNumberFormat="1" applyFill="1"/>
  </cellXfs>
  <cellStyles count="1">
    <cellStyle name="Normal" xfId="0" builtinId="0"/>
  </cellStyles>
  <dxfs count="140">
    <dxf>
      <numFmt numFmtId="1" formatCode="0"/>
    </dxf>
    <dxf>
      <numFmt numFmtId="164" formatCode="0.0"/>
    </dxf>
    <dxf>
      <numFmt numFmtId="1" formatCode="0"/>
    </dxf>
    <dxf>
      <numFmt numFmtId="164" formatCode="0.0"/>
    </dxf>
    <dxf>
      <numFmt numFmtId="1" formatCode="0"/>
    </dxf>
    <dxf>
      <numFmt numFmtId="2" formatCode="0.00"/>
    </dxf>
    <dxf>
      <numFmt numFmtId="1" formatCode="0"/>
    </dxf>
    <dxf>
      <numFmt numFmtId="164" formatCode="0.0"/>
    </dxf>
    <dxf>
      <numFmt numFmtId="1" formatCode="0"/>
    </dxf>
    <dxf>
      <numFmt numFmtId="164" formatCode="0.0"/>
    </dxf>
    <dxf>
      <numFmt numFmtId="0" formatCode="General"/>
    </dxf>
    <dxf>
      <numFmt numFmtId="0" formatCode="General"/>
    </dxf>
    <dxf>
      <numFmt numFmtId="0" formatCode="General"/>
    </dxf>
    <dxf>
      <numFmt numFmtId="0" formatCode="General"/>
    </dxf>
    <dxf>
      <numFmt numFmtId="164" formatCode="0.0"/>
      <fill>
        <patternFill patternType="solid">
          <fgColor indexed="64"/>
          <bgColor theme="0"/>
        </patternFill>
      </fill>
      <border diagonalUp="0" diagonalDown="0" outline="0">
        <left/>
        <right style="thin">
          <color theme="1"/>
        </right>
        <top style="thin">
          <color theme="1"/>
        </top>
        <bottom/>
      </border>
    </dxf>
    <dxf>
      <numFmt numFmtId="0" formatCode="General"/>
      <border outline="0">
        <left style="thin">
          <color theme="1"/>
        </left>
      </border>
    </dxf>
    <dxf>
      <numFmt numFmtId="164" formatCode="0.0"/>
    </dxf>
    <dxf>
      <numFmt numFmtId="164" formatCode="0.0"/>
    </dxf>
    <dxf>
      <numFmt numFmtId="2" formatCode="0.00"/>
    </dxf>
    <dxf>
      <numFmt numFmtId="2" formatCode="0.00"/>
    </dxf>
    <dxf>
      <numFmt numFmtId="2" formatCode="0.00"/>
    </dxf>
    <dxf>
      <numFmt numFmtId="1" formatCode="0"/>
    </dxf>
    <dxf>
      <numFmt numFmtId="1" formatCode="0"/>
    </dxf>
    <dxf>
      <numFmt numFmtId="164" formatCode="0.0"/>
    </dxf>
    <dxf>
      <numFmt numFmtId="2" formatCode="0.00"/>
    </dxf>
    <dxf>
      <numFmt numFmtId="2" formatCode="0.00"/>
    </dxf>
    <dxf>
      <numFmt numFmtId="164" formatCode="0.0"/>
    </dxf>
    <dxf>
      <alignment horizontal="right" vertical="bottom" textRotation="0" wrapText="0" indent="0" justifyLastLine="0" shrinkToFit="0" readingOrder="0"/>
    </dxf>
    <dxf>
      <alignment horizontal="center" vertical="center" textRotation="0" wrapText="0" indent="0" justifyLastLine="0" shrinkToFit="0" readingOrder="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alignment horizontal="right" vertical="bottom" textRotation="0" wrapText="0" indent="0" justifyLastLine="0" shrinkToFit="0" readingOrder="0"/>
    </dxf>
    <dxf>
      <border outline="0">
        <top style="medium">
          <color indexed="64"/>
        </top>
      </border>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alignment horizontal="right" vertical="bottom" textRotation="0" wrapText="0" indent="0" justifyLastLine="0" shrinkToFit="0" readingOrder="0"/>
    </dxf>
    <dxf>
      <border outline="0">
        <top style="medium">
          <color indexed="64"/>
        </top>
      </border>
    </dxf>
    <dxf>
      <alignment horizontal="center" vertical="center" textRotation="0" wrapText="0" indent="0" justifyLastLine="0" shrinkToFit="0" readingOrder="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alignment horizontal="right" vertical="bottom" textRotation="0" wrapText="0" indent="0" justifyLastLine="0" shrinkToFit="0" readingOrder="0"/>
    </dxf>
    <dxf>
      <alignment horizontal="center" vertical="center" textRotation="0" wrapText="0" indent="0" justifyLastLine="0" shrinkToFit="0" readingOrder="0"/>
    </dxf>
    <dxf>
      <numFmt numFmtId="164" formatCode="0.0"/>
    </dxf>
    <dxf>
      <numFmt numFmtId="164" formatCode="0.0"/>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alignment horizontal="right" vertical="bottom" textRotation="0" wrapText="0" indent="0" justifyLastLine="0" shrinkToFit="0" readingOrder="0"/>
      <border diagonalUp="0" diagonalDown="0">
        <left/>
        <right/>
        <top style="thin">
          <color theme="1"/>
        </top>
        <bottom/>
        <vertical/>
        <horizontal/>
      </border>
    </dxf>
    <dxf>
      <font>
        <color auto="1"/>
      </font>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alignment horizontal="right" vertical="bottom" textRotation="0" wrapText="0" indent="0" justifyLastLine="0" shrinkToFit="0" readingOrder="0"/>
    </dxf>
    <dxf>
      <border outline="0">
        <top style="thin">
          <color theme="1"/>
        </top>
      </border>
    </dxf>
    <dxf>
      <font>
        <b/>
        <i val="0"/>
        <strike val="0"/>
        <condense val="0"/>
        <extend val="0"/>
        <outline val="0"/>
        <shadow val="0"/>
        <u val="none"/>
        <vertAlign val="baseline"/>
        <sz val="11"/>
        <color theme="0"/>
        <name val="Aptos Narrow"/>
        <family val="2"/>
        <scheme val="minor"/>
      </font>
      <fill>
        <patternFill patternType="solid">
          <fgColor theme="1"/>
          <bgColor theme="1"/>
        </patternFill>
      </fill>
      <alignment horizontal="center" vertical="center" textRotation="0" wrapText="0" indent="0" justifyLastLine="0" shrinkToFit="0" readingOrder="0"/>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outline="0">
        <left/>
        <right/>
        <top style="thin">
          <color theme="1"/>
        </top>
        <bottom/>
      </border>
    </dxf>
    <dxf>
      <numFmt numFmtId="2" formatCode="0.00"/>
      <alignment horizontal="right"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auto="1"/>
        <name val="Aptos Narrow"/>
        <family val="2"/>
        <scheme val="minor"/>
      </font>
      <numFmt numFmtId="164" formatCode="0.0"/>
      <border diagonalUp="0" diagonalDown="0" outline="0">
        <left/>
        <right/>
        <top style="thin">
          <color theme="1"/>
        </top>
        <bottom/>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alignment horizontal="right" vertical="bottom" textRotation="0" wrapText="0" indent="0" justifyLastLine="0" shrinkToFit="0" readingOrder="0"/>
    </dxf>
    <dxf>
      <alignment horizontal="center" vertical="center" textRotation="0" wrapText="0" indent="0" justifyLastLine="0" shrinkToFit="0" readingOrder="0"/>
    </dxf>
    <dxf>
      <numFmt numFmtId="164" formatCode="0.0"/>
    </dxf>
    <dxf>
      <numFmt numFmtId="1" formatCode="0"/>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alignment horizontal="right" vertical="bottom" textRotation="0" wrapText="0" indent="0" justifyLastLine="0" shrinkToFit="0" readingOrder="0"/>
    </dxf>
    <dxf>
      <numFmt numFmtId="164" formatCode="0.0"/>
    </dxf>
    <dxf>
      <numFmt numFmtId="1" formatCode="0"/>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numFmt numFmtId="164" formatCode="0.0"/>
      <border diagonalUp="0" diagonalDown="0">
        <left/>
        <right/>
        <top style="thin">
          <color theme="1"/>
        </top>
        <bottom/>
        <vertical/>
        <horizontal/>
      </border>
    </dxf>
    <dxf>
      <alignment horizontal="right" vertical="bottom" textRotation="0" wrapText="0" indent="0" justifyLastLine="0" shrinkToFit="0" readingOrder="0"/>
    </dxf>
    <dxf>
      <border outline="0">
        <top style="medium">
          <color indexed="64"/>
        </top>
      </border>
    </dxf>
    <dxf>
      <numFmt numFmtId="164" formatCode="0.0"/>
    </dxf>
    <dxf>
      <numFmt numFmtId="164" formatCode="0.0"/>
    </dxf>
    <dxf>
      <numFmt numFmtId="164" formatCode="0.0"/>
      <border diagonalUp="0" diagonalDown="0" outline="0">
        <left/>
        <right/>
        <top style="thin">
          <color theme="4"/>
        </top>
        <bottom/>
      </border>
    </dxf>
    <dxf>
      <numFmt numFmtId="164" formatCode="0.0"/>
      <border diagonalUp="0" diagonalDown="0">
        <left/>
        <right/>
        <top style="thin">
          <color theme="4"/>
        </top>
        <bottom/>
        <vertical/>
        <horizontal/>
      </border>
    </dxf>
    <dxf>
      <numFmt numFmtId="164" formatCode="0.0"/>
      <border diagonalUp="0" diagonalDown="0" outline="0">
        <left/>
        <right/>
        <top style="thin">
          <color theme="1"/>
        </top>
        <bottom/>
      </border>
    </dxf>
    <dxf>
      <numFmt numFmtId="164" formatCode="0.0"/>
      <fill>
        <patternFill patternType="solid">
          <fgColor indexed="64"/>
          <bgColor theme="0"/>
        </patternFill>
      </fill>
      <border diagonalUp="0" diagonalDown="0">
        <left/>
        <right/>
        <top style="thin">
          <color theme="1"/>
        </top>
        <bottom/>
        <vertical/>
        <horizontal/>
      </border>
    </dxf>
    <dxf>
      <numFmt numFmtId="164" formatCode="0.0"/>
      <fill>
        <patternFill patternType="solid">
          <fgColor indexed="64"/>
          <bgColor theme="0"/>
        </patternFill>
      </fill>
      <border diagonalUp="0" diagonalDown="0">
        <left/>
        <right/>
        <top style="thin">
          <color theme="1"/>
        </top>
        <bottom/>
        <vertical/>
        <horizontal/>
      </border>
    </dxf>
    <dxf>
      <numFmt numFmtId="164" formatCode="0.0"/>
      <alignment horizontal="right" vertical="bottom" textRotation="0" wrapText="0" indent="0" justifyLastLine="0" shrinkToFit="0" readingOrder="0"/>
      <border diagonalUp="0" diagonalDown="0" outline="0">
        <left/>
        <right/>
        <top style="thin">
          <color theme="1"/>
        </top>
        <bottom/>
      </border>
    </dxf>
    <dxf>
      <alignment horizontal="right"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right" vertical="bottom"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39CF19-B0B6-44D0-BC79-5D9F4D8324B0}" name="Table2" displayName="Table2" ref="A3:H37" totalsRowShown="0" headerRowDxfId="139">
  <autoFilter ref="A3:H37" xr:uid="{ED39CF19-B0B6-44D0-BC79-5D9F4D8324B0}"/>
  <sortState xmlns:xlrd2="http://schemas.microsoft.com/office/spreadsheetml/2017/richdata2" ref="A4:H37">
    <sortCondition ref="H3:H37"/>
  </sortState>
  <tableColumns count="8">
    <tableColumn id="1" xr3:uid="{23CC6A4A-BDCB-405B-8742-1DDF77561CFA}" name="Country" dataDxfId="138"/>
    <tableColumn id="2" xr3:uid="{B2BF96A1-73A3-4904-BD04-ED21FD233E0B}" name="Policy Context" dataDxfId="137"/>
    <tableColumn id="3" xr3:uid="{5FED29DC-416D-44BD-916D-F13C034779AE}" name="Access and Care Coverage" dataDxfId="136"/>
    <tableColumn id="4" xr3:uid="{5CE5F040-56F8-49C4-821F-C0285C199086}" name="Health System_x000a_Characteristics" dataDxfId="135"/>
    <tableColumn id="5" xr3:uid="{51EFE2D0-FD09-4900-B1F4-FE138243342C}" name="Disease Burden" dataDxfId="134"/>
    <tableColumn id="6" xr3:uid="{F33D1D17-2A22-43ED-A32C-F7BF50E324FD}" name="Environmental Factors" dataDxfId="133"/>
    <tableColumn id="7" xr3:uid="{1CCDD373-33F9-455B-834A-F90267D5AC1C}" name="AGGREGATE SCORE" dataDxfId="132"/>
    <tableColumn id="8" xr3:uid="{09B81BBA-680B-40DD-8E91-EEC9573D4D20}" name="RANK" dataDxfId="131"/>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4F01397-0B5F-46C7-89BA-A90B22DAF7D9}" name="Table19" displayName="Table19" ref="A2:M36" totalsRowShown="0" tableBorderDxfId="40">
  <autoFilter ref="A2:M36" xr:uid="{14F01397-0B5F-46C7-89BA-A90B22DAF7D9}"/>
  <sortState xmlns:xlrd2="http://schemas.microsoft.com/office/spreadsheetml/2017/richdata2" ref="A3:L36">
    <sortCondition ref="A2:A36"/>
  </sortState>
  <tableColumns count="13">
    <tableColumn id="1" xr3:uid="{C7AD3FEF-44F3-479A-BC11-409E731DB94B}" name="Country" dataDxfId="39"/>
    <tableColumn id="2" xr3:uid="{2338CB53-9408-48F5-A0F3-50C03F66BF1A}" name="Indoor air quality" dataDxfId="38"/>
    <tableColumn id="3" xr3:uid="{99E90212-485A-440F-872E-657050F3EF0B}" name="Particulate matter levels" dataDxfId="37"/>
    <tableColumn id="4" xr3:uid="{27559651-C560-4076-A457-003F0A74D62A}" name="Surface temperature increase" dataDxfId="36"/>
    <tableColumn id="5" xr3:uid="{90924ED5-6E72-4FF3-A8F6-FEFE206A41BA}" name="Biomass smoke exposure" dataDxfId="35"/>
    <tableColumn id="6" xr3:uid="{AE509AF1-2397-4C80-B237-09EFAD38B1EB}" name="Tobacco production" dataDxfId="34"/>
    <tableColumn id="7" xr3:uid="{11789E82-BA7B-4705-930C-ACC3067FE996}" name="Mining production" dataDxfId="33"/>
    <tableColumn id="8" xr3:uid="{ADDEAF1B-76A5-4CBA-9D08-490D22E273FB}" name="Share of primary energy consumption from fossil fuels" dataDxfId="32"/>
    <tableColumn id="9" xr3:uid="{A1FA23E6-4CFF-42FB-B05C-051C9747149E}" name="Occupational exposure" dataDxfId="31"/>
    <tableColumn id="10" xr3:uid="{E93AAA4C-5863-4140-A5B3-DB5FBCB3AF44}" name="Environmental exposure" dataDxfId="30"/>
    <tableColumn id="11" xr3:uid="{069D8D7E-7F6F-4091-98E6-54B754A34B61}" name="Normalised Score" dataDxfId="29"/>
    <tableColumn id="12" xr3:uid="{5A4E93B3-0467-4965-9BBD-A6D659D1DF7B}" name="Weighted normalised score" dataDxfId="3"/>
    <tableColumn id="13" xr3:uid="{57DF9A88-6CB1-4874-90DC-7B853DB1BB0F}" name="Rank" dataDxfId="2">
      <calculatedColumnFormula>_xlfn.RANK.EQ(Table19[[#This Row],[Weighted normalised score]],Table19[Weighted normalised score],0)</calculatedColumnFormula>
    </tableColumn>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629ED84-9677-4E64-85B3-E39BDF079B31}" name="Table20" displayName="Table20" ref="A41:M75" totalsRowShown="0" headerRowDxfId="28">
  <autoFilter ref="A41:M75" xr:uid="{A629ED84-9677-4E64-85B3-E39BDF079B31}"/>
  <tableColumns count="13">
    <tableColumn id="1" xr3:uid="{39842D98-4CB5-493D-9E34-F9EA38467D9B}" name="Country" dataDxfId="27"/>
    <tableColumn id="2" xr3:uid="{BF707CE6-09BE-4DDF-980D-04C9B996B31A}" name="Indoor air quality" dataDxfId="26"/>
    <tableColumn id="3" xr3:uid="{7A0FE17C-0370-4FE7-9CAA-6D8815541D72}" name="Particulate matter levels" dataDxfId="25"/>
    <tableColumn id="4" xr3:uid="{41DC23DF-B99E-4E73-AD40-48A5983F2F2C}" name="Surface temperature increase" dataDxfId="24"/>
    <tableColumn id="5" xr3:uid="{C3AAA0B7-720D-4804-B5AF-5B2F18FF9BFF}" name="Biomass smoke exposure" dataDxfId="23"/>
    <tableColumn id="6" xr3:uid="{D449E5F1-35D4-4A92-8585-01725C707EC6}" name="Tobacco production" dataDxfId="22"/>
    <tableColumn id="7" xr3:uid="{2F0AD74B-61E4-42B6-88B4-C9029317E271}" name="Mining production" dataDxfId="21"/>
    <tableColumn id="8" xr3:uid="{5BE32846-AF68-4759-9B87-1DD2BB6F32FD}" name="Share of primary energy consumption from fossil fuels" dataDxfId="20"/>
    <tableColumn id="9" xr3:uid="{DBC4626D-22A8-45C7-8038-1E9EE2E43BB4}" name="Occupational exposure" dataDxfId="19"/>
    <tableColumn id="10" xr3:uid="{E8009AAC-50EF-4F45-A3B3-234B0FE44E28}" name="Environmental exposure" dataDxfId="18"/>
    <tableColumn id="11" xr3:uid="{70F1CAAA-D63F-40F2-9106-F20D7A3DCC6B}" name="Normalised Score" dataDxfId="17"/>
    <tableColumn id="12" xr3:uid="{832102EE-E93E-4FDD-A8AD-BBF9371991FA}" name="Weighted normalised score" dataDxfId="1"/>
    <tableColumn id="13" xr3:uid="{8F1A75D9-B6E3-401C-802F-73E07CB3195B}" name="Rank" dataDxfId="0">
      <calculatedColumnFormula>_xlfn.RANK.EQ(Table20[[#This Row],[Weighted normalised score]],Table20[Weighted normalised score],0)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D6C5B1-2368-49C7-874E-F82108F1C6D1}" name="Table4" displayName="Table4" ref="A2:I36" totalsRowShown="0" headerRowDxfId="130">
  <autoFilter ref="A2:I36" xr:uid="{D2D6C5B1-2368-49C7-874E-F82108F1C6D1}"/>
  <sortState xmlns:xlrd2="http://schemas.microsoft.com/office/spreadsheetml/2017/richdata2" ref="A3:I36">
    <sortCondition ref="A2:A36"/>
  </sortState>
  <tableColumns count="9">
    <tableColumn id="1" xr3:uid="{DD76DDBF-979C-4209-B142-24F32EE60976}" name="Country" dataDxfId="129"/>
    <tableColumn id="2" xr3:uid="{C66A52E3-AE9C-4942-8674-6C30FBD944BB}" name="COPD strategy" dataDxfId="128"/>
    <tableColumn id="3" xr3:uid="{885DA943-A7A5-46F2-8485-5E260709F077}" name="Guidelines and best practices in COPD care" dataDxfId="127"/>
    <tableColumn id="4" xr3:uid="{84E47E3B-3F25-4CDC-8A28-5BAEEEE97961}" name="Occupational exposure policy" dataDxfId="126"/>
    <tableColumn id="5" xr3:uid="{8CF266A4-C2A3-4604-A1FC-1DEF91CCA14C}" name="Personalised COPD care" dataDxfId="125"/>
    <tableColumn id="6" xr3:uid="{936D6597-24A3-45F0-9346-007C221FE109}" name="Tobacco control policy" dataDxfId="124"/>
    <tableColumn id="7" xr3:uid="{EC4BE01A-5E7F-463B-9687-7503AB787EB2}" name="Normalised Score" dataDxfId="16"/>
    <tableColumn id="8" xr3:uid="{0B296900-1996-49F0-9CB9-18BF1B510AF2}" name="Weighted Normalised score" dataDxfId="14"/>
    <tableColumn id="9" xr3:uid="{2E8FA165-7167-40DF-B46B-B6E09D8C9A62}" name="Rank" dataDxfId="15">
      <calculatedColumnFormula>_xlfn.RANK.EQ(Table4[[#This Row],[Weighted Normalised score]],Table4[Weighted Normalised score],0)</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407951A-B524-4EF2-84EE-1A9F239CEF4D}" name="Table9" displayName="Table9" ref="A41:I75" totalsRowShown="0">
  <autoFilter ref="A41:I75" xr:uid="{2407951A-B524-4EF2-84EE-1A9F239CEF4D}"/>
  <tableColumns count="9">
    <tableColumn id="1" xr3:uid="{E4D417D8-CD9E-48B4-BD6A-B76AF92FAC17}" name="Country"/>
    <tableColumn id="2" xr3:uid="{8E054FEB-C3E3-4B1C-9D84-308F9E7BE4E5}" name="COPD strategy"/>
    <tableColumn id="3" xr3:uid="{97D0FB44-A22C-4824-B2B0-786C935F5A0E}" name="Guidelines and best practices in COPD care"/>
    <tableColumn id="4" xr3:uid="{258518EA-74C1-4801-B57B-A734086B0989}" name="Occupational exposure policy"/>
    <tableColumn id="5" xr3:uid="{D7EED3FC-4E19-4977-BF36-AB607C306675}" name="Personalised COPD care"/>
    <tableColumn id="6" xr3:uid="{46ECCA5E-5E2F-4479-9999-D4AE82CAB906}" name="Tobacco control policy" dataDxfId="123"/>
    <tableColumn id="7" xr3:uid="{819FD4A9-4529-4596-9787-114F0325FE5A}" name="Normalised Score" dataDxfId="122"/>
    <tableColumn id="8" xr3:uid="{523E48DA-BC98-413E-A9BE-C28FE0E14B5D}" name="Weighted Normalised score" dataDxfId="121"/>
    <tableColumn id="9" xr3:uid="{BE8857B0-C922-4314-9F52-50355A526A9D}" name="Rank" dataDxfId="13">
      <calculatedColumnFormula>_xlfn.RANK.EQ(Table9[[#This Row],[Weighted Normalised score]],Table9[Weighted Normalised score],0)</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A8AA1F9-6111-4A42-B1F9-7F1CEA654DE3}" name="Table6" displayName="Table6" ref="A2:Q36" totalsRowShown="0" tableBorderDxfId="120">
  <autoFilter ref="A2:Q36" xr:uid="{8A8AA1F9-6111-4A42-B1F9-7F1CEA654DE3}"/>
  <sortState xmlns:xlrd2="http://schemas.microsoft.com/office/spreadsheetml/2017/richdata2" ref="A3:P36">
    <sortCondition ref="A2:A36"/>
  </sortState>
  <tableColumns count="17">
    <tableColumn id="1" xr3:uid="{F0BC554A-109C-4C9F-B69A-8C9ACA7C02AB}" name="Country" dataDxfId="119"/>
    <tableColumn id="2" xr3:uid="{D42E086D-5254-4A6E-8FDB-0C1C210D5EA9}" name="Treatment and drug access" dataDxfId="118"/>
    <tableColumn id="3" xr3:uid="{8FCF3025-BFAA-4438-9732-1F44D8892C89}" name="Diagnosis" dataDxfId="117"/>
    <tableColumn id="4" xr3:uid="{18CABCB5-50D2-455C-9834-453D5F471725}" name="Spirometry access" dataDxfId="116"/>
    <tableColumn id="5" xr3:uid="{599CCAFC-53DE-4921-84E7-A7E7C8ED5E86}" name="Pulmonary rehabilitation access" dataDxfId="115"/>
    <tableColumn id="6" xr3:uid="{39E32A17-33DB-470F-A8C3-6CC9FC759E05}" name="Ambulatory oxygen access" dataDxfId="114"/>
    <tableColumn id="7" xr3:uid="{1B388D10-7C2C-4DEC-9E2E-0B3BEA380DFD}" name="Home care reimbursement" dataDxfId="113"/>
    <tableColumn id="8" xr3:uid="{1176878D-69F3-41D4-B7F9-499004B299FA}" name="Availability of nicotine replacement therapy" dataDxfId="112"/>
    <tableColumn id="9" xr3:uid="{6A4D5A19-76B1-4AF6-BF49-C62A21D14E51}" name="Care referral pathways" dataDxfId="111"/>
    <tableColumn id="10" xr3:uid="{EB29C442-0A9D-4ACD-AC84-C8CBE58760F7}" name="Telemedicine and remote care" dataDxfId="110"/>
    <tableColumn id="11" xr3:uid="{E7157D4E-E8F8-43E8-8899-86F9228255E7}" name="Digital therapeutics" dataDxfId="109"/>
    <tableColumn id="12" xr3:uid="{84FE0F72-730B-4F40-85AF-668E668F6D65}" name="Health service access and equity" dataDxfId="108"/>
    <tableColumn id="13" xr3:uid="{CCC9E442-9980-4701-8ED9-62ABF1A2ECB3}" name="Universal Health Care Coverage" dataDxfId="107"/>
    <tableColumn id="14" xr3:uid="{09E1E0F4-6D34-4D42-85A9-7024BA6F5B06}" name="Proportion of population in relative poverty" dataDxfId="106"/>
    <tableColumn id="15" xr3:uid="{05ACAA2E-E75E-47D1-BE06-C0F9D640D2C3}" name="Normalised Score" dataDxfId="105"/>
    <tableColumn id="16" xr3:uid="{9897A44C-4DD0-4D2F-9709-807505510263}" name="Weighted Normalised score" dataDxfId="104"/>
    <tableColumn id="17" xr3:uid="{A900A4DE-22A5-4F69-827B-785CAF6D4BE4}" name="Rank" dataDxfId="12">
      <calculatedColumnFormula>_xlfn.RANK.EQ(Table6[[#This Row],[Weighted Normalised score]],Table6[Weighted Normalised score],0)</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537BE61-7D41-44ED-BDAC-62AF8F174AAD}" name="Table11" displayName="Table11" ref="A41:Q75" totalsRowShown="0">
  <autoFilter ref="A41:Q75" xr:uid="{1537BE61-7D41-44ED-BDAC-62AF8F174AAD}"/>
  <tableColumns count="17">
    <tableColumn id="1" xr3:uid="{6926221E-8799-4116-8F2D-7FDEA5643693}" name="Country" dataDxfId="103"/>
    <tableColumn id="2" xr3:uid="{1E8959B4-5F76-4163-A178-F85D8D9B39C5}" name="Treatment and drug access" dataDxfId="102"/>
    <tableColumn id="3" xr3:uid="{D43D5FD8-894F-41E6-B1D6-4AAC710C61A9}" name="Diagnosis" dataDxfId="101"/>
    <tableColumn id="4" xr3:uid="{56DB1CAC-BD7C-4722-A930-25919C7376FB}" name="Spirometry access" dataDxfId="100"/>
    <tableColumn id="5" xr3:uid="{1D069D39-C9CD-45C0-B9A0-777590FD55BB}" name="Pulmonary rehabilitation access" dataDxfId="99"/>
    <tableColumn id="6" xr3:uid="{17A47321-FC16-449E-AC40-F87413DF2EFF}" name="Ambulatory oxygen access" dataDxfId="98"/>
    <tableColumn id="7" xr3:uid="{98934BE4-C72A-4478-AFC3-7E353415781A}" name="Home care reimbursement" dataDxfId="97"/>
    <tableColumn id="8" xr3:uid="{99314D43-B65F-44D4-809F-55B475576F69}" name="Availability of nicotine replacement therapy" dataDxfId="96"/>
    <tableColumn id="9" xr3:uid="{2A85EE97-CBFC-499F-87BA-E26C00F724A7}" name="Care referral pathways" dataDxfId="95"/>
    <tableColumn id="10" xr3:uid="{A8D55A68-F695-4500-A98F-B5EEE55B85EA}" name="Telemedicine and remote care" dataDxfId="94"/>
    <tableColumn id="11" xr3:uid="{E9AC891B-5670-48D9-B5CC-E2A7F1F39ED4}" name="Digital therapeutics" dataDxfId="93"/>
    <tableColumn id="12" xr3:uid="{5FD42D5C-BF5A-487D-BC19-4F8EDE968642}" name="Health service access and equity"/>
    <tableColumn id="13" xr3:uid="{C4D5FDD2-1204-42AB-8EF9-C3E66D3A1C0F}" name="Universal Health Care Coverage" dataDxfId="92"/>
    <tableColumn id="14" xr3:uid="{1D29EDE1-CE07-4CAB-80D9-D2EB807A9C37}" name="Proportion of population in relative poverty" dataDxfId="91"/>
    <tableColumn id="15" xr3:uid="{00F9F344-975C-48CA-B194-9082C760257B}" name="Normalised Score" dataDxfId="90"/>
    <tableColumn id="16" xr3:uid="{5698D3BA-5EB2-411C-9582-440586530E4D}" name="Weighted Normalised score" dataDxfId="89"/>
    <tableColumn id="17" xr3:uid="{DF7EF3A9-E361-45BD-84A8-8696C80E604A}" name="Rank" dataDxfId="11">
      <calculatedColumnFormula>_xlfn.RANK.EQ(Table11[[#This Row],[Weighted Normalised score]],Table11[Weighted Normalised score],0)</calculatedColumnFormula>
    </tableColumn>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8802988-5CE7-4F75-85BE-E48EE875EECD}" name="Table13" displayName="Table13" ref="A2:L36" totalsRowShown="0" headerRowDxfId="88">
  <autoFilter ref="A2:L36" xr:uid="{88802988-5CE7-4F75-85BE-E48EE875EECD}"/>
  <tableColumns count="12">
    <tableColumn id="1" xr3:uid="{E2A07F82-F2D3-4CDF-B735-56349B573BB4}" name="Country" dataDxfId="87"/>
    <tableColumn id="2" xr3:uid="{8E54C60B-0AA4-45B5-ABCB-FE6227C0938D}" name="COPD hospitalisations" dataDxfId="86"/>
    <tableColumn id="3" xr3:uid="{D279B88C-E6CF-44DE-A058-7DD3B7662E05}" name="Hospital readmissions" dataDxfId="85"/>
    <tableColumn id="4" xr3:uid="{626405B7-B7EE-478A-BFE6-43FA8FDB8513}" name="Health data collection and reporting " dataDxfId="84"/>
    <tableColumn id="5" xr3:uid="{27C4E5B2-D018-4BD8-8D0E-F1D9F7CB0E4B}" name="Respiratory specialist density" dataDxfId="83"/>
    <tableColumn id="6" xr3:uid="{DC319508-86B1-40BE-BD3D-9E76742C76CE}" name="Primary Care Physician Density" dataDxfId="82"/>
    <tableColumn id="7" xr3:uid="{AEDA9A13-06B6-4BAB-9A2C-82C3413DBC14}" name="Influenza Immunisation Rate" dataDxfId="81"/>
    <tableColumn id="8" xr3:uid="{95FD7D98-4EBD-4AAB-BE10-342325289B67}" name="Covid-19 Immunisation Rate" dataDxfId="80"/>
    <tableColumn id="9" xr3:uid="{0B9327C0-91D5-44E8-90A3-74F73A6282CF}" name="Pneumococcal vaccination rate among newborns"/>
    <tableColumn id="10" xr3:uid="{A65D89FF-ACEB-4C6E-BE5D-82BD6D6FFE32}" name="Normalised Score"/>
    <tableColumn id="11" xr3:uid="{9E4B7504-A845-4762-87C5-3A148F01F036}" name="Weighted normalised score"/>
    <tableColumn id="12" xr3:uid="{C32132B2-0FA3-48E0-839B-48AC076223F8}" name="Rank" dataDxfId="10">
      <calculatedColumnFormula>_xlfn.RANK.EQ(Table13[[#This Row],[Weighted normalised score]],Table13[Weighted normalised score],0)</calculatedColumnFormula>
    </tableColumn>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ADB30E0-ACE5-4013-825C-9C74FEB7644D}" name="Table14" displayName="Table14" ref="A41:L75" totalsRowShown="0" headerRowDxfId="79" tableBorderDxfId="78">
  <autoFilter ref="A41:L75" xr:uid="{BADB30E0-ACE5-4013-825C-9C74FEB7644D}"/>
  <tableColumns count="12">
    <tableColumn id="1" xr3:uid="{12BEFC69-BF15-4DAD-ADD3-779B6CDBAE3B}" name="Country" dataDxfId="77"/>
    <tableColumn id="2" xr3:uid="{3B373142-C0E7-4927-BBEC-C9873A684FBF}" name="COPD hospitalisations" dataDxfId="76"/>
    <tableColumn id="3" xr3:uid="{D1EC2604-01DE-4699-B54B-DFBB6917EE27}" name="Hospital readmissions" dataDxfId="75"/>
    <tableColumn id="4" xr3:uid="{D12BFF3C-D639-4DBD-B714-F7236A35014A}" name="Health data collection and reporting " dataDxfId="74"/>
    <tableColumn id="5" xr3:uid="{99A737D5-299F-400C-B773-5372BE1ADACB}" name="Respiratory specialist density" dataDxfId="73"/>
    <tableColumn id="6" xr3:uid="{906B7039-7123-4308-B175-EF6BA67D1406}" name="Primary Care Physician Density" dataDxfId="72"/>
    <tableColumn id="7" xr3:uid="{5307BF85-5D95-46B8-8476-E8EFB1FA7BE9}" name="Influenza Immunisation Rate" dataDxfId="71"/>
    <tableColumn id="8" xr3:uid="{FDDA7482-1509-4150-B13B-40BBC0B219A1}" name="Covid-19 Immunisation Rate" dataDxfId="70"/>
    <tableColumn id="9" xr3:uid="{2E6996F1-6E6D-4201-9C73-527DA8EC786A}" name="Pneumococcal vaccination rate among newborns" dataDxfId="69"/>
    <tableColumn id="10" xr3:uid="{10833D1D-AD1B-4F62-A354-06E1B64B2DA6}" name="Normalised Score" dataDxfId="68"/>
    <tableColumn id="11" xr3:uid="{648D5F06-5DE2-4AB4-B607-842BBBD8E698}" name="Weighted normalised score" dataDxfId="9"/>
    <tableColumn id="12" xr3:uid="{0597A765-00B6-44C6-A80E-E904FB495B27}" name="Rank" dataDxfId="8">
      <calculatedColumnFormula>_xlfn.RANK.EQ(Table14[[#This Row],[Weighted normalised score]],Table14[Weighted normalised score],0)</calculatedColumnFormula>
    </tableColumn>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9A326A5-F022-4DBD-A700-0210A7C2E75C}" name="Table16" displayName="Table16" ref="A2:N36" totalsRowShown="0" headerRowDxfId="67">
  <autoFilter ref="A2:N36" xr:uid="{E9A326A5-F022-4DBD-A700-0210A7C2E75C}"/>
  <tableColumns count="14">
    <tableColumn id="1" xr3:uid="{89AFA337-8D10-41FE-96D3-0F60E06EA445}" name="Country" dataDxfId="66"/>
    <tableColumn id="2" xr3:uid="{B64CB6C8-D163-4882-9E55-43BF4155561B}" name="Societal cost of  COPD" dataDxfId="65"/>
    <tableColumn id="3" xr3:uid="{74435C76-DF4D-4887-B5ED-148E052245D8}" name="Burden of COPD" dataDxfId="64"/>
    <tableColumn id="4" xr3:uid="{15543CF6-761A-4463-9379-20FFF405A47F}" name="COPD deaths" dataDxfId="63"/>
    <tableColumn id="5" xr3:uid="{2C99F066-FED4-40D8-9B78-324D316BB754}" name="COPD Prevalence" dataDxfId="62"/>
    <tableColumn id="6" xr3:uid="{FCC8E07E-5B38-408D-B493-C766E53CA31B}" name="Sex-based inequality" dataDxfId="61"/>
    <tableColumn id="7" xr3:uid="{43338FD0-3B6F-4BD1-B897-B60F34CBEB6F}" name="Adult tobacco use rate" dataDxfId="60"/>
    <tableColumn id="8" xr3:uid="{ABACE61C-0CF2-4453-ACE0-C014787E8DFB}" name="Maternal smoking rate" dataDxfId="59"/>
    <tableColumn id="9" xr3:uid="{59DCA0E6-767E-435A-BF20-DD2E9D65CA0C}" name="Prevalence of Tuberculosis" dataDxfId="58"/>
    <tableColumn id="10" xr3:uid="{63DC3A0E-0A07-4BD3-BCED-C787E4A8085A}" name="Prevalence of cardiovascular disease" dataDxfId="57"/>
    <tableColumn id="11" xr3:uid="{B1C7E832-004C-4CE6-BD3D-C9CB436111ED}" name="Prevalence of HIV" dataDxfId="56"/>
    <tableColumn id="12" xr3:uid="{7B2B9F35-748A-455A-A763-C1EC2FC65100}" name="Normalised Score" dataDxfId="55"/>
    <tableColumn id="13" xr3:uid="{AFA1EB65-B589-4DB7-8602-4008EC3D9BA9}" name="Weighted normalised score" dataDxfId="7"/>
    <tableColumn id="14" xr3:uid="{3894A649-7CEB-4DD4-95FA-32ED467AA9F2}" name="Rank" dataDxfId="6">
      <calculatedColumnFormula>_xlfn.RANK.EQ(Table16[[#This Row],[Weighted normalised score]],Table16[Weighted normalised score],0)</calculatedColumnFormula>
    </tableColumn>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86BFF44-7903-455A-8851-316DB28B7A6E}" name="Table17" displayName="Table17" ref="A41:N75" totalsRowShown="0" headerRowDxfId="54" tableBorderDxfId="53">
  <autoFilter ref="A41:N75" xr:uid="{486BFF44-7903-455A-8851-316DB28B7A6E}"/>
  <tableColumns count="14">
    <tableColumn id="1" xr3:uid="{FF764168-E01A-47D3-A041-1BAF1380026D}" name="Country" dataDxfId="52"/>
    <tableColumn id="2" xr3:uid="{FFACFC17-006E-4B03-AAC9-3AC1F00D0C23}" name="Societal cost of  COPD" dataDxfId="51"/>
    <tableColumn id="3" xr3:uid="{2250BBC1-F5A1-4F58-9DA3-CF05E39C4533}" name="Burden of COPD" dataDxfId="50"/>
    <tableColumn id="4" xr3:uid="{454C5AC4-2CD1-40A3-BBC8-C3F71B913B4E}" name="COPD deaths" dataDxfId="49"/>
    <tableColumn id="5" xr3:uid="{19753597-7938-41C6-8A49-D47746BC5874}" name="COPD Prevalence" dataDxfId="48"/>
    <tableColumn id="6" xr3:uid="{3AF24114-AD0B-4530-B910-C6B5AF39C3AE}" name="Sex-based inequality" dataDxfId="47"/>
    <tableColumn id="7" xr3:uid="{C00DCCBE-5CF2-443B-BAB7-0EC96FFCDA0F}" name="Adult tobacco use rate" dataDxfId="46"/>
    <tableColumn id="8" xr3:uid="{3673FB65-408F-4F6B-AF77-AC827A8A329F}" name="Maternal smoking rate" dataDxfId="45"/>
    <tableColumn id="9" xr3:uid="{A29011F1-B0A5-44D4-B191-CD4F33FCB11F}" name="Prevalence of Tuberculosis" dataDxfId="44"/>
    <tableColumn id="10" xr3:uid="{E915CC8F-9DD3-4749-8C38-2C2BD31C9426}" name="Prevalence of cardiovascular disease" dataDxfId="43"/>
    <tableColumn id="11" xr3:uid="{059FF60D-4D7A-4AB6-8888-43DA4030A1CC}" name="Prevalence of HIV" dataDxfId="42"/>
    <tableColumn id="12" xr3:uid="{705191B4-96B5-4B75-AF9D-B91F2EE342F5}" name="Normalised Score" dataDxfId="41"/>
    <tableColumn id="13" xr3:uid="{3F2BE88C-846D-475F-9ED6-9F8FBAD52C8F}" name="Weighted normalised score" dataDxfId="5"/>
    <tableColumn id="14" xr3:uid="{896E7174-7A43-42F9-975C-034738D6D42A}" name="Rank" dataDxfId="4">
      <calculatedColumnFormula>_xlfn.RANK.EQ(Table17[[#This Row],[Weighted normalised score]],Table17[Weighted normalised score],0)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_rels/sheet8.xml.rels><?xml version="1.0" encoding="UTF-8" standalone="yes"?>
<Relationships xmlns="http://schemas.openxmlformats.org/package/2006/relationships"><Relationship Id="rId117" Type="http://schemas.openxmlformats.org/officeDocument/2006/relationships/hyperlink" Target="https://iris.who.int/bitstream/handle/10665/374504/9789289060660-eng.pdf?sequence=22" TargetMode="External"/><Relationship Id="rId671" Type="http://schemas.openxmlformats.org/officeDocument/2006/relationships/hyperlink" Target="https://vizhub.healthdata.org/gbd-results/" TargetMode="External"/><Relationship Id="rId769" Type="http://schemas.openxmlformats.org/officeDocument/2006/relationships/hyperlink" Target="https://data.europa.eu/data/datasets/3kkj4wihebhsepyodajewq?locale=en" TargetMode="External"/><Relationship Id="rId21" Type="http://schemas.openxmlformats.org/officeDocument/2006/relationships/hyperlink" Target="https://www.frontiersin.org/journals/public-health/articles/10.3389/fpubh.2022.963841/full" TargetMode="External"/><Relationship Id="rId324" Type="http://schemas.openxmlformats.org/officeDocument/2006/relationships/hyperlink" Target="https://www.energyinst.org/statistical-review" TargetMode="External"/><Relationship Id="rId531" Type="http://schemas.openxmlformats.org/officeDocument/2006/relationships/hyperlink" Target="https://vizhub.healthdata.org/gbd-results/" TargetMode="External"/><Relationship Id="rId629" Type="http://schemas.openxmlformats.org/officeDocument/2006/relationships/hyperlink" Target="https://vizhub.healthdata.org/gbd-results/" TargetMode="External"/><Relationship Id="rId170" Type="http://schemas.openxmlformats.org/officeDocument/2006/relationships/hyperlink" Target="https://databank.worldbank.org/reports.aspx?source=world-development-indicators" TargetMode="External"/><Relationship Id="rId836" Type="http://schemas.openxmlformats.org/officeDocument/2006/relationships/hyperlink" Target="https://databank.worldbank.org/reports.aspx?source=world-development-indicators" TargetMode="External"/><Relationship Id="rId268" Type="http://schemas.openxmlformats.org/officeDocument/2006/relationships/hyperlink" Target="https://vizhub.healthdata.org/gbd-results/" TargetMode="External"/><Relationship Id="rId475" Type="http://schemas.openxmlformats.org/officeDocument/2006/relationships/hyperlink" Target="https://stats.oecd.org/Index.aspx?DataSetCode=HEALTH_HCQI" TargetMode="External"/><Relationship Id="rId682" Type="http://schemas.openxmlformats.org/officeDocument/2006/relationships/hyperlink" Target="https://vizhub.healthdata.org/gbd-results/" TargetMode="External"/><Relationship Id="rId903" Type="http://schemas.openxmlformats.org/officeDocument/2006/relationships/hyperlink" Target="https://www.ncbi.nlm.nih.gov/pmc/articles/PMC10895439/" TargetMode="External"/><Relationship Id="rId32" Type="http://schemas.openxmlformats.org/officeDocument/2006/relationships/hyperlink" Target="https://www.regionaalhaigla.ee/en/pulmonoloogiakeskus-eng" TargetMode="External"/><Relationship Id="rId128" Type="http://schemas.openxmlformats.org/officeDocument/2006/relationships/hyperlink" Target="https://iris.who.int/bitstream/handle/10665/374504/9789289060660-eng.pdf?sequence=22" TargetMode="External"/><Relationship Id="rId335" Type="http://schemas.openxmlformats.org/officeDocument/2006/relationships/hyperlink" Target="https://www.world-mining-data.info/wmd/downloads/PDF/WMD%202024.pdf" TargetMode="External"/><Relationship Id="rId542" Type="http://schemas.openxmlformats.org/officeDocument/2006/relationships/hyperlink" Target="https://data.worldbank.org/indicator/SH.PRV.SMOK" TargetMode="External"/><Relationship Id="rId181" Type="http://schemas.openxmlformats.org/officeDocument/2006/relationships/hyperlink" Target="https://databank.worldbank.org/reports.aspx?source=world-development-indicators" TargetMode="External"/><Relationship Id="rId402" Type="http://schemas.openxmlformats.org/officeDocument/2006/relationships/hyperlink" Target="https://www.service-public.fr/particuliers/vosdroits/F1069?lang=en" TargetMode="External"/><Relationship Id="rId847" Type="http://schemas.openxmlformats.org/officeDocument/2006/relationships/hyperlink" Target="https://iris.who.int/bitstream/handle/10665/374504/9789289060660-eng.pdf?sequence=23" TargetMode="External"/><Relationship Id="rId279" Type="http://schemas.openxmlformats.org/officeDocument/2006/relationships/hyperlink" Target="https://vizhub.healthdata.org/gbd-results/" TargetMode="External"/><Relationship Id="rId486" Type="http://schemas.openxmlformats.org/officeDocument/2006/relationships/hyperlink" Target="https://www.ersnet.org/wp-content/uploads/2023/01/Practising_respiratory_medicine_in_Europe.pdf" TargetMode="External"/><Relationship Id="rId693" Type="http://schemas.openxmlformats.org/officeDocument/2006/relationships/hyperlink" Target="https://vizhub.healthdata.org/gbd-results/" TargetMode="External"/><Relationship Id="rId707" Type="http://schemas.openxmlformats.org/officeDocument/2006/relationships/hyperlink" Target="https://vizhub.healthdata.org/gbd-results/" TargetMode="External"/><Relationship Id="rId43" Type="http://schemas.openxmlformats.org/officeDocument/2006/relationships/hyperlink" Target="https://www.ncbi.nlm.nih.gov/pmc/articles/PMC8623333/" TargetMode="External"/><Relationship Id="rId139" Type="http://schemas.openxmlformats.org/officeDocument/2006/relationships/hyperlink" Target="https://iris.who.int/bitstream/handle/10665/374504/9789289060660-eng.pdf?sequence=22" TargetMode="External"/><Relationship Id="rId346" Type="http://schemas.openxmlformats.org/officeDocument/2006/relationships/hyperlink" Target="https://www.world-mining-data.info/wmd/downloads/PDF/WMD%202024.pdf" TargetMode="External"/><Relationship Id="rId553" Type="http://schemas.openxmlformats.org/officeDocument/2006/relationships/hyperlink" Target="https://data.worldbank.org/indicator/SH.PRV.SMOK" TargetMode="External"/><Relationship Id="rId760" Type="http://schemas.openxmlformats.org/officeDocument/2006/relationships/hyperlink" Target="https://vizhub.healthdata.org/gbd-results/" TargetMode="External"/><Relationship Id="rId192" Type="http://schemas.openxmlformats.org/officeDocument/2006/relationships/hyperlink" Target="https://databank.worldbank.org/reports.aspx?source=world-development-indicators" TargetMode="External"/><Relationship Id="rId206" Type="http://schemas.openxmlformats.org/officeDocument/2006/relationships/hyperlink" Target="https://databank.worldbank.org/reports.aspx?source=world-development-indicators" TargetMode="External"/><Relationship Id="rId413" Type="http://schemas.openxmlformats.org/officeDocument/2006/relationships/hyperlink" Target="https://eurocarers.org/towards-paid-care-days-for-all-norwegian-working-carers/" TargetMode="External"/><Relationship Id="rId858" Type="http://schemas.openxmlformats.org/officeDocument/2006/relationships/hyperlink" Target="https://www.fao.org/faostat/en/" TargetMode="External"/><Relationship Id="rId497" Type="http://schemas.openxmlformats.org/officeDocument/2006/relationships/hyperlink" Target="https://www.ersnet.org/wp-content/uploads/2023/01/Practising_respiratory_medicine_in_Europe.pdf" TargetMode="External"/><Relationship Id="rId620" Type="http://schemas.openxmlformats.org/officeDocument/2006/relationships/hyperlink" Target="https://vizhub.healthdata.org/gbd-results/" TargetMode="External"/><Relationship Id="rId718" Type="http://schemas.openxmlformats.org/officeDocument/2006/relationships/hyperlink" Target="https://vizhub.healthdata.org/gbd-results/" TargetMode="External"/><Relationship Id="rId357" Type="http://schemas.openxmlformats.org/officeDocument/2006/relationships/hyperlink" Target="https://www.world-mining-data.info/wmd/downloads/PDF/WMD%202024.pdf" TargetMode="External"/><Relationship Id="rId54" Type="http://schemas.openxmlformats.org/officeDocument/2006/relationships/hyperlink" Target="https://pubmed.ncbi.nlm.nih.gov/25835594/" TargetMode="External"/><Relationship Id="rId217" Type="http://schemas.openxmlformats.org/officeDocument/2006/relationships/hyperlink" Target="https://databank.worldbank.org/reports.aspx?source=world-development-indicators" TargetMode="External"/><Relationship Id="rId564" Type="http://schemas.openxmlformats.org/officeDocument/2006/relationships/hyperlink" Target="https://data.worldbank.org/indicator/SH.PRV.SMOK" TargetMode="External"/><Relationship Id="rId771" Type="http://schemas.openxmlformats.org/officeDocument/2006/relationships/hyperlink" Target="https://erj.ersjournals.com/content/47/2/625" TargetMode="External"/><Relationship Id="rId869" Type="http://schemas.openxmlformats.org/officeDocument/2006/relationships/hyperlink" Target="https://www.who.int/data/gho/data/themes/topics/health-workforce" TargetMode="External"/><Relationship Id="rId424" Type="http://schemas.openxmlformats.org/officeDocument/2006/relationships/hyperlink" Target="https://bmcgeriatr.biomedcentral.com/articles/10.1186/s12877-021-02069-1" TargetMode="External"/><Relationship Id="rId631" Type="http://schemas.openxmlformats.org/officeDocument/2006/relationships/hyperlink" Target="https://vizhub.healthdata.org/gbd-results/" TargetMode="External"/><Relationship Id="rId729" Type="http://schemas.openxmlformats.org/officeDocument/2006/relationships/hyperlink" Target="https://vizhub.healthdata.org/gbd-results/" TargetMode="External"/><Relationship Id="rId270" Type="http://schemas.openxmlformats.org/officeDocument/2006/relationships/hyperlink" Target="https://vizhub.healthdata.org/gbd-results/" TargetMode="External"/><Relationship Id="rId65" Type="http://schemas.openxmlformats.org/officeDocument/2006/relationships/hyperlink" Target="https://journals.lww.com/lungindia/fulltext/2021/02000/barriers_to_pulmonary_rehabilitation___a_narrative.10.aspx" TargetMode="External"/><Relationship Id="rId130" Type="http://schemas.openxmlformats.org/officeDocument/2006/relationships/hyperlink" Target="https://iris.who.int/bitstream/handle/10665/374504/9789289060660-eng.pdf?sequence=22" TargetMode="External"/><Relationship Id="rId368" Type="http://schemas.openxmlformats.org/officeDocument/2006/relationships/hyperlink" Target="https://vizhub.healthdata.org/gbd-results/" TargetMode="External"/><Relationship Id="rId575" Type="http://schemas.openxmlformats.org/officeDocument/2006/relationships/hyperlink" Target="https://www.thelancet.com/cms/10.1016/S2214-109X(18)30223-7/attachment/542f7bd7-bddb-4405-873e-377183b94169/mmc1.pdf" TargetMode="External"/><Relationship Id="rId782" Type="http://schemas.openxmlformats.org/officeDocument/2006/relationships/hyperlink" Target="https://www.commonwealthfund.org/international-health-policy-center/countries/china" TargetMode="External"/><Relationship Id="rId228" Type="http://schemas.openxmlformats.org/officeDocument/2006/relationships/hyperlink" Target="https://databank.worldbank.org/reports.aspx?source=world-development-indicators" TargetMode="External"/><Relationship Id="rId435" Type="http://schemas.openxmlformats.org/officeDocument/2006/relationships/hyperlink" Target="https://www.dlapiperintelligence.com/telehealth/" TargetMode="External"/><Relationship Id="rId642" Type="http://schemas.openxmlformats.org/officeDocument/2006/relationships/hyperlink" Target="https://vizhub.healthdata.org/gbd-results/" TargetMode="External"/><Relationship Id="rId281" Type="http://schemas.openxmlformats.org/officeDocument/2006/relationships/hyperlink" Target="https://vizhub.healthdata.org/gbd-results/" TargetMode="External"/><Relationship Id="rId502" Type="http://schemas.openxmlformats.org/officeDocument/2006/relationships/hyperlink" Target="https://www.ersnet.org/wp-content/uploads/2023/01/Practising_respiratory_medicine_in_Europe.pdf" TargetMode="External"/><Relationship Id="rId76" Type="http://schemas.openxmlformats.org/officeDocument/2006/relationships/hyperlink" Target="https://www.ncbi.nlm.nih.gov/pmc/articles/PMC9575737/" TargetMode="External"/><Relationship Id="rId141" Type="http://schemas.openxmlformats.org/officeDocument/2006/relationships/hyperlink" Target="https://ec.europa.eu/eurostat/databrowser/view/hlth_ehis_un1e/default/table?lang=en&amp;category=hlth.hlth_care.hlth_unm" TargetMode="External"/><Relationship Id="rId379" Type="http://schemas.openxmlformats.org/officeDocument/2006/relationships/hyperlink" Target="https://vizhub.healthdata.org/gbd-results/" TargetMode="External"/><Relationship Id="rId586" Type="http://schemas.openxmlformats.org/officeDocument/2006/relationships/hyperlink" Target="https://www.thelancet.com/cms/10.1016/S2214-109X(18)30223-7/attachment/542f7bd7-bddb-4405-873e-377183b94169/mmc1.pdf" TargetMode="External"/><Relationship Id="rId793" Type="http://schemas.openxmlformats.org/officeDocument/2006/relationships/hyperlink" Target="https://www.commonwealthfund.org/international-health-policy-center/countries/new-zealand" TargetMode="External"/><Relationship Id="rId807" Type="http://schemas.openxmlformats.org/officeDocument/2006/relationships/hyperlink" Target="https://iris.who.int/bitstream/handle/10665/372043/9789240077164-eng.pdf?sequence=1" TargetMode="External"/><Relationship Id="rId7" Type="http://schemas.openxmlformats.org/officeDocument/2006/relationships/hyperlink" Target="https://dtxalliance.org/wp-content/uploads/2022/01/China-Regulatory-and-Reimbursement-Pathways.pdf" TargetMode="External"/><Relationship Id="rId239" Type="http://schemas.openxmlformats.org/officeDocument/2006/relationships/hyperlink" Target="https://www.fao.org/faostat/en/" TargetMode="External"/><Relationship Id="rId446" Type="http://schemas.openxmlformats.org/officeDocument/2006/relationships/hyperlink" Target="https://www.dlapiperintelligence.com/telehealth/" TargetMode="External"/><Relationship Id="rId653" Type="http://schemas.openxmlformats.org/officeDocument/2006/relationships/hyperlink" Target="https://vizhub.healthdata.org/gbd-results/" TargetMode="External"/><Relationship Id="rId292" Type="http://schemas.openxmlformats.org/officeDocument/2006/relationships/hyperlink" Target="https://vizhub.healthdata.org/gbd-results/" TargetMode="External"/><Relationship Id="rId306" Type="http://schemas.openxmlformats.org/officeDocument/2006/relationships/hyperlink" Target="https://www.energyinst.org/statistical-review" TargetMode="External"/><Relationship Id="rId860" Type="http://schemas.openxmlformats.org/officeDocument/2006/relationships/hyperlink" Target="https://www.ilo.org/resource/chemical-exposure-limits" TargetMode="External"/><Relationship Id="rId87" Type="http://schemas.openxmlformats.org/officeDocument/2006/relationships/hyperlink" Target="https://www.dlapiperintelligence.com/telehealth/" TargetMode="External"/><Relationship Id="rId513" Type="http://schemas.openxmlformats.org/officeDocument/2006/relationships/hyperlink" Target="https://vizhub.healthdata.org/gbd-results/" TargetMode="External"/><Relationship Id="rId597" Type="http://schemas.openxmlformats.org/officeDocument/2006/relationships/hyperlink" Target="https://www.thelancet.com/cms/10.1016/S2214-109X(18)30223-7/attachment/542f7bd7-bddb-4405-873e-377183b94169/mmc1.pdf" TargetMode="External"/><Relationship Id="rId720" Type="http://schemas.openxmlformats.org/officeDocument/2006/relationships/hyperlink" Target="https://vizhub.healthdata.org/gbd-results/" TargetMode="External"/><Relationship Id="rId818" Type="http://schemas.openxmlformats.org/officeDocument/2006/relationships/hyperlink" Target="https://vizhub.healthdata.org/gbd-results/" TargetMode="External"/><Relationship Id="rId152" Type="http://schemas.openxmlformats.org/officeDocument/2006/relationships/hyperlink" Target="https://ec.europa.eu/eurostat/databrowser/view/hlth_ehis_un1e/default/table?lang=en&amp;category=hlth.hlth_care.hlth_unm" TargetMode="External"/><Relationship Id="rId457" Type="http://schemas.openxmlformats.org/officeDocument/2006/relationships/hyperlink" Target="https://stats.oecd.org/Index.aspx?DataSetCode=HEALTH_HCQI" TargetMode="External"/><Relationship Id="rId664" Type="http://schemas.openxmlformats.org/officeDocument/2006/relationships/hyperlink" Target="https://vizhub.healthdata.org/gbd-results/" TargetMode="External"/><Relationship Id="rId871" Type="http://schemas.openxmlformats.org/officeDocument/2006/relationships/hyperlink" Target="https://www.who.int/data/gho/data/themes/topics/health-workforce" TargetMode="External"/><Relationship Id="rId14" Type="http://schemas.openxmlformats.org/officeDocument/2006/relationships/hyperlink" Target="https://www.regjeringen.no/globalassets/upload/hod/vedlegg/kols.pdf" TargetMode="External"/><Relationship Id="rId317" Type="http://schemas.openxmlformats.org/officeDocument/2006/relationships/hyperlink" Target="https://www.energyinst.org/statistical-review" TargetMode="External"/><Relationship Id="rId524" Type="http://schemas.openxmlformats.org/officeDocument/2006/relationships/hyperlink" Target="https://vizhub.healthdata.org/gbd-results/" TargetMode="External"/><Relationship Id="rId731" Type="http://schemas.openxmlformats.org/officeDocument/2006/relationships/hyperlink" Target="https://vizhub.healthdata.org/gbd-results/" TargetMode="External"/><Relationship Id="rId98" Type="http://schemas.openxmlformats.org/officeDocument/2006/relationships/hyperlink" Target="https://www.dlapiperintelligence.com/telehealth/" TargetMode="External"/><Relationship Id="rId163" Type="http://schemas.openxmlformats.org/officeDocument/2006/relationships/hyperlink" Target="https://ec.europa.eu/eurostat/databrowser/view/hlth_ehis_un1e/default/table?lang=en&amp;category=hlth.hlth_care.hlth_unm" TargetMode="External"/><Relationship Id="rId370" Type="http://schemas.openxmlformats.org/officeDocument/2006/relationships/hyperlink" Target="https://vizhub.healthdata.org/gbd-results/" TargetMode="External"/><Relationship Id="rId829" Type="http://schemas.openxmlformats.org/officeDocument/2006/relationships/hyperlink" Target="https://data.oecd.org/healthcare/influenza-vaccination-rates.htm" TargetMode="External"/><Relationship Id="rId230" Type="http://schemas.openxmlformats.org/officeDocument/2006/relationships/hyperlink" Target="https://databank.worldbank.org/reports.aspx?source=world-development-indicators" TargetMode="External"/><Relationship Id="rId468" Type="http://schemas.openxmlformats.org/officeDocument/2006/relationships/hyperlink" Target="https://stats.oecd.org/Index.aspx?DataSetCode=HEALTH_HCQI" TargetMode="External"/><Relationship Id="rId675" Type="http://schemas.openxmlformats.org/officeDocument/2006/relationships/hyperlink" Target="https://vizhub.healthdata.org/gbd-results/" TargetMode="External"/><Relationship Id="rId882" Type="http://schemas.openxmlformats.org/officeDocument/2006/relationships/hyperlink" Target="https://gateway.euro.who.int/en/indicators/dh_24-national-ehr-system/" TargetMode="External"/><Relationship Id="rId25" Type="http://schemas.openxmlformats.org/officeDocument/2006/relationships/hyperlink" Target="https://www.commonwealthfund.org/international-health-policy-center/system-features/what-status-electronic-health-records" TargetMode="External"/><Relationship Id="rId328" Type="http://schemas.openxmlformats.org/officeDocument/2006/relationships/hyperlink" Target="https://www.world-mining-data.info/wmd/downloads/PDF/WMD%202024.pdf" TargetMode="External"/><Relationship Id="rId535" Type="http://schemas.openxmlformats.org/officeDocument/2006/relationships/hyperlink" Target="https://vizhub.healthdata.org/gbd-results/" TargetMode="External"/><Relationship Id="rId742" Type="http://schemas.openxmlformats.org/officeDocument/2006/relationships/hyperlink" Target="https://vizhub.healthdata.org/gbd-results/" TargetMode="External"/><Relationship Id="rId174" Type="http://schemas.openxmlformats.org/officeDocument/2006/relationships/hyperlink" Target="https://databank.worldbank.org/reports.aspx?source=world-development-indicators" TargetMode="External"/><Relationship Id="rId381" Type="http://schemas.openxmlformats.org/officeDocument/2006/relationships/hyperlink" Target="https://vizhub.healthdata.org/gbd-results/" TargetMode="External"/><Relationship Id="rId602" Type="http://schemas.openxmlformats.org/officeDocument/2006/relationships/hyperlink" Target="https://www.thelancet.com/cms/10.1016/S2214-109X(18)30223-7/attachment/542f7bd7-bddb-4405-873e-377183b94169/mmc1.pdf" TargetMode="External"/><Relationship Id="rId241" Type="http://schemas.openxmlformats.org/officeDocument/2006/relationships/hyperlink" Target="https://www.fao.org/faostat/en/" TargetMode="External"/><Relationship Id="rId479" Type="http://schemas.openxmlformats.org/officeDocument/2006/relationships/hyperlink" Target="https://stats.oecd.org/Index.aspx?DataSetCode=HEALTH_HCQI" TargetMode="External"/><Relationship Id="rId686" Type="http://schemas.openxmlformats.org/officeDocument/2006/relationships/hyperlink" Target="https://vizhub.healthdata.org/gbd-results/" TargetMode="External"/><Relationship Id="rId893" Type="http://schemas.openxmlformats.org/officeDocument/2006/relationships/hyperlink" Target="https://www.who.int/data/gho/data/indicators/indicator-details/GHO/pneumoccocal-conjugate-vaccines-(pcv3)-immunization-coverage-among-1-year-olds-(-)" TargetMode="External"/><Relationship Id="rId907" Type="http://schemas.openxmlformats.org/officeDocument/2006/relationships/hyperlink" Target="https://www.ncbi.nlm.nih.gov/pmc/articles/PMC10895439/" TargetMode="External"/><Relationship Id="rId36" Type="http://schemas.openxmlformats.org/officeDocument/2006/relationships/hyperlink" Target="https://bmcpulmmed.biomedcentral.com/articles/10.1186/s12890-018-0754-x" TargetMode="External"/><Relationship Id="rId339" Type="http://schemas.openxmlformats.org/officeDocument/2006/relationships/hyperlink" Target="https://www.world-mining-data.info/wmd/downloads/PDF/WMD%202024.pdf" TargetMode="External"/><Relationship Id="rId546" Type="http://schemas.openxmlformats.org/officeDocument/2006/relationships/hyperlink" Target="https://data.worldbank.org/indicator/SH.PRV.SMOK" TargetMode="External"/><Relationship Id="rId753" Type="http://schemas.openxmlformats.org/officeDocument/2006/relationships/hyperlink" Target="https://vizhub.healthdata.org/gbd-results/" TargetMode="External"/><Relationship Id="rId101" Type="http://schemas.openxmlformats.org/officeDocument/2006/relationships/hyperlink" Target="https://www.dlapiperintelligence.com/telehealth/" TargetMode="External"/><Relationship Id="rId185" Type="http://schemas.openxmlformats.org/officeDocument/2006/relationships/hyperlink" Target="https://databank.worldbank.org/reports.aspx?source=world-development-indicators" TargetMode="External"/><Relationship Id="rId406" Type="http://schemas.openxmlformats.org/officeDocument/2006/relationships/hyperlink" Target="https://www.globallegalinsights.com/practice-areas/pricing-and-reimbursement-laws-and-regulations/india/" TargetMode="External"/><Relationship Id="rId392" Type="http://schemas.openxmlformats.org/officeDocument/2006/relationships/hyperlink" Target="https://vizhub.healthdata.org/gbd-results/" TargetMode="External"/><Relationship Id="rId613" Type="http://schemas.openxmlformats.org/officeDocument/2006/relationships/hyperlink" Target="https://vizhub.healthdata.org/gbd-results/" TargetMode="External"/><Relationship Id="rId697" Type="http://schemas.openxmlformats.org/officeDocument/2006/relationships/hyperlink" Target="https://vizhub.healthdata.org/gbd-results/" TargetMode="External"/><Relationship Id="rId820" Type="http://schemas.openxmlformats.org/officeDocument/2006/relationships/hyperlink" Target="https://vizhub.healthdata.org/gbd-results/" TargetMode="External"/><Relationship Id="rId252" Type="http://schemas.openxmlformats.org/officeDocument/2006/relationships/hyperlink" Target="https://www.fao.org/faostat/en/" TargetMode="External"/><Relationship Id="rId47" Type="http://schemas.openxmlformats.org/officeDocument/2006/relationships/hyperlink" Target="https://www.uhcw.nhs.uk/download/clientfiles/files/Patient%20Information%20Leaflets/Medicine/Respiratory/Home%20oxygen%20a%20patients%20guide%20to%20how%20oxygen%20is%20delivered(2).pdf" TargetMode="External"/><Relationship Id="rId112" Type="http://schemas.openxmlformats.org/officeDocument/2006/relationships/hyperlink" Target="https://iris.who.int/bitstream/handle/10665/374504/9789289060660-eng.pdf?sequence=22" TargetMode="External"/><Relationship Id="rId557" Type="http://schemas.openxmlformats.org/officeDocument/2006/relationships/hyperlink" Target="https://data.worldbank.org/indicator/SH.PRV.SMOK" TargetMode="External"/><Relationship Id="rId764" Type="http://schemas.openxmlformats.org/officeDocument/2006/relationships/hyperlink" Target="https://vizhub.healthdata.org/gbd-results/" TargetMode="External"/><Relationship Id="rId196" Type="http://schemas.openxmlformats.org/officeDocument/2006/relationships/hyperlink" Target="https://databank.worldbank.org/reports.aspx?source=world-development-indicators" TargetMode="External"/><Relationship Id="rId417" Type="http://schemas.openxmlformats.org/officeDocument/2006/relationships/hyperlink" Target="https://www.researchgate.net/publication/51677333_Home_care_in_Slovakia" TargetMode="External"/><Relationship Id="rId624" Type="http://schemas.openxmlformats.org/officeDocument/2006/relationships/hyperlink" Target="https://vizhub.healthdata.org/gbd-results/" TargetMode="External"/><Relationship Id="rId831" Type="http://schemas.openxmlformats.org/officeDocument/2006/relationships/hyperlink" Target="https://www.world-mining-data.info/wmd/downloads/PDF/WMD%202024.pdf" TargetMode="External"/><Relationship Id="rId263" Type="http://schemas.openxmlformats.org/officeDocument/2006/relationships/hyperlink" Target="https://www.fao.org/faostat/en/" TargetMode="External"/><Relationship Id="rId470" Type="http://schemas.openxmlformats.org/officeDocument/2006/relationships/hyperlink" Target="https://stats.oecd.org/Index.aspx?DataSetCode=HEALTH_HCQI" TargetMode="External"/><Relationship Id="rId58" Type="http://schemas.openxmlformats.org/officeDocument/2006/relationships/hyperlink" Target="https://link.springer.com/article/10.1007/s12519-022-00591-9" TargetMode="External"/><Relationship Id="rId123" Type="http://schemas.openxmlformats.org/officeDocument/2006/relationships/hyperlink" Target="https://iris.who.int/bitstream/handle/10665/374504/9789289060660-eng.pdf?sequence=22" TargetMode="External"/><Relationship Id="rId330" Type="http://schemas.openxmlformats.org/officeDocument/2006/relationships/hyperlink" Target="https://www.world-mining-data.info/wmd/downloads/PDF/WMD%202024.pdf" TargetMode="External"/><Relationship Id="rId568" Type="http://schemas.openxmlformats.org/officeDocument/2006/relationships/hyperlink" Target="https://data.worldbank.org/indicator/SH.PRV.SMOK" TargetMode="External"/><Relationship Id="rId775" Type="http://schemas.openxmlformats.org/officeDocument/2006/relationships/hyperlink" Target="https://vestnik.szd.si/index.php/ZdravVest/article/view/2471/2832" TargetMode="External"/><Relationship Id="rId428" Type="http://schemas.openxmlformats.org/officeDocument/2006/relationships/hyperlink" Target="https://www.dlapiperintelligence.com/telehealth/" TargetMode="External"/><Relationship Id="rId635" Type="http://schemas.openxmlformats.org/officeDocument/2006/relationships/hyperlink" Target="https://vizhub.healthdata.org/gbd-results/" TargetMode="External"/><Relationship Id="rId842" Type="http://schemas.openxmlformats.org/officeDocument/2006/relationships/hyperlink" Target="https://www.who.int/data/gho/data/indicators/indicator-details/GHO/general-availability-of-peak-flow-measurement-spirometry-at-the-primary-health-care-level" TargetMode="External"/><Relationship Id="rId274" Type="http://schemas.openxmlformats.org/officeDocument/2006/relationships/hyperlink" Target="https://vizhub.healthdata.org/gbd-results/" TargetMode="External"/><Relationship Id="rId481" Type="http://schemas.openxmlformats.org/officeDocument/2006/relationships/hyperlink" Target="https://stats.oecd.org/Index.aspx?DataSetCode=HEALTH_HCQI" TargetMode="External"/><Relationship Id="rId702" Type="http://schemas.openxmlformats.org/officeDocument/2006/relationships/hyperlink" Target="https://vizhub.healthdata.org/gbd-results/" TargetMode="External"/><Relationship Id="rId69" Type="http://schemas.openxmlformats.org/officeDocument/2006/relationships/hyperlink" Target="https://link.springer.com/article/10.1007/s40279-020-01286-9" TargetMode="External"/><Relationship Id="rId134" Type="http://schemas.openxmlformats.org/officeDocument/2006/relationships/hyperlink" Target="https://iris.who.int/bitstream/handle/10665/374504/9789289060660-eng.pdf?sequence=22" TargetMode="External"/><Relationship Id="rId579" Type="http://schemas.openxmlformats.org/officeDocument/2006/relationships/hyperlink" Target="https://www.thelancet.com/cms/10.1016/S2214-109X(18)30223-7/attachment/542f7bd7-bddb-4405-873e-377183b94169/mmc1.pdf" TargetMode="External"/><Relationship Id="rId786" Type="http://schemas.openxmlformats.org/officeDocument/2006/relationships/hyperlink" Target="https://www.commonwealthfund.org/international-health-policy-center/countries/india" TargetMode="External"/><Relationship Id="rId341" Type="http://schemas.openxmlformats.org/officeDocument/2006/relationships/hyperlink" Target="https://www.world-mining-data.info/wmd/downloads/PDF/WMD%202024.pdf" TargetMode="External"/><Relationship Id="rId439" Type="http://schemas.openxmlformats.org/officeDocument/2006/relationships/hyperlink" Target="https://www.dlapiperintelligence.com/telehealth/" TargetMode="External"/><Relationship Id="rId646" Type="http://schemas.openxmlformats.org/officeDocument/2006/relationships/hyperlink" Target="https://vizhub.healthdata.org/gbd-results/" TargetMode="External"/><Relationship Id="rId201" Type="http://schemas.openxmlformats.org/officeDocument/2006/relationships/hyperlink" Target="https://databank.worldbank.org/reports.aspx?source=world-development-indicators" TargetMode="External"/><Relationship Id="rId285" Type="http://schemas.openxmlformats.org/officeDocument/2006/relationships/hyperlink" Target="https://vizhub.healthdata.org/gbd-results/" TargetMode="External"/><Relationship Id="rId506" Type="http://schemas.openxmlformats.org/officeDocument/2006/relationships/hyperlink" Target="https://vizhub.healthdata.org/gbd-results/" TargetMode="External"/><Relationship Id="rId853" Type="http://schemas.openxmlformats.org/officeDocument/2006/relationships/hyperlink" Target="https://www.efanet.org/images/2014/10/EFA-Book-Minimum-Standards-of-Care-for-COPD-Patients-in-Europe_ENGLISH.pdf" TargetMode="External"/><Relationship Id="rId492" Type="http://schemas.openxmlformats.org/officeDocument/2006/relationships/hyperlink" Target="https://www.ersnet.org/wp-content/uploads/2023/01/Practising_respiratory_medicine_in_Europe.pdf" TargetMode="External"/><Relationship Id="rId713" Type="http://schemas.openxmlformats.org/officeDocument/2006/relationships/hyperlink" Target="https://vizhub.healthdata.org/gbd-results/" TargetMode="External"/><Relationship Id="rId797" Type="http://schemas.openxmlformats.org/officeDocument/2006/relationships/hyperlink" Target="https://www.commonwealthfund.org/international-health-policy-center/countries/germany" TargetMode="External"/><Relationship Id="rId145" Type="http://schemas.openxmlformats.org/officeDocument/2006/relationships/hyperlink" Target="https://ec.europa.eu/eurostat/databrowser/view/hlth_ehis_un1e/default/table?lang=en&amp;category=hlth.hlth_care.hlth_unm" TargetMode="External"/><Relationship Id="rId352" Type="http://schemas.openxmlformats.org/officeDocument/2006/relationships/hyperlink" Target="https://www.world-mining-data.info/wmd/downloads/PDF/WMD%202024.pdf" TargetMode="External"/><Relationship Id="rId212" Type="http://schemas.openxmlformats.org/officeDocument/2006/relationships/hyperlink" Target="https://databank.worldbank.org/reports.aspx?source=world-development-indicators" TargetMode="External"/><Relationship Id="rId657" Type="http://schemas.openxmlformats.org/officeDocument/2006/relationships/hyperlink" Target="https://vizhub.healthdata.org/gbd-results/" TargetMode="External"/><Relationship Id="rId864" Type="http://schemas.openxmlformats.org/officeDocument/2006/relationships/hyperlink" Target="https://www.who.int/data/gho/data/indicators/indicator-details/GHO/general-availability-of-peak-flow-measurement-spirometry-at-the-primary-health-care-level" TargetMode="External"/><Relationship Id="rId296" Type="http://schemas.openxmlformats.org/officeDocument/2006/relationships/hyperlink" Target="https://vizhub.healthdata.org/gbd-results/" TargetMode="External"/><Relationship Id="rId517" Type="http://schemas.openxmlformats.org/officeDocument/2006/relationships/hyperlink" Target="https://vizhub.healthdata.org/gbd-results/" TargetMode="External"/><Relationship Id="rId724" Type="http://schemas.openxmlformats.org/officeDocument/2006/relationships/hyperlink" Target="https://vizhub.healthdata.org/gbd-results/" TargetMode="External"/><Relationship Id="rId60" Type="http://schemas.openxmlformats.org/officeDocument/2006/relationships/hyperlink" Target="https://ojs.utlib.ee/index.php/EA/article/view/16848/11739" TargetMode="External"/><Relationship Id="rId156" Type="http://schemas.openxmlformats.org/officeDocument/2006/relationships/hyperlink" Target="https://ec.europa.eu/eurostat/databrowser/view/hlth_ehis_un1e/default/table?lang=en&amp;category=hlth.hlth_care.hlth_unm" TargetMode="External"/><Relationship Id="rId363" Type="http://schemas.openxmlformats.org/officeDocument/2006/relationships/hyperlink" Target="https://vizhub.healthdata.org/gbd-results/" TargetMode="External"/><Relationship Id="rId570" Type="http://schemas.openxmlformats.org/officeDocument/2006/relationships/hyperlink" Target="https://data.worldbank.org/indicator/SH.PRV.SMOK" TargetMode="External"/><Relationship Id="rId223" Type="http://schemas.openxmlformats.org/officeDocument/2006/relationships/hyperlink" Target="https://databank.worldbank.org/reports.aspx?source=world-development-indicators" TargetMode="External"/><Relationship Id="rId430" Type="http://schemas.openxmlformats.org/officeDocument/2006/relationships/hyperlink" Target="https://www.dlapiperintelligence.com/telehealth/" TargetMode="External"/><Relationship Id="rId668" Type="http://schemas.openxmlformats.org/officeDocument/2006/relationships/hyperlink" Target="https://vizhub.healthdata.org/gbd-results/" TargetMode="External"/><Relationship Id="rId875" Type="http://schemas.openxmlformats.org/officeDocument/2006/relationships/hyperlink" Target="https://www.who.int/data/gho/data/themes/topics/health-workforce" TargetMode="External"/><Relationship Id="rId18" Type="http://schemas.openxmlformats.org/officeDocument/2006/relationships/hyperlink" Target="https://www.sciencedirect.com/science/article/pii/S1386505622000661" TargetMode="External"/><Relationship Id="rId528" Type="http://schemas.openxmlformats.org/officeDocument/2006/relationships/hyperlink" Target="https://vizhub.healthdata.org/gbd-results/" TargetMode="External"/><Relationship Id="rId735" Type="http://schemas.openxmlformats.org/officeDocument/2006/relationships/hyperlink" Target="https://vizhub.healthdata.org/gbd-results/" TargetMode="External"/><Relationship Id="rId167" Type="http://schemas.openxmlformats.org/officeDocument/2006/relationships/hyperlink" Target="https://databank.worldbank.org/reports.aspx?source=world-development-indicators" TargetMode="External"/><Relationship Id="rId374" Type="http://schemas.openxmlformats.org/officeDocument/2006/relationships/hyperlink" Target="https://vizhub.healthdata.org/gbd-results/" TargetMode="External"/><Relationship Id="rId581" Type="http://schemas.openxmlformats.org/officeDocument/2006/relationships/hyperlink" Target="https://www.thelancet.com/cms/10.1016/S2214-109X(18)30223-7/attachment/542f7bd7-bddb-4405-873e-377183b94169/mmc1.pdf" TargetMode="External"/><Relationship Id="rId71" Type="http://schemas.openxmlformats.org/officeDocument/2006/relationships/hyperlink" Target="https://www.fhi.no/publ/eldre/intermitterende-oksygen-til-kols-pasienter-/" TargetMode="External"/><Relationship Id="rId234" Type="http://schemas.openxmlformats.org/officeDocument/2006/relationships/hyperlink" Target="https://www.fao.org/faostat/en/" TargetMode="External"/><Relationship Id="rId679" Type="http://schemas.openxmlformats.org/officeDocument/2006/relationships/hyperlink" Target="https://vizhub.healthdata.org/gbd-results/" TargetMode="External"/><Relationship Id="rId802" Type="http://schemas.openxmlformats.org/officeDocument/2006/relationships/hyperlink" Target="https://gulfnews.com/uae/health/abu-dhabi-adjusts-co-payment-for-basic-health-insurance-plan-1.102901015" TargetMode="External"/><Relationship Id="rId886" Type="http://schemas.openxmlformats.org/officeDocument/2006/relationships/hyperlink" Target="https://gateway.euro.who.int/en/indicators/dh_24-national-ehr-system/" TargetMode="External"/><Relationship Id="rId2" Type="http://schemas.openxmlformats.org/officeDocument/2006/relationships/hyperlink" Target="https://one.oecd.org/document/env/cbc/mono(2022)6/en/pdf" TargetMode="External"/><Relationship Id="rId29" Type="http://schemas.openxmlformats.org/officeDocument/2006/relationships/hyperlink" Target="https://kce.fgov.be/sites/default/files/2021-11/kce_156c_home_oxygen_therapy_0.pdf" TargetMode="External"/><Relationship Id="rId441" Type="http://schemas.openxmlformats.org/officeDocument/2006/relationships/hyperlink" Target="https://www.dlapiperintelligence.com/telehealth/" TargetMode="External"/><Relationship Id="rId539" Type="http://schemas.openxmlformats.org/officeDocument/2006/relationships/hyperlink" Target="https://data.worldbank.org/indicator/SH.PRV.SMOK" TargetMode="External"/><Relationship Id="rId746" Type="http://schemas.openxmlformats.org/officeDocument/2006/relationships/hyperlink" Target="https://vizhub.healthdata.org/gbd-results/" TargetMode="External"/><Relationship Id="rId178" Type="http://schemas.openxmlformats.org/officeDocument/2006/relationships/hyperlink" Target="https://databank.worldbank.org/reports.aspx?source=world-development-indicators" TargetMode="External"/><Relationship Id="rId301" Type="http://schemas.openxmlformats.org/officeDocument/2006/relationships/hyperlink" Target="https://www.energyinst.org/statistical-review" TargetMode="External"/><Relationship Id="rId82" Type="http://schemas.openxmlformats.org/officeDocument/2006/relationships/hyperlink" Target="https://www.dlapiperintelligence.com/telehealth/" TargetMode="External"/><Relationship Id="rId385" Type="http://schemas.openxmlformats.org/officeDocument/2006/relationships/hyperlink" Target="https://vizhub.healthdata.org/gbd-results/" TargetMode="External"/><Relationship Id="rId592" Type="http://schemas.openxmlformats.org/officeDocument/2006/relationships/hyperlink" Target="https://www.thelancet.com/cms/10.1016/S2214-109X(18)30223-7/attachment/542f7bd7-bddb-4405-873e-377183b94169/mmc1.pdf" TargetMode="External"/><Relationship Id="rId606" Type="http://schemas.openxmlformats.org/officeDocument/2006/relationships/hyperlink" Target="https://vizhub.healthdata.org/gbd-results/" TargetMode="External"/><Relationship Id="rId813" Type="http://schemas.openxmlformats.org/officeDocument/2006/relationships/hyperlink" Target="https://data.who.int/indicators/i/3805B1E/9A706FD" TargetMode="External"/><Relationship Id="rId245" Type="http://schemas.openxmlformats.org/officeDocument/2006/relationships/hyperlink" Target="https://www.fao.org/faostat/en/" TargetMode="External"/><Relationship Id="rId452" Type="http://schemas.openxmlformats.org/officeDocument/2006/relationships/hyperlink" Target="https://www.dlapiperintelligence.com/telehealth/" TargetMode="External"/><Relationship Id="rId897" Type="http://schemas.openxmlformats.org/officeDocument/2006/relationships/hyperlink" Target="https://www.ncbi.nlm.nih.gov/pmc/articles/PMC10895439/" TargetMode="External"/><Relationship Id="rId105" Type="http://schemas.openxmlformats.org/officeDocument/2006/relationships/hyperlink" Target="https://www.dlapiperintelligence.com/telehealth/" TargetMode="External"/><Relationship Id="rId312" Type="http://schemas.openxmlformats.org/officeDocument/2006/relationships/hyperlink" Target="https://www.energyinst.org/statistical-review" TargetMode="External"/><Relationship Id="rId757" Type="http://schemas.openxmlformats.org/officeDocument/2006/relationships/hyperlink" Target="https://vizhub.healthdata.org/gbd-results/" TargetMode="External"/><Relationship Id="rId93" Type="http://schemas.openxmlformats.org/officeDocument/2006/relationships/hyperlink" Target="https://www.dlapiperintelligence.com/telehealth/" TargetMode="External"/><Relationship Id="rId189" Type="http://schemas.openxmlformats.org/officeDocument/2006/relationships/hyperlink" Target="https://databank.worldbank.org/reports.aspx?source=world-development-indicators" TargetMode="External"/><Relationship Id="rId396" Type="http://schemas.openxmlformats.org/officeDocument/2006/relationships/hyperlink" Target="https://www.ontario.ca/page/home-community-care" TargetMode="External"/><Relationship Id="rId617" Type="http://schemas.openxmlformats.org/officeDocument/2006/relationships/hyperlink" Target="https://vizhub.healthdata.org/gbd-results/" TargetMode="External"/><Relationship Id="rId824" Type="http://schemas.openxmlformats.org/officeDocument/2006/relationships/hyperlink" Target="https://www.thelancet.com/cms/10.1016/S2214-109X(18)30223-7/attachment/542f7bd7-bddb-4405-873e-377183b94169/mmc1.pdf" TargetMode="External"/><Relationship Id="rId256" Type="http://schemas.openxmlformats.org/officeDocument/2006/relationships/hyperlink" Target="https://www.fao.org/faostat/en/" TargetMode="External"/><Relationship Id="rId463" Type="http://schemas.openxmlformats.org/officeDocument/2006/relationships/hyperlink" Target="https://stats.oecd.org/Index.aspx?DataSetCode=HEALTH_HCQI" TargetMode="External"/><Relationship Id="rId670" Type="http://schemas.openxmlformats.org/officeDocument/2006/relationships/hyperlink" Target="https://vizhub.healthdata.org/gbd-results/" TargetMode="External"/><Relationship Id="rId116" Type="http://schemas.openxmlformats.org/officeDocument/2006/relationships/hyperlink" Target="https://iris.who.int/bitstream/handle/10665/374504/9789289060660-eng.pdf?sequence=22" TargetMode="External"/><Relationship Id="rId323" Type="http://schemas.openxmlformats.org/officeDocument/2006/relationships/hyperlink" Target="https://www.energyinst.org/statistical-review" TargetMode="External"/><Relationship Id="rId530" Type="http://schemas.openxmlformats.org/officeDocument/2006/relationships/hyperlink" Target="https://vizhub.healthdata.org/gbd-results/" TargetMode="External"/><Relationship Id="rId768" Type="http://schemas.openxmlformats.org/officeDocument/2006/relationships/hyperlink" Target="https://vizhub.healthdata.org/gbd-results/" TargetMode="External"/><Relationship Id="rId20" Type="http://schemas.openxmlformats.org/officeDocument/2006/relationships/hyperlink" Target="https://chi.gov.sa/en/uniplat/Pages/default.aspx" TargetMode="External"/><Relationship Id="rId628" Type="http://schemas.openxmlformats.org/officeDocument/2006/relationships/hyperlink" Target="https://vizhub.healthdata.org/gbd-results/" TargetMode="External"/><Relationship Id="rId835" Type="http://schemas.openxmlformats.org/officeDocument/2006/relationships/hyperlink" Target="https://databank.worldbank.org/reports.aspx?source=world-development-indicators" TargetMode="External"/><Relationship Id="rId267" Type="http://schemas.openxmlformats.org/officeDocument/2006/relationships/hyperlink" Target="https://vizhub.healthdata.org/gbd-results/" TargetMode="External"/><Relationship Id="rId474" Type="http://schemas.openxmlformats.org/officeDocument/2006/relationships/hyperlink" Target="https://stats.oecd.org/Index.aspx?DataSetCode=HEALTH_HCQI" TargetMode="External"/><Relationship Id="rId127" Type="http://schemas.openxmlformats.org/officeDocument/2006/relationships/hyperlink" Target="https://iris.who.int/bitstream/handle/10665/374504/9789289060660-eng.pdf?sequence=22" TargetMode="External"/><Relationship Id="rId681" Type="http://schemas.openxmlformats.org/officeDocument/2006/relationships/hyperlink" Target="https://vizhub.healthdata.org/gbd-results/" TargetMode="External"/><Relationship Id="rId779" Type="http://schemas.openxmlformats.org/officeDocument/2006/relationships/hyperlink" Target="https://www.commonwealthfund.org/international-health-policy-center/countries/canada" TargetMode="External"/><Relationship Id="rId902" Type="http://schemas.openxmlformats.org/officeDocument/2006/relationships/hyperlink" Target="https://www.ncbi.nlm.nih.gov/pmc/articles/PMC10895439/" TargetMode="External"/><Relationship Id="rId31" Type="http://schemas.openxmlformats.org/officeDocument/2006/relationships/hyperlink" Target="https://www.ncbi.nlm.nih.gov/pmc/articles/PMC8219115/" TargetMode="External"/><Relationship Id="rId334" Type="http://schemas.openxmlformats.org/officeDocument/2006/relationships/hyperlink" Target="https://www.world-mining-data.info/wmd/downloads/PDF/WMD%202024.pdf" TargetMode="External"/><Relationship Id="rId541" Type="http://schemas.openxmlformats.org/officeDocument/2006/relationships/hyperlink" Target="https://data.worldbank.org/indicator/SH.PRV.SMOK" TargetMode="External"/><Relationship Id="rId639" Type="http://schemas.openxmlformats.org/officeDocument/2006/relationships/hyperlink" Target="https://vizhub.healthdata.org/gbd-results/" TargetMode="External"/><Relationship Id="rId180" Type="http://schemas.openxmlformats.org/officeDocument/2006/relationships/hyperlink" Target="https://databank.worldbank.org/reports.aspx?source=world-development-indicators" TargetMode="External"/><Relationship Id="rId278" Type="http://schemas.openxmlformats.org/officeDocument/2006/relationships/hyperlink" Target="https://vizhub.healthdata.org/gbd-results/" TargetMode="External"/><Relationship Id="rId401" Type="http://schemas.openxmlformats.org/officeDocument/2006/relationships/hyperlink" Target="https://www.salute.gov.it/portale/cureUE/dettaglioContenutiCureUE.jsp?lingua=english&amp;id=3916&amp;area=cureUnioneEuropea&amp;menu=italianHealthService%20/%20https://eurocarers.org/country-profiles/italy/" TargetMode="External"/><Relationship Id="rId846" Type="http://schemas.openxmlformats.org/officeDocument/2006/relationships/hyperlink" Target="https://iris.who.int/bitstream/handle/10665/374504/9789289060660-eng.pdf?sequence=22" TargetMode="External"/><Relationship Id="rId485" Type="http://schemas.openxmlformats.org/officeDocument/2006/relationships/hyperlink" Target="https://www.ersnet.org/wp-content/uploads/2023/01/Practising_respiratory_medicine_in_Europe.pdf" TargetMode="External"/><Relationship Id="rId692" Type="http://schemas.openxmlformats.org/officeDocument/2006/relationships/hyperlink" Target="https://vizhub.healthdata.org/gbd-results/" TargetMode="External"/><Relationship Id="rId706" Type="http://schemas.openxmlformats.org/officeDocument/2006/relationships/hyperlink" Target="https://vizhub.healthdata.org/gbd-results/" TargetMode="External"/><Relationship Id="rId42" Type="http://schemas.openxmlformats.org/officeDocument/2006/relationships/hyperlink" Target="https://www.efanet.org/images/2014/10/EFA-Book-Minimum-Standards-of-Care-for-COPD-Patients-in-Europe_ENGLISH.pdf" TargetMode="External"/><Relationship Id="rId138" Type="http://schemas.openxmlformats.org/officeDocument/2006/relationships/hyperlink" Target="https://iris.who.int/bitstream/handle/10665/374504/9789289060660-eng.pdf?sequence=22" TargetMode="External"/><Relationship Id="rId345" Type="http://schemas.openxmlformats.org/officeDocument/2006/relationships/hyperlink" Target="https://www.world-mining-data.info/wmd/downloads/PDF/WMD%202024.pdf" TargetMode="External"/><Relationship Id="rId552" Type="http://schemas.openxmlformats.org/officeDocument/2006/relationships/hyperlink" Target="https://data.worldbank.org/indicator/SH.PRV.SMOK" TargetMode="External"/><Relationship Id="rId191" Type="http://schemas.openxmlformats.org/officeDocument/2006/relationships/hyperlink" Target="https://databank.worldbank.org/reports.aspx?source=world-development-indicators" TargetMode="External"/><Relationship Id="rId205" Type="http://schemas.openxmlformats.org/officeDocument/2006/relationships/hyperlink" Target="https://databank.worldbank.org/reports.aspx?source=world-development-indicators" TargetMode="External"/><Relationship Id="rId412" Type="http://schemas.openxmlformats.org/officeDocument/2006/relationships/hyperlink" Target="https://www.tewhatuora.govt.nz/for-health-providers/claims-provider-payments-and-entitlements/carer-support-subsidy/" TargetMode="External"/><Relationship Id="rId857" Type="http://schemas.openxmlformats.org/officeDocument/2006/relationships/hyperlink" Target="https://www.england.nhs.uk/long-read/pulmonary-rehabilitation-workforce/" TargetMode="External"/><Relationship Id="rId289" Type="http://schemas.openxmlformats.org/officeDocument/2006/relationships/hyperlink" Target="https://vizhub.healthdata.org/gbd-results/" TargetMode="External"/><Relationship Id="rId496" Type="http://schemas.openxmlformats.org/officeDocument/2006/relationships/hyperlink" Target="https://www.ersnet.org/wp-content/uploads/2023/01/Practising_respiratory_medicine_in_Europe.pdf" TargetMode="External"/><Relationship Id="rId717" Type="http://schemas.openxmlformats.org/officeDocument/2006/relationships/hyperlink" Target="https://vizhub.healthdata.org/gbd-results/" TargetMode="External"/><Relationship Id="rId53" Type="http://schemas.openxmlformats.org/officeDocument/2006/relationships/hyperlink" Target="https://umu.diva-portal.org/smash/record.jsf?pid=diva2%3A1076888&amp;dswid=8761" TargetMode="External"/><Relationship Id="rId149" Type="http://schemas.openxmlformats.org/officeDocument/2006/relationships/hyperlink" Target="https://ec.europa.eu/eurostat/databrowser/view/hlth_ehis_un1e/default/table?lang=en&amp;category=hlth.hlth_care.hlth_unm" TargetMode="External"/><Relationship Id="rId356" Type="http://schemas.openxmlformats.org/officeDocument/2006/relationships/hyperlink" Target="https://www.world-mining-data.info/wmd/downloads/PDF/WMD%202024.pdf" TargetMode="External"/><Relationship Id="rId563" Type="http://schemas.openxmlformats.org/officeDocument/2006/relationships/hyperlink" Target="https://data.worldbank.org/indicator/SH.PRV.SMOK" TargetMode="External"/><Relationship Id="rId770" Type="http://schemas.openxmlformats.org/officeDocument/2006/relationships/hyperlink" Target="https://www.hse.ie/eng/about/who/cspd/ncps/ncpr/copd/resources/copd-quick-reference-guide-icgp.pdf" TargetMode="External"/><Relationship Id="rId216" Type="http://schemas.openxmlformats.org/officeDocument/2006/relationships/hyperlink" Target="https://databank.worldbank.org/reports.aspx?source=world-development-indicators" TargetMode="External"/><Relationship Id="rId423" Type="http://schemas.openxmlformats.org/officeDocument/2006/relationships/hyperlink" Target="https://www.gov.uk/carers-allowance%20/%20https:/assets.publishing.service.gov.uk/government/uploads/system/uploads/attachment_data/file/268684/Factsheet_8_update__tweak_.pdf" TargetMode="External"/><Relationship Id="rId868" Type="http://schemas.openxmlformats.org/officeDocument/2006/relationships/hyperlink" Target="https://www.who.int/data/gho/data/themes/topics/health-workforce" TargetMode="External"/><Relationship Id="rId630" Type="http://schemas.openxmlformats.org/officeDocument/2006/relationships/hyperlink" Target="https://vizhub.healthdata.org/gbd-results/" TargetMode="External"/><Relationship Id="rId728" Type="http://schemas.openxmlformats.org/officeDocument/2006/relationships/hyperlink" Target="https://vizhub.healthdata.org/gbd-results/" TargetMode="External"/><Relationship Id="rId64" Type="http://schemas.openxmlformats.org/officeDocument/2006/relationships/hyperlink" Target="https://www.ncbi.nlm.nih.gov/pmc/articles/PMC6864042/" TargetMode="External"/><Relationship Id="rId367" Type="http://schemas.openxmlformats.org/officeDocument/2006/relationships/hyperlink" Target="https://vizhub.healthdata.org/gbd-results/" TargetMode="External"/><Relationship Id="rId574" Type="http://schemas.openxmlformats.org/officeDocument/2006/relationships/hyperlink" Target="https://www.thelancet.com/cms/10.1016/S2214-109X(18)30223-7/attachment/542f7bd7-bddb-4405-873e-377183b94169/mmc1.pdf" TargetMode="External"/><Relationship Id="rId227" Type="http://schemas.openxmlformats.org/officeDocument/2006/relationships/hyperlink" Target="https://databank.worldbank.org/reports.aspx?source=world-development-indicators" TargetMode="External"/><Relationship Id="rId781" Type="http://schemas.openxmlformats.org/officeDocument/2006/relationships/hyperlink" Target="https://www.commonwealthfund.org/international-health-policy-center/countries/brazil" TargetMode="External"/><Relationship Id="rId879" Type="http://schemas.openxmlformats.org/officeDocument/2006/relationships/hyperlink" Target="https://gateway.euro.who.int/en/indicators/dh_24-national-ehr-system/" TargetMode="External"/><Relationship Id="rId434" Type="http://schemas.openxmlformats.org/officeDocument/2006/relationships/hyperlink" Target="https://www.dlapiperintelligence.com/telehealth/" TargetMode="External"/><Relationship Id="rId641" Type="http://schemas.openxmlformats.org/officeDocument/2006/relationships/hyperlink" Target="https://vizhub.healthdata.org/gbd-results/" TargetMode="External"/><Relationship Id="rId739" Type="http://schemas.openxmlformats.org/officeDocument/2006/relationships/hyperlink" Target="https://vizhub.healthdata.org/gbd-results/" TargetMode="External"/><Relationship Id="rId280" Type="http://schemas.openxmlformats.org/officeDocument/2006/relationships/hyperlink" Target="https://vizhub.healthdata.org/gbd-results/" TargetMode="External"/><Relationship Id="rId501" Type="http://schemas.openxmlformats.org/officeDocument/2006/relationships/hyperlink" Target="https://www.ersnet.org/wp-content/uploads/2023/01/Practising_respiratory_medicine_in_Europe.pdf" TargetMode="External"/><Relationship Id="rId75" Type="http://schemas.openxmlformats.org/officeDocument/2006/relationships/hyperlink" Target="https://www.ncbi.nlm.nih.gov/pmc/articles/PMC6146764/" TargetMode="External"/><Relationship Id="rId140" Type="http://schemas.openxmlformats.org/officeDocument/2006/relationships/hyperlink" Target="https://iris.who.int/bitstream/handle/10665/374504/9789289060660-eng.pdf?sequence=22" TargetMode="External"/><Relationship Id="rId378" Type="http://schemas.openxmlformats.org/officeDocument/2006/relationships/hyperlink" Target="https://vizhub.healthdata.org/gbd-results/" TargetMode="External"/><Relationship Id="rId585" Type="http://schemas.openxmlformats.org/officeDocument/2006/relationships/hyperlink" Target="https://www.thelancet.com/cms/10.1016/S2214-109X(18)30223-7/attachment/542f7bd7-bddb-4405-873e-377183b94169/mmc1.pdf" TargetMode="External"/><Relationship Id="rId792" Type="http://schemas.openxmlformats.org/officeDocument/2006/relationships/hyperlink" Target="https://www.commonwealthfund.org/international-health-policy-center/countries/japan" TargetMode="External"/><Relationship Id="rId806" Type="http://schemas.openxmlformats.org/officeDocument/2006/relationships/hyperlink" Target="https://www.health.gov.au/resources/publications/national-strategic-action-plan-for-lung-conditions?language=en" TargetMode="External"/><Relationship Id="rId6" Type="http://schemas.openxmlformats.org/officeDocument/2006/relationships/hyperlink" Target="https://medicalxpress.com/news/2022-12-telemedicine-brazil-pandemic-stay.html" TargetMode="External"/><Relationship Id="rId238" Type="http://schemas.openxmlformats.org/officeDocument/2006/relationships/hyperlink" Target="https://www.fao.org/faostat/en/" TargetMode="External"/><Relationship Id="rId445" Type="http://schemas.openxmlformats.org/officeDocument/2006/relationships/hyperlink" Target="https://www.dlapiperintelligence.com/telehealth/" TargetMode="External"/><Relationship Id="rId652" Type="http://schemas.openxmlformats.org/officeDocument/2006/relationships/hyperlink" Target="https://vizhub.healthdata.org/gbd-results/" TargetMode="External"/><Relationship Id="rId291" Type="http://schemas.openxmlformats.org/officeDocument/2006/relationships/hyperlink" Target="https://vizhub.healthdata.org/gbd-results/" TargetMode="External"/><Relationship Id="rId305" Type="http://schemas.openxmlformats.org/officeDocument/2006/relationships/hyperlink" Target="https://www.energyinst.org/statistical-review" TargetMode="External"/><Relationship Id="rId512" Type="http://schemas.openxmlformats.org/officeDocument/2006/relationships/hyperlink" Target="https://vizhub.healthdata.org/gbd-results/" TargetMode="External"/><Relationship Id="rId86" Type="http://schemas.openxmlformats.org/officeDocument/2006/relationships/hyperlink" Target="https://www.dlapiperintelligence.com/telehealth/" TargetMode="External"/><Relationship Id="rId151" Type="http://schemas.openxmlformats.org/officeDocument/2006/relationships/hyperlink" Target="https://ec.europa.eu/eurostat/databrowser/view/hlth_ehis_un1e/default/table?lang=en&amp;category=hlth.hlth_care.hlth_unm" TargetMode="External"/><Relationship Id="rId389" Type="http://schemas.openxmlformats.org/officeDocument/2006/relationships/hyperlink" Target="https://vizhub.healthdata.org/gbd-results/" TargetMode="External"/><Relationship Id="rId596" Type="http://schemas.openxmlformats.org/officeDocument/2006/relationships/hyperlink" Target="https://www.thelancet.com/cms/10.1016/S2214-109X(18)30223-7/attachment/542f7bd7-bddb-4405-873e-377183b94169/mmc1.pdf" TargetMode="External"/><Relationship Id="rId817" Type="http://schemas.openxmlformats.org/officeDocument/2006/relationships/hyperlink" Target="https://www.commonwealthfund.org/international-health-policy-center/countries/australia" TargetMode="External"/><Relationship Id="rId249" Type="http://schemas.openxmlformats.org/officeDocument/2006/relationships/hyperlink" Target="https://www.fao.org/faostat/en/" TargetMode="External"/><Relationship Id="rId456" Type="http://schemas.openxmlformats.org/officeDocument/2006/relationships/hyperlink" Target="https://ourworldindata.org/grapher/relative-poverty-share-of-people-below-60-of-the-median" TargetMode="External"/><Relationship Id="rId663" Type="http://schemas.openxmlformats.org/officeDocument/2006/relationships/hyperlink" Target="https://vizhub.healthdata.org/gbd-results/" TargetMode="External"/><Relationship Id="rId870" Type="http://schemas.openxmlformats.org/officeDocument/2006/relationships/hyperlink" Target="https://www.who.int/data/gho/data/themes/topics/health-workforce" TargetMode="External"/><Relationship Id="rId13" Type="http://schemas.openxmlformats.org/officeDocument/2006/relationships/hyperlink" Target="https://www.hse.ie/eng/about/who/cspd/ncps/ncpr/" TargetMode="External"/><Relationship Id="rId109" Type="http://schemas.openxmlformats.org/officeDocument/2006/relationships/hyperlink" Target="https://www.dlapiperintelligence.com/telehealth/" TargetMode="External"/><Relationship Id="rId316" Type="http://schemas.openxmlformats.org/officeDocument/2006/relationships/hyperlink" Target="https://www.energyinst.org/statistical-review" TargetMode="External"/><Relationship Id="rId523" Type="http://schemas.openxmlformats.org/officeDocument/2006/relationships/hyperlink" Target="https://vizhub.healthdata.org/gbd-results/" TargetMode="External"/><Relationship Id="rId97" Type="http://schemas.openxmlformats.org/officeDocument/2006/relationships/hyperlink" Target="https://www.dlapiperintelligence.com/telehealth/" TargetMode="External"/><Relationship Id="rId730" Type="http://schemas.openxmlformats.org/officeDocument/2006/relationships/hyperlink" Target="https://vizhub.healthdata.org/gbd-results/" TargetMode="External"/><Relationship Id="rId828" Type="http://schemas.openxmlformats.org/officeDocument/2006/relationships/hyperlink" Target="https://ourworldindata.org/grapher/covid-vaccination-doses-per-capita" TargetMode="External"/><Relationship Id="rId162" Type="http://schemas.openxmlformats.org/officeDocument/2006/relationships/hyperlink" Target="https://ec.europa.eu/eurostat/databrowser/view/hlth_ehis_un1e/default/table?lang=en&amp;category=hlth.hlth_care.hlth_unm" TargetMode="External"/><Relationship Id="rId467" Type="http://schemas.openxmlformats.org/officeDocument/2006/relationships/hyperlink" Target="https://stats.oecd.org/Index.aspx?DataSetCode=HEALTH_HCQI" TargetMode="External"/><Relationship Id="rId674" Type="http://schemas.openxmlformats.org/officeDocument/2006/relationships/hyperlink" Target="https://vizhub.healthdata.org/gbd-results/" TargetMode="External"/><Relationship Id="rId881" Type="http://schemas.openxmlformats.org/officeDocument/2006/relationships/hyperlink" Target="https://gateway.euro.who.int/en/indicators/dh_24-national-ehr-system/" TargetMode="External"/><Relationship Id="rId24" Type="http://schemas.openxmlformats.org/officeDocument/2006/relationships/hyperlink" Target="https://www.commonwealthfund.org/international-health-policy-center/system-features/what-status-electronic-health-records" TargetMode="External"/><Relationship Id="rId327" Type="http://schemas.openxmlformats.org/officeDocument/2006/relationships/hyperlink" Target="https://www.energyinst.org/statistical-review" TargetMode="External"/><Relationship Id="rId534" Type="http://schemas.openxmlformats.org/officeDocument/2006/relationships/hyperlink" Target="https://vizhub.healthdata.org/gbd-results/" TargetMode="External"/><Relationship Id="rId741" Type="http://schemas.openxmlformats.org/officeDocument/2006/relationships/hyperlink" Target="https://vizhub.healthdata.org/gbd-results/" TargetMode="External"/><Relationship Id="rId839" Type="http://schemas.openxmlformats.org/officeDocument/2006/relationships/hyperlink" Target="https://copdx.org.au/copd-x-plan/" TargetMode="External"/><Relationship Id="rId173" Type="http://schemas.openxmlformats.org/officeDocument/2006/relationships/hyperlink" Target="https://databank.worldbank.org/reports.aspx?source=world-development-indicators" TargetMode="External"/><Relationship Id="rId380" Type="http://schemas.openxmlformats.org/officeDocument/2006/relationships/hyperlink" Target="https://vizhub.healthdata.org/gbd-results/" TargetMode="External"/><Relationship Id="rId601" Type="http://schemas.openxmlformats.org/officeDocument/2006/relationships/hyperlink" Target="https://www.thelancet.com/cms/10.1016/S2214-109X(18)30223-7/attachment/542f7bd7-bddb-4405-873e-377183b94169/mmc1.pdf" TargetMode="External"/><Relationship Id="rId240" Type="http://schemas.openxmlformats.org/officeDocument/2006/relationships/hyperlink" Target="https://www.fao.org/faostat/en/" TargetMode="External"/><Relationship Id="rId478" Type="http://schemas.openxmlformats.org/officeDocument/2006/relationships/hyperlink" Target="https://stats.oecd.org/Index.aspx?DataSetCode=HEALTH_HCQI" TargetMode="External"/><Relationship Id="rId685" Type="http://schemas.openxmlformats.org/officeDocument/2006/relationships/hyperlink" Target="https://vizhub.healthdata.org/gbd-results/" TargetMode="External"/><Relationship Id="rId892" Type="http://schemas.openxmlformats.org/officeDocument/2006/relationships/hyperlink" Target="https://www.who.int/data/gho/data/indicators/indicator-details/GHO/pneumoccocal-conjugate-vaccines-(pcv3)-immunization-coverage-among-1-year-olds-(-)" TargetMode="External"/><Relationship Id="rId906" Type="http://schemas.openxmlformats.org/officeDocument/2006/relationships/hyperlink" Target="https://www.ncbi.nlm.nih.gov/pmc/articles/PMC10895439/" TargetMode="External"/><Relationship Id="rId35" Type="http://schemas.openxmlformats.org/officeDocument/2006/relationships/hyperlink" Target="https://www.ncbi.nlm.nih.gov/pmc/articles/PMC8841639/" TargetMode="External"/><Relationship Id="rId100" Type="http://schemas.openxmlformats.org/officeDocument/2006/relationships/hyperlink" Target="https://www.dlapiperintelligence.com/telehealth/" TargetMode="External"/><Relationship Id="rId338" Type="http://schemas.openxmlformats.org/officeDocument/2006/relationships/hyperlink" Target="https://www.world-mining-data.info/wmd/downloads/PDF/WMD%202024.pdf" TargetMode="External"/><Relationship Id="rId545" Type="http://schemas.openxmlformats.org/officeDocument/2006/relationships/hyperlink" Target="https://data.worldbank.org/indicator/SH.PRV.SMOK" TargetMode="External"/><Relationship Id="rId752" Type="http://schemas.openxmlformats.org/officeDocument/2006/relationships/hyperlink" Target="https://vizhub.healthdata.org/gbd-results/" TargetMode="External"/><Relationship Id="rId184" Type="http://schemas.openxmlformats.org/officeDocument/2006/relationships/hyperlink" Target="https://databank.worldbank.org/reports.aspx?source=world-development-indicators" TargetMode="External"/><Relationship Id="rId391" Type="http://schemas.openxmlformats.org/officeDocument/2006/relationships/hyperlink" Target="https://vizhub.healthdata.org/gbd-results/" TargetMode="External"/><Relationship Id="rId405" Type="http://schemas.openxmlformats.org/officeDocument/2006/relationships/hyperlink" Target="https://www.ksh.hu/dgins2017/health_care_services_available_during_temporary_stay_in_hungary_form.pdf" TargetMode="External"/><Relationship Id="rId612" Type="http://schemas.openxmlformats.org/officeDocument/2006/relationships/hyperlink" Target="https://vizhub.healthdata.org/gbd-results/" TargetMode="External"/><Relationship Id="rId251" Type="http://schemas.openxmlformats.org/officeDocument/2006/relationships/hyperlink" Target="https://www.fao.org/faostat/en/" TargetMode="External"/><Relationship Id="rId489" Type="http://schemas.openxmlformats.org/officeDocument/2006/relationships/hyperlink" Target="https://www.ersnet.org/wp-content/uploads/2023/01/Practising_respiratory_medicine_in_Europe.pdf" TargetMode="External"/><Relationship Id="rId696" Type="http://schemas.openxmlformats.org/officeDocument/2006/relationships/hyperlink" Target="https://vizhub.healthdata.org/gbd-results/" TargetMode="External"/><Relationship Id="rId46" Type="http://schemas.openxmlformats.org/officeDocument/2006/relationships/hyperlink" Target="https://boris.unibe.ch/106596/1/477911.pdf" TargetMode="External"/><Relationship Id="rId349" Type="http://schemas.openxmlformats.org/officeDocument/2006/relationships/hyperlink" Target="https://www.world-mining-data.info/wmd/downloads/PDF/WMD%202024.pdf" TargetMode="External"/><Relationship Id="rId556" Type="http://schemas.openxmlformats.org/officeDocument/2006/relationships/hyperlink" Target="https://data.worldbank.org/indicator/SH.PRV.SMOK" TargetMode="External"/><Relationship Id="rId763" Type="http://schemas.openxmlformats.org/officeDocument/2006/relationships/hyperlink" Target="https://vizhub.healthdata.org/gbd-results/" TargetMode="External"/><Relationship Id="rId111" Type="http://schemas.openxmlformats.org/officeDocument/2006/relationships/hyperlink" Target="https://iris.who.int/bitstream/handle/10665/374504/9789289060660-eng.pdf?sequence=22" TargetMode="External"/><Relationship Id="rId195" Type="http://schemas.openxmlformats.org/officeDocument/2006/relationships/hyperlink" Target="https://databank.worldbank.org/reports.aspx?source=world-development-indicators" TargetMode="External"/><Relationship Id="rId209" Type="http://schemas.openxmlformats.org/officeDocument/2006/relationships/hyperlink" Target="https://databank.worldbank.org/reports.aspx?source=world-development-indicators" TargetMode="External"/><Relationship Id="rId416" Type="http://schemas.openxmlformats.org/officeDocument/2006/relationships/hyperlink" Target="https://www.my.gov.sa/wps/portal/snp/aboutksa/HealthCareInKSA/?lang=en" TargetMode="External"/><Relationship Id="rId623" Type="http://schemas.openxmlformats.org/officeDocument/2006/relationships/hyperlink" Target="https://vizhub.healthdata.org/gbd-results/" TargetMode="External"/><Relationship Id="rId830" Type="http://schemas.openxmlformats.org/officeDocument/2006/relationships/hyperlink" Target="https://www.who.int/data/gho/data/themes/topics/health-workforce" TargetMode="External"/><Relationship Id="rId57" Type="http://schemas.openxmlformats.org/officeDocument/2006/relationships/hyperlink" Target="https://www.ncbi.nlm.nih.gov/pmc/articles/PMC4470547/" TargetMode="External"/><Relationship Id="rId262" Type="http://schemas.openxmlformats.org/officeDocument/2006/relationships/hyperlink" Target="https://www.fao.org/faostat/en/" TargetMode="External"/><Relationship Id="rId567" Type="http://schemas.openxmlformats.org/officeDocument/2006/relationships/hyperlink" Target="https://data.worldbank.org/indicator/SH.PRV.SMOK" TargetMode="External"/><Relationship Id="rId122" Type="http://schemas.openxmlformats.org/officeDocument/2006/relationships/hyperlink" Target="https://iris.who.int/bitstream/handle/10665/374504/9789289060660-eng.pdf?sequence=22" TargetMode="External"/><Relationship Id="rId774" Type="http://schemas.openxmlformats.org/officeDocument/2006/relationships/hyperlink" Target="https://www.ncbi.nlm.nih.gov/pmc/articles/PMC4733567/" TargetMode="External"/><Relationship Id="rId427" Type="http://schemas.openxmlformats.org/officeDocument/2006/relationships/hyperlink" Target="https://www.hamed.gr/en/service/oxygen-therapy/" TargetMode="External"/><Relationship Id="rId634" Type="http://schemas.openxmlformats.org/officeDocument/2006/relationships/hyperlink" Target="https://vizhub.healthdata.org/gbd-results/" TargetMode="External"/><Relationship Id="rId841" Type="http://schemas.openxmlformats.org/officeDocument/2006/relationships/hyperlink" Target="https://easyoxygen.com.au/blogs/articles/what-is-oxygen-therapy" TargetMode="External"/><Relationship Id="rId273" Type="http://schemas.openxmlformats.org/officeDocument/2006/relationships/hyperlink" Target="https://vizhub.healthdata.org/gbd-results/" TargetMode="External"/><Relationship Id="rId480" Type="http://schemas.openxmlformats.org/officeDocument/2006/relationships/hyperlink" Target="https://stats.oecd.org/Index.aspx?DataSetCode=HEALTH_HCQI" TargetMode="External"/><Relationship Id="rId701" Type="http://schemas.openxmlformats.org/officeDocument/2006/relationships/hyperlink" Target="https://vizhub.healthdata.org/gbd-results/" TargetMode="External"/><Relationship Id="rId68" Type="http://schemas.openxmlformats.org/officeDocument/2006/relationships/hyperlink" Target="https://erj.ersjournals.com/content/62/suppl_67/PA970" TargetMode="External"/><Relationship Id="rId133" Type="http://schemas.openxmlformats.org/officeDocument/2006/relationships/hyperlink" Target="https://iris.who.int/bitstream/handle/10665/374504/9789289060660-eng.pdf?sequence=22" TargetMode="External"/><Relationship Id="rId340" Type="http://schemas.openxmlformats.org/officeDocument/2006/relationships/hyperlink" Target="https://www.world-mining-data.info/wmd/downloads/PDF/WMD%202024.pdf" TargetMode="External"/><Relationship Id="rId578" Type="http://schemas.openxmlformats.org/officeDocument/2006/relationships/hyperlink" Target="https://www.thelancet.com/cms/10.1016/S2214-109X(18)30223-7/attachment/542f7bd7-bddb-4405-873e-377183b94169/mmc1.pdf" TargetMode="External"/><Relationship Id="rId785" Type="http://schemas.openxmlformats.org/officeDocument/2006/relationships/hyperlink" Target="https://www.commonwealthfund.org/international-health-policy-center/countries/canada" TargetMode="External"/><Relationship Id="rId200" Type="http://schemas.openxmlformats.org/officeDocument/2006/relationships/hyperlink" Target="https://databank.worldbank.org/reports.aspx?source=world-development-indicators" TargetMode="External"/><Relationship Id="rId438" Type="http://schemas.openxmlformats.org/officeDocument/2006/relationships/hyperlink" Target="https://www.dlapiperintelligence.com/telehealth/" TargetMode="External"/><Relationship Id="rId645" Type="http://schemas.openxmlformats.org/officeDocument/2006/relationships/hyperlink" Target="https://vizhub.healthdata.org/gbd-results/" TargetMode="External"/><Relationship Id="rId852" Type="http://schemas.openxmlformats.org/officeDocument/2006/relationships/hyperlink" Target="https://bpac.org.nz/2017/copd.aspx" TargetMode="External"/><Relationship Id="rId284" Type="http://schemas.openxmlformats.org/officeDocument/2006/relationships/hyperlink" Target="https://vizhub.healthdata.org/gbd-results/" TargetMode="External"/><Relationship Id="rId491" Type="http://schemas.openxmlformats.org/officeDocument/2006/relationships/hyperlink" Target="https://www.ersnet.org/wp-content/uploads/2023/01/Practising_respiratory_medicine_in_Europe.pdf" TargetMode="External"/><Relationship Id="rId505" Type="http://schemas.openxmlformats.org/officeDocument/2006/relationships/hyperlink" Target="https://vizhub.healthdata.org/gbd-results/" TargetMode="External"/><Relationship Id="rId712" Type="http://schemas.openxmlformats.org/officeDocument/2006/relationships/hyperlink" Target="https://vizhub.healthdata.org/gbd-results/" TargetMode="External"/><Relationship Id="rId37" Type="http://schemas.openxmlformats.org/officeDocument/2006/relationships/hyperlink" Target="https://ilfa.ie/practical-help/oxgyen" TargetMode="External"/><Relationship Id="rId79" Type="http://schemas.openxmlformats.org/officeDocument/2006/relationships/hyperlink" Target="https://www.efanet.org/images/2014/10/EFA-Book-Minimum-Standards-of-Care-for-COPD-Patients-in-Europe_ENGLISH.pdf" TargetMode="External"/><Relationship Id="rId102" Type="http://schemas.openxmlformats.org/officeDocument/2006/relationships/hyperlink" Target="https://www.dlapiperintelligence.com/telehealth/" TargetMode="External"/><Relationship Id="rId144" Type="http://schemas.openxmlformats.org/officeDocument/2006/relationships/hyperlink" Target="https://ec.europa.eu/eurostat/databrowser/view/hlth_ehis_un1e/default/table?lang=en&amp;category=hlth.hlth_care.hlth_unm" TargetMode="External"/><Relationship Id="rId547" Type="http://schemas.openxmlformats.org/officeDocument/2006/relationships/hyperlink" Target="https://data.worldbank.org/indicator/SH.PRV.SMOK" TargetMode="External"/><Relationship Id="rId589" Type="http://schemas.openxmlformats.org/officeDocument/2006/relationships/hyperlink" Target="https://www.thelancet.com/cms/10.1016/S2214-109X(18)30223-7/attachment/542f7bd7-bddb-4405-873e-377183b94169/mmc1.pdf" TargetMode="External"/><Relationship Id="rId754" Type="http://schemas.openxmlformats.org/officeDocument/2006/relationships/hyperlink" Target="https://vizhub.healthdata.org/gbd-results/" TargetMode="External"/><Relationship Id="rId796" Type="http://schemas.openxmlformats.org/officeDocument/2006/relationships/hyperlink" Target="https://www.commonwealthfund.org/international-health-policy-center/countries/france" TargetMode="External"/><Relationship Id="rId90" Type="http://schemas.openxmlformats.org/officeDocument/2006/relationships/hyperlink" Target="https://www.dlapiperintelligence.com/telehealth/" TargetMode="External"/><Relationship Id="rId186" Type="http://schemas.openxmlformats.org/officeDocument/2006/relationships/hyperlink" Target="https://databank.worldbank.org/reports.aspx?source=world-development-indicators" TargetMode="External"/><Relationship Id="rId351" Type="http://schemas.openxmlformats.org/officeDocument/2006/relationships/hyperlink" Target="https://www.world-mining-data.info/wmd/downloads/PDF/WMD%202024.pdf" TargetMode="External"/><Relationship Id="rId393" Type="http://schemas.openxmlformats.org/officeDocument/2006/relationships/hyperlink" Target="https://vizhub.healthdata.org/gbd-results/" TargetMode="External"/><Relationship Id="rId407" Type="http://schemas.openxmlformats.org/officeDocument/2006/relationships/hyperlink" Target="https://www.hse.ie/eng/services/list/4/olderpeople/carersrelatives/carers-allowance.html" TargetMode="External"/><Relationship Id="rId449" Type="http://schemas.openxmlformats.org/officeDocument/2006/relationships/hyperlink" Target="https://www.dlapiperintelligence.com/telehealth/" TargetMode="External"/><Relationship Id="rId614" Type="http://schemas.openxmlformats.org/officeDocument/2006/relationships/hyperlink" Target="https://vizhub.healthdata.org/gbd-results/" TargetMode="External"/><Relationship Id="rId656" Type="http://schemas.openxmlformats.org/officeDocument/2006/relationships/hyperlink" Target="https://vizhub.healthdata.org/gbd-results/" TargetMode="External"/><Relationship Id="rId821" Type="http://schemas.openxmlformats.org/officeDocument/2006/relationships/hyperlink" Target="https://vizhub.healthdata.org/gbd-results/" TargetMode="External"/><Relationship Id="rId863" Type="http://schemas.openxmlformats.org/officeDocument/2006/relationships/hyperlink" Target="https://www.ilo.org/resource/chemical-exposure-limits" TargetMode="External"/><Relationship Id="rId211" Type="http://schemas.openxmlformats.org/officeDocument/2006/relationships/hyperlink" Target="https://databank.worldbank.org/reports.aspx?source=world-development-indicators" TargetMode="External"/><Relationship Id="rId253" Type="http://schemas.openxmlformats.org/officeDocument/2006/relationships/hyperlink" Target="https://www.fao.org/faostat/en/" TargetMode="External"/><Relationship Id="rId295" Type="http://schemas.openxmlformats.org/officeDocument/2006/relationships/hyperlink" Target="https://vizhub.healthdata.org/gbd-results/" TargetMode="External"/><Relationship Id="rId309" Type="http://schemas.openxmlformats.org/officeDocument/2006/relationships/hyperlink" Target="https://www.energyinst.org/statistical-review" TargetMode="External"/><Relationship Id="rId460" Type="http://schemas.openxmlformats.org/officeDocument/2006/relationships/hyperlink" Target="https://stats.oecd.org/Index.aspx?DataSetCode=HEALTH_HCQI" TargetMode="External"/><Relationship Id="rId516" Type="http://schemas.openxmlformats.org/officeDocument/2006/relationships/hyperlink" Target="https://vizhub.healthdata.org/gbd-results/" TargetMode="External"/><Relationship Id="rId698" Type="http://schemas.openxmlformats.org/officeDocument/2006/relationships/hyperlink" Target="https://vizhub.healthdata.org/gbd-results/" TargetMode="External"/><Relationship Id="rId48" Type="http://schemas.openxmlformats.org/officeDocument/2006/relationships/hyperlink" Target="https://pubmed.ncbi.nlm.nih.gov/30422587/" TargetMode="External"/><Relationship Id="rId113" Type="http://schemas.openxmlformats.org/officeDocument/2006/relationships/hyperlink" Target="https://iris.who.int/bitstream/handle/10665/374504/9789289060660-eng.pdf?sequence=22" TargetMode="External"/><Relationship Id="rId320" Type="http://schemas.openxmlformats.org/officeDocument/2006/relationships/hyperlink" Target="https://www.energyinst.org/statistical-review" TargetMode="External"/><Relationship Id="rId558" Type="http://schemas.openxmlformats.org/officeDocument/2006/relationships/hyperlink" Target="https://data.worldbank.org/indicator/SH.PRV.SMOK" TargetMode="External"/><Relationship Id="rId723" Type="http://schemas.openxmlformats.org/officeDocument/2006/relationships/hyperlink" Target="https://vizhub.healthdata.org/gbd-results/" TargetMode="External"/><Relationship Id="rId765" Type="http://schemas.openxmlformats.org/officeDocument/2006/relationships/hyperlink" Target="https://vizhub.healthdata.org/gbd-results/" TargetMode="External"/><Relationship Id="rId155" Type="http://schemas.openxmlformats.org/officeDocument/2006/relationships/hyperlink" Target="https://ec.europa.eu/eurostat/databrowser/view/hlth_ehis_un1e/default/table?lang=en&amp;category=hlth.hlth_care.hlth_unm" TargetMode="External"/><Relationship Id="rId197" Type="http://schemas.openxmlformats.org/officeDocument/2006/relationships/hyperlink" Target="https://databank.worldbank.org/reports.aspx?source=world-development-indicators" TargetMode="External"/><Relationship Id="rId362" Type="http://schemas.openxmlformats.org/officeDocument/2006/relationships/hyperlink" Target="https://vizhub.healthdata.org/gbd-results/" TargetMode="External"/><Relationship Id="rId418" Type="http://schemas.openxmlformats.org/officeDocument/2006/relationships/hyperlink" Target="https://www.gov.si/en/news/2020-06-01-slovenia-takes-decisive-action-to-fight-the-epidemic-and-help-the-population-and-the-economy/" TargetMode="External"/><Relationship Id="rId625" Type="http://schemas.openxmlformats.org/officeDocument/2006/relationships/hyperlink" Target="https://vizhub.healthdata.org/gbd-results/" TargetMode="External"/><Relationship Id="rId832" Type="http://schemas.openxmlformats.org/officeDocument/2006/relationships/hyperlink" Target="https://www.fao.org/faostat/en/" TargetMode="External"/><Relationship Id="rId222" Type="http://schemas.openxmlformats.org/officeDocument/2006/relationships/hyperlink" Target="https://databank.worldbank.org/reports.aspx?source=world-development-indicators" TargetMode="External"/><Relationship Id="rId264" Type="http://schemas.openxmlformats.org/officeDocument/2006/relationships/hyperlink" Target="https://vizhub.healthdata.org/gbd-results/" TargetMode="External"/><Relationship Id="rId471" Type="http://schemas.openxmlformats.org/officeDocument/2006/relationships/hyperlink" Target="https://stats.oecd.org/Index.aspx?DataSetCode=HEALTH_HCQI" TargetMode="External"/><Relationship Id="rId667" Type="http://schemas.openxmlformats.org/officeDocument/2006/relationships/hyperlink" Target="https://vizhub.healthdata.org/gbd-results/" TargetMode="External"/><Relationship Id="rId874" Type="http://schemas.openxmlformats.org/officeDocument/2006/relationships/hyperlink" Target="https://www.who.int/data/gho/data/themes/topics/health-workforce" TargetMode="External"/><Relationship Id="rId17" Type="http://schemas.openxmlformats.org/officeDocument/2006/relationships/hyperlink" Target="https://esanjeevani.mohfw.gov.in/" TargetMode="External"/><Relationship Id="rId59" Type="http://schemas.openxmlformats.org/officeDocument/2006/relationships/hyperlink" Target="https://www.dovepress.com/physicians-knowledge-of-pulmonary-rehabilitation-in-china-a-cross-sect-peer-reviewed-fulltext-article-COPD" TargetMode="External"/><Relationship Id="rId124" Type="http://schemas.openxmlformats.org/officeDocument/2006/relationships/hyperlink" Target="https://iris.who.int/bitstream/handle/10665/374504/9789289060660-eng.pdf?sequence=22" TargetMode="External"/><Relationship Id="rId527" Type="http://schemas.openxmlformats.org/officeDocument/2006/relationships/hyperlink" Target="https://vizhub.healthdata.org/gbd-results/" TargetMode="External"/><Relationship Id="rId569" Type="http://schemas.openxmlformats.org/officeDocument/2006/relationships/hyperlink" Target="https://data.worldbank.org/indicator/SH.PRV.SMOK" TargetMode="External"/><Relationship Id="rId734" Type="http://schemas.openxmlformats.org/officeDocument/2006/relationships/hyperlink" Target="https://vizhub.healthdata.org/gbd-results/" TargetMode="External"/><Relationship Id="rId776" Type="http://schemas.openxmlformats.org/officeDocument/2006/relationships/hyperlink" Target="https://www.ncbi.nlm.nih.gov/pmc/articles/PMC8264709/" TargetMode="External"/><Relationship Id="rId70" Type="http://schemas.openxmlformats.org/officeDocument/2006/relationships/hyperlink" Target="https://www.ncbi.nlm.nih.gov/pmc/articles/PMC8860025/" TargetMode="External"/><Relationship Id="rId166" Type="http://schemas.openxmlformats.org/officeDocument/2006/relationships/hyperlink" Target="https://databank.worldbank.org/reports.aspx?source=world-development-indicators" TargetMode="External"/><Relationship Id="rId331" Type="http://schemas.openxmlformats.org/officeDocument/2006/relationships/hyperlink" Target="https://www.world-mining-data.info/wmd/downloads/PDF/WMD%202024.pdf" TargetMode="External"/><Relationship Id="rId373" Type="http://schemas.openxmlformats.org/officeDocument/2006/relationships/hyperlink" Target="https://vizhub.healthdata.org/gbd-results/" TargetMode="External"/><Relationship Id="rId429" Type="http://schemas.openxmlformats.org/officeDocument/2006/relationships/hyperlink" Target="https://www.dlapiperintelligence.com/telehealth/" TargetMode="External"/><Relationship Id="rId580" Type="http://schemas.openxmlformats.org/officeDocument/2006/relationships/hyperlink" Target="https://www.thelancet.com/cms/10.1016/S2214-109X(18)30223-7/attachment/542f7bd7-bddb-4405-873e-377183b94169/mmc1.pdf" TargetMode="External"/><Relationship Id="rId636" Type="http://schemas.openxmlformats.org/officeDocument/2006/relationships/hyperlink" Target="https://vizhub.healthdata.org/gbd-results/" TargetMode="External"/><Relationship Id="rId801" Type="http://schemas.openxmlformats.org/officeDocument/2006/relationships/hyperlink" Target="https://chi.gov.sa/en/Rules/Documents/Insurance%20Drug%20Formulary%20(IDF).pdf" TargetMode="External"/><Relationship Id="rId1" Type="http://schemas.openxmlformats.org/officeDocument/2006/relationships/hyperlink" Target="https://www.thelancet.com/pdfs/journals/langlo/PIIS2214-109X(23)00217-6.pdf" TargetMode="External"/><Relationship Id="rId233" Type="http://schemas.openxmlformats.org/officeDocument/2006/relationships/hyperlink" Target="https://www.fao.org/faostat/en/" TargetMode="External"/><Relationship Id="rId440" Type="http://schemas.openxmlformats.org/officeDocument/2006/relationships/hyperlink" Target="https://www.dlapiperintelligence.com/telehealth/" TargetMode="External"/><Relationship Id="rId678" Type="http://schemas.openxmlformats.org/officeDocument/2006/relationships/hyperlink" Target="https://vizhub.healthdata.org/gbd-results/" TargetMode="External"/><Relationship Id="rId843" Type="http://schemas.openxmlformats.org/officeDocument/2006/relationships/hyperlink" Target="https://www.aihw.gov.au/reports/diagnostic-services/pathology-imaging-and-other-diagnostic-services" TargetMode="External"/><Relationship Id="rId885" Type="http://schemas.openxmlformats.org/officeDocument/2006/relationships/hyperlink" Target="https://gateway.euro.who.int/en/indicators/dh_24-national-ehr-system/" TargetMode="External"/><Relationship Id="rId28" Type="http://schemas.openxmlformats.org/officeDocument/2006/relationships/hyperlink" Target="https://www.ncbi.nlm.nih.gov/pmc/articles/PMC4676395/" TargetMode="External"/><Relationship Id="rId275" Type="http://schemas.openxmlformats.org/officeDocument/2006/relationships/hyperlink" Target="https://vizhub.healthdata.org/gbd-results/" TargetMode="External"/><Relationship Id="rId300" Type="http://schemas.openxmlformats.org/officeDocument/2006/relationships/hyperlink" Target="https://www.energyinst.org/statistical-review" TargetMode="External"/><Relationship Id="rId482" Type="http://schemas.openxmlformats.org/officeDocument/2006/relationships/hyperlink" Target="https://ourworldindata.org/grapher/covid-vaccination-doses-per-capita" TargetMode="External"/><Relationship Id="rId538" Type="http://schemas.openxmlformats.org/officeDocument/2006/relationships/hyperlink" Target="https://data.worldbank.org/indicator/SH.PRV.SMOK" TargetMode="External"/><Relationship Id="rId703" Type="http://schemas.openxmlformats.org/officeDocument/2006/relationships/hyperlink" Target="https://vizhub.healthdata.org/gbd-results/" TargetMode="External"/><Relationship Id="rId745" Type="http://schemas.openxmlformats.org/officeDocument/2006/relationships/hyperlink" Target="https://vizhub.healthdata.org/gbd-results/" TargetMode="External"/><Relationship Id="rId910" Type="http://schemas.openxmlformats.org/officeDocument/2006/relationships/hyperlink" Target="https://www.ncbi.nlm.nih.gov/pmc/articles/PMC10895439/" TargetMode="External"/><Relationship Id="rId81" Type="http://schemas.openxmlformats.org/officeDocument/2006/relationships/hyperlink" Target="https://www.dlapiperintelligence.com/telehealth/" TargetMode="External"/><Relationship Id="rId135" Type="http://schemas.openxmlformats.org/officeDocument/2006/relationships/hyperlink" Target="https://iris.who.int/bitstream/handle/10665/374504/9789289060660-eng.pdf?sequence=22" TargetMode="External"/><Relationship Id="rId177" Type="http://schemas.openxmlformats.org/officeDocument/2006/relationships/hyperlink" Target="https://databank.worldbank.org/reports.aspx?source=world-development-indicators" TargetMode="External"/><Relationship Id="rId342" Type="http://schemas.openxmlformats.org/officeDocument/2006/relationships/hyperlink" Target="https://www.world-mining-data.info/wmd/downloads/PDF/WMD%202024.pdf" TargetMode="External"/><Relationship Id="rId384" Type="http://schemas.openxmlformats.org/officeDocument/2006/relationships/hyperlink" Target="https://vizhub.healthdata.org/gbd-results/" TargetMode="External"/><Relationship Id="rId591" Type="http://schemas.openxmlformats.org/officeDocument/2006/relationships/hyperlink" Target="https://www.thelancet.com/cms/10.1016/S2214-109X(18)30223-7/attachment/542f7bd7-bddb-4405-873e-377183b94169/mmc1.pdf" TargetMode="External"/><Relationship Id="rId605" Type="http://schemas.openxmlformats.org/officeDocument/2006/relationships/hyperlink" Target="https://vizhub.healthdata.org/gbd-results/" TargetMode="External"/><Relationship Id="rId787" Type="http://schemas.openxmlformats.org/officeDocument/2006/relationships/hyperlink" Target="https://www.commonwealthfund.org/international-health-policy-center/countries/india" TargetMode="External"/><Relationship Id="rId812" Type="http://schemas.openxmlformats.org/officeDocument/2006/relationships/hyperlink" Target="https://www.who.int/data/gho/data/indicators/indicator-details/GHO/general-availability-of-nicotine-replacement-therapy-in-the-public-health-sector" TargetMode="External"/><Relationship Id="rId202" Type="http://schemas.openxmlformats.org/officeDocument/2006/relationships/hyperlink" Target="https://databank.worldbank.org/reports.aspx?source=world-development-indicators" TargetMode="External"/><Relationship Id="rId244" Type="http://schemas.openxmlformats.org/officeDocument/2006/relationships/hyperlink" Target="https://www.fao.org/faostat/en/" TargetMode="External"/><Relationship Id="rId647" Type="http://schemas.openxmlformats.org/officeDocument/2006/relationships/hyperlink" Target="https://vizhub.healthdata.org/gbd-results/" TargetMode="External"/><Relationship Id="rId689" Type="http://schemas.openxmlformats.org/officeDocument/2006/relationships/hyperlink" Target="https://vizhub.healthdata.org/gbd-results/" TargetMode="External"/><Relationship Id="rId854" Type="http://schemas.openxmlformats.org/officeDocument/2006/relationships/hyperlink" Target="https://www.eurodicas.com.br/saude-publica-portugal/" TargetMode="External"/><Relationship Id="rId896" Type="http://schemas.openxmlformats.org/officeDocument/2006/relationships/hyperlink" Target="https://www.ncbi.nlm.nih.gov/pmc/articles/PMC10895439/" TargetMode="External"/><Relationship Id="rId39" Type="http://schemas.openxmlformats.org/officeDocument/2006/relationships/hyperlink" Target="https://www.dovepress.com/association-of-oxygen-therapy-with-the-natural-disease-progression-of--peer-reviewed-fulltext-article-TCRM" TargetMode="External"/><Relationship Id="rId286" Type="http://schemas.openxmlformats.org/officeDocument/2006/relationships/hyperlink" Target="https://vizhub.healthdata.org/gbd-results/" TargetMode="External"/><Relationship Id="rId451" Type="http://schemas.openxmlformats.org/officeDocument/2006/relationships/hyperlink" Target="https://www.dlapiperintelligence.com/telehealth/" TargetMode="External"/><Relationship Id="rId493" Type="http://schemas.openxmlformats.org/officeDocument/2006/relationships/hyperlink" Target="https://www.ersnet.org/wp-content/uploads/2023/01/Practising_respiratory_medicine_in_Europe.pdf" TargetMode="External"/><Relationship Id="rId507" Type="http://schemas.openxmlformats.org/officeDocument/2006/relationships/hyperlink" Target="https://vizhub.healthdata.org/gbd-results/" TargetMode="External"/><Relationship Id="rId549" Type="http://schemas.openxmlformats.org/officeDocument/2006/relationships/hyperlink" Target="https://data.worldbank.org/indicator/SH.PRV.SMOK" TargetMode="External"/><Relationship Id="rId714" Type="http://schemas.openxmlformats.org/officeDocument/2006/relationships/hyperlink" Target="https://vizhub.healthdata.org/gbd-results/" TargetMode="External"/><Relationship Id="rId756" Type="http://schemas.openxmlformats.org/officeDocument/2006/relationships/hyperlink" Target="https://vizhub.healthdata.org/gbd-results/" TargetMode="External"/><Relationship Id="rId50" Type="http://schemas.openxmlformats.org/officeDocument/2006/relationships/hyperlink" Target="https://www.sciencedirect.com/science/article/pii/S2210600615000878" TargetMode="External"/><Relationship Id="rId104" Type="http://schemas.openxmlformats.org/officeDocument/2006/relationships/hyperlink" Target="https://www.dlapiperintelligence.com/telehealth/" TargetMode="External"/><Relationship Id="rId146" Type="http://schemas.openxmlformats.org/officeDocument/2006/relationships/hyperlink" Target="https://ec.europa.eu/eurostat/databrowser/view/hlth_ehis_un1e/default/table?lang=en&amp;category=hlth.hlth_care.hlth_unm" TargetMode="External"/><Relationship Id="rId188" Type="http://schemas.openxmlformats.org/officeDocument/2006/relationships/hyperlink" Target="https://databank.worldbank.org/reports.aspx?source=world-development-indicators" TargetMode="External"/><Relationship Id="rId311" Type="http://schemas.openxmlformats.org/officeDocument/2006/relationships/hyperlink" Target="https://www.energyinst.org/statistical-review" TargetMode="External"/><Relationship Id="rId353" Type="http://schemas.openxmlformats.org/officeDocument/2006/relationships/hyperlink" Target="https://www.world-mining-data.info/wmd/downloads/PDF/WMD%202024.pdf" TargetMode="External"/><Relationship Id="rId395" Type="http://schemas.openxmlformats.org/officeDocument/2006/relationships/hyperlink" Target="https://gardemaladeadomicile.be/en/what-are-the-costs-of-home-caregivers-in-brussels-in-2023/" TargetMode="External"/><Relationship Id="rId409" Type="http://schemas.openxmlformats.org/officeDocument/2006/relationships/hyperlink" Target="https://eurocarers.org/country-profiles/latvia/" TargetMode="External"/><Relationship Id="rId560" Type="http://schemas.openxmlformats.org/officeDocument/2006/relationships/hyperlink" Target="https://data.worldbank.org/indicator/SH.PRV.SMOK" TargetMode="External"/><Relationship Id="rId798" Type="http://schemas.openxmlformats.org/officeDocument/2006/relationships/hyperlink" Target="https://www.commonwealthfund.org/international-health-policy-center/countries/italy" TargetMode="External"/><Relationship Id="rId92" Type="http://schemas.openxmlformats.org/officeDocument/2006/relationships/hyperlink" Target="https://www.dlapiperintelligence.com/telehealth/" TargetMode="External"/><Relationship Id="rId213" Type="http://schemas.openxmlformats.org/officeDocument/2006/relationships/hyperlink" Target="https://databank.worldbank.org/reports.aspx?source=world-development-indicators" TargetMode="External"/><Relationship Id="rId420" Type="http://schemas.openxmlformats.org/officeDocument/2006/relationships/hyperlink" Target="https://euroweeklynews.com/2022/06/30/home-care-in-spain-for-expats/" TargetMode="External"/><Relationship Id="rId616" Type="http://schemas.openxmlformats.org/officeDocument/2006/relationships/hyperlink" Target="https://vizhub.healthdata.org/gbd-results/" TargetMode="External"/><Relationship Id="rId658" Type="http://schemas.openxmlformats.org/officeDocument/2006/relationships/hyperlink" Target="https://vizhub.healthdata.org/gbd-results/" TargetMode="External"/><Relationship Id="rId823" Type="http://schemas.openxmlformats.org/officeDocument/2006/relationships/hyperlink" Target="https://www.who.int/teams/global-tuberculosis-programme/data" TargetMode="External"/><Relationship Id="rId865" Type="http://schemas.openxmlformats.org/officeDocument/2006/relationships/hyperlink" Target="https://www.who.int/data/gho/data/indicators/indicator-details/GHO/general-availability-of-nicotine-replacement-therapy-in-the-public-health-sector" TargetMode="External"/><Relationship Id="rId255" Type="http://schemas.openxmlformats.org/officeDocument/2006/relationships/hyperlink" Target="https://www.fao.org/faostat/en/" TargetMode="External"/><Relationship Id="rId297" Type="http://schemas.openxmlformats.org/officeDocument/2006/relationships/hyperlink" Target="https://www.energyinst.org/statistical-review" TargetMode="External"/><Relationship Id="rId462" Type="http://schemas.openxmlformats.org/officeDocument/2006/relationships/hyperlink" Target="https://stats.oecd.org/Index.aspx?DataSetCode=HEALTH_HCQI" TargetMode="External"/><Relationship Id="rId518" Type="http://schemas.openxmlformats.org/officeDocument/2006/relationships/hyperlink" Target="https://vizhub.healthdata.org/gbd-results/" TargetMode="External"/><Relationship Id="rId725" Type="http://schemas.openxmlformats.org/officeDocument/2006/relationships/hyperlink" Target="https://vizhub.healthdata.org/gbd-results/" TargetMode="External"/><Relationship Id="rId115" Type="http://schemas.openxmlformats.org/officeDocument/2006/relationships/hyperlink" Target="https://iris.who.int/bitstream/handle/10665/374504/9789289060660-eng.pdf?sequence=22" TargetMode="External"/><Relationship Id="rId157" Type="http://schemas.openxmlformats.org/officeDocument/2006/relationships/hyperlink" Target="https://ec.europa.eu/eurostat/databrowser/view/hlth_ehis_un1e/default/table?lang=en&amp;category=hlth.hlth_care.hlth_unm" TargetMode="External"/><Relationship Id="rId322" Type="http://schemas.openxmlformats.org/officeDocument/2006/relationships/hyperlink" Target="https://www.energyinst.org/statistical-review" TargetMode="External"/><Relationship Id="rId364" Type="http://schemas.openxmlformats.org/officeDocument/2006/relationships/hyperlink" Target="https://vizhub.healthdata.org/gbd-results/" TargetMode="External"/><Relationship Id="rId767" Type="http://schemas.openxmlformats.org/officeDocument/2006/relationships/hyperlink" Target="https://vizhub.healthdata.org/gbd-results/" TargetMode="External"/><Relationship Id="rId61" Type="http://schemas.openxmlformats.org/officeDocument/2006/relationships/hyperlink" Target="https://www.dovepress.com/estimating-the-effectiveness-of-pulmonary-rehabilitation-for-copd-exac-peer-reviewed-fulltext-article-COPD" TargetMode="External"/><Relationship Id="rId199" Type="http://schemas.openxmlformats.org/officeDocument/2006/relationships/hyperlink" Target="https://databank.worldbank.org/reports.aspx?source=world-development-indicators" TargetMode="External"/><Relationship Id="rId571" Type="http://schemas.openxmlformats.org/officeDocument/2006/relationships/hyperlink" Target="https://www.thelancet.com/cms/10.1016/S2214-109X(18)30223-7/attachment/542f7bd7-bddb-4405-873e-377183b94169/mmc1.pdf" TargetMode="External"/><Relationship Id="rId627" Type="http://schemas.openxmlformats.org/officeDocument/2006/relationships/hyperlink" Target="https://vizhub.healthdata.org/gbd-results/" TargetMode="External"/><Relationship Id="rId669" Type="http://schemas.openxmlformats.org/officeDocument/2006/relationships/hyperlink" Target="https://vizhub.healthdata.org/gbd-results/" TargetMode="External"/><Relationship Id="rId834" Type="http://schemas.openxmlformats.org/officeDocument/2006/relationships/hyperlink" Target="https://www.fao.org/faostat/en/" TargetMode="External"/><Relationship Id="rId876" Type="http://schemas.openxmlformats.org/officeDocument/2006/relationships/hyperlink" Target="https://iris.who.int/bitstream/handle/10665/372043/9789240077164-eng.pdf?sequence=1" TargetMode="External"/><Relationship Id="rId19" Type="http://schemas.openxmlformats.org/officeDocument/2006/relationships/hyperlink" Target="https://www.oecd-ilibrary.org/docserver/db54b41f-en.pdf?expires=1720080910&amp;id=id&amp;accname=guest&amp;checksum=90FB9CD103452709C510A145C2FD0ACD" TargetMode="External"/><Relationship Id="rId224" Type="http://schemas.openxmlformats.org/officeDocument/2006/relationships/hyperlink" Target="https://databank.worldbank.org/reports.aspx?source=world-development-indicators" TargetMode="External"/><Relationship Id="rId266" Type="http://schemas.openxmlformats.org/officeDocument/2006/relationships/hyperlink" Target="https://vizhub.healthdata.org/gbd-results/" TargetMode="External"/><Relationship Id="rId431" Type="http://schemas.openxmlformats.org/officeDocument/2006/relationships/hyperlink" Target="https://www.dlapiperintelligence.com/telehealth/" TargetMode="External"/><Relationship Id="rId473" Type="http://schemas.openxmlformats.org/officeDocument/2006/relationships/hyperlink" Target="https://stats.oecd.org/Index.aspx?DataSetCode=HEALTH_HCQI" TargetMode="External"/><Relationship Id="rId529" Type="http://schemas.openxmlformats.org/officeDocument/2006/relationships/hyperlink" Target="https://vizhub.healthdata.org/gbd-results/" TargetMode="External"/><Relationship Id="rId680" Type="http://schemas.openxmlformats.org/officeDocument/2006/relationships/hyperlink" Target="https://vizhub.healthdata.org/gbd-results/" TargetMode="External"/><Relationship Id="rId736" Type="http://schemas.openxmlformats.org/officeDocument/2006/relationships/hyperlink" Target="https://vizhub.healthdata.org/gbd-results/" TargetMode="External"/><Relationship Id="rId901" Type="http://schemas.openxmlformats.org/officeDocument/2006/relationships/hyperlink" Target="https://www.ncbi.nlm.nih.gov/pmc/articles/PMC10895439/" TargetMode="External"/><Relationship Id="rId30" Type="http://schemas.openxmlformats.org/officeDocument/2006/relationships/hyperlink" Target="https://www.mpsv.cz/web/en/disability" TargetMode="External"/><Relationship Id="rId126" Type="http://schemas.openxmlformats.org/officeDocument/2006/relationships/hyperlink" Target="https://iris.who.int/bitstream/handle/10665/374504/9789289060660-eng.pdf?sequence=22" TargetMode="External"/><Relationship Id="rId168" Type="http://schemas.openxmlformats.org/officeDocument/2006/relationships/hyperlink" Target="https://databank.worldbank.org/reports.aspx?source=world-development-indicators" TargetMode="External"/><Relationship Id="rId333" Type="http://schemas.openxmlformats.org/officeDocument/2006/relationships/hyperlink" Target="https://www.world-mining-data.info/wmd/downloads/PDF/WMD%202024.pdf" TargetMode="External"/><Relationship Id="rId540" Type="http://schemas.openxmlformats.org/officeDocument/2006/relationships/hyperlink" Target="https://data.worldbank.org/indicator/SH.PRV.SMOK" TargetMode="External"/><Relationship Id="rId778" Type="http://schemas.openxmlformats.org/officeDocument/2006/relationships/hyperlink" Target="https://www.commonwealthfund.org/international-health-policy-center/countries/brazil" TargetMode="External"/><Relationship Id="rId72" Type="http://schemas.openxmlformats.org/officeDocument/2006/relationships/hyperlink" Target="https://www.efanet.org/images/2014/10/EFA-Book-Minimum-Standards-of-Care-for-COPD-Patients-in-Europe_ENGLISH.pdf" TargetMode="External"/><Relationship Id="rId375" Type="http://schemas.openxmlformats.org/officeDocument/2006/relationships/hyperlink" Target="https://vizhub.healthdata.org/gbd-results/" TargetMode="External"/><Relationship Id="rId582" Type="http://schemas.openxmlformats.org/officeDocument/2006/relationships/hyperlink" Target="https://www.thelancet.com/cms/10.1016/S2214-109X(18)30223-7/attachment/542f7bd7-bddb-4405-873e-377183b94169/mmc1.pdf" TargetMode="External"/><Relationship Id="rId638" Type="http://schemas.openxmlformats.org/officeDocument/2006/relationships/hyperlink" Target="https://vizhub.healthdata.org/gbd-results/" TargetMode="External"/><Relationship Id="rId803" Type="http://schemas.openxmlformats.org/officeDocument/2006/relationships/hyperlink" Target="https://www.metlife.ae/content/dam/refresh/uae_refresh/en/assets/pdf/quotation/Basicmedicalplan/plus5tob.pdf" TargetMode="External"/><Relationship Id="rId845" Type="http://schemas.openxmlformats.org/officeDocument/2006/relationships/hyperlink" Target="https://www.sozialversicherung.at/cdscontent/?contentid=10007.844322&amp;portal=svportal" TargetMode="External"/><Relationship Id="rId3" Type="http://schemas.openxmlformats.org/officeDocument/2006/relationships/hyperlink" Target="https://www.ilo.org/resource/chemical-exposure-limits" TargetMode="External"/><Relationship Id="rId235" Type="http://schemas.openxmlformats.org/officeDocument/2006/relationships/hyperlink" Target="https://www.fao.org/faostat/en/" TargetMode="External"/><Relationship Id="rId277" Type="http://schemas.openxmlformats.org/officeDocument/2006/relationships/hyperlink" Target="https://vizhub.healthdata.org/gbd-results/" TargetMode="External"/><Relationship Id="rId400" Type="http://schemas.openxmlformats.org/officeDocument/2006/relationships/hyperlink" Target="https://eurocarers.org/country-profiles/sweden/%20/%20https:/anhoriga.se/Artiklar-och-rapporter/informal-carers-in-sweden---striving-for-partnership/" TargetMode="External"/><Relationship Id="rId442" Type="http://schemas.openxmlformats.org/officeDocument/2006/relationships/hyperlink" Target="https://www.dlapiperintelligence.com/telehealth/" TargetMode="External"/><Relationship Id="rId484" Type="http://schemas.openxmlformats.org/officeDocument/2006/relationships/hyperlink" Target="https://www.ersnet.org/wp-content/uploads/2023/01/Practising_respiratory_medicine_in_Europe.pdf" TargetMode="External"/><Relationship Id="rId705" Type="http://schemas.openxmlformats.org/officeDocument/2006/relationships/hyperlink" Target="https://vizhub.healthdata.org/gbd-results/" TargetMode="External"/><Relationship Id="rId887" Type="http://schemas.openxmlformats.org/officeDocument/2006/relationships/hyperlink" Target="https://gateway.euro.who.int/en/indicators/dh_24-national-ehr-system/" TargetMode="External"/><Relationship Id="rId137" Type="http://schemas.openxmlformats.org/officeDocument/2006/relationships/hyperlink" Target="https://iris.who.int/bitstream/handle/10665/374504/9789289060660-eng.pdf?sequence=22" TargetMode="External"/><Relationship Id="rId302" Type="http://schemas.openxmlformats.org/officeDocument/2006/relationships/hyperlink" Target="https://www.energyinst.org/statistical-review" TargetMode="External"/><Relationship Id="rId344" Type="http://schemas.openxmlformats.org/officeDocument/2006/relationships/hyperlink" Target="https://www.world-mining-data.info/wmd/downloads/PDF/WMD%202024.pdf" TargetMode="External"/><Relationship Id="rId691" Type="http://schemas.openxmlformats.org/officeDocument/2006/relationships/hyperlink" Target="https://vizhub.healthdata.org/gbd-results/" TargetMode="External"/><Relationship Id="rId747" Type="http://schemas.openxmlformats.org/officeDocument/2006/relationships/hyperlink" Target="https://vizhub.healthdata.org/gbd-results/" TargetMode="External"/><Relationship Id="rId789" Type="http://schemas.openxmlformats.org/officeDocument/2006/relationships/hyperlink" Target="https://www.commonwealthfund.org/international-health-policy-center/countries/japan" TargetMode="External"/><Relationship Id="rId41" Type="http://schemas.openxmlformats.org/officeDocument/2006/relationships/hyperlink" Target="https://www.boc.co.nz/shop/en/nz/oxygen-therapy" TargetMode="External"/><Relationship Id="rId83" Type="http://schemas.openxmlformats.org/officeDocument/2006/relationships/hyperlink" Target="https://www.dlapiperintelligence.com/telehealth/" TargetMode="External"/><Relationship Id="rId179" Type="http://schemas.openxmlformats.org/officeDocument/2006/relationships/hyperlink" Target="https://databank.worldbank.org/reports.aspx?source=world-development-indicators" TargetMode="External"/><Relationship Id="rId386" Type="http://schemas.openxmlformats.org/officeDocument/2006/relationships/hyperlink" Target="https://vizhub.healthdata.org/gbd-results/" TargetMode="External"/><Relationship Id="rId551" Type="http://schemas.openxmlformats.org/officeDocument/2006/relationships/hyperlink" Target="https://data.worldbank.org/indicator/SH.PRV.SMOK" TargetMode="External"/><Relationship Id="rId593" Type="http://schemas.openxmlformats.org/officeDocument/2006/relationships/hyperlink" Target="https://www.thelancet.com/cms/10.1016/S2214-109X(18)30223-7/attachment/542f7bd7-bddb-4405-873e-377183b94169/mmc1.pdf" TargetMode="External"/><Relationship Id="rId607" Type="http://schemas.openxmlformats.org/officeDocument/2006/relationships/hyperlink" Target="https://vizhub.healthdata.org/gbd-results/" TargetMode="External"/><Relationship Id="rId649" Type="http://schemas.openxmlformats.org/officeDocument/2006/relationships/hyperlink" Target="https://vizhub.healthdata.org/gbd-results/" TargetMode="External"/><Relationship Id="rId814" Type="http://schemas.openxmlformats.org/officeDocument/2006/relationships/hyperlink" Target="https://ourworldindata.org/grapher/relative-poverty-share-of-people-below-60-of-the-median" TargetMode="External"/><Relationship Id="rId856" Type="http://schemas.openxmlformats.org/officeDocument/2006/relationships/hyperlink" Target="https://www.myswitzerland.com/en-se/planning/about-switzerland/health/rehabilitation/pulmonary-rehabilitation/" TargetMode="External"/><Relationship Id="rId190" Type="http://schemas.openxmlformats.org/officeDocument/2006/relationships/hyperlink" Target="https://databank.worldbank.org/reports.aspx?source=world-development-indicators" TargetMode="External"/><Relationship Id="rId204" Type="http://schemas.openxmlformats.org/officeDocument/2006/relationships/hyperlink" Target="https://databank.worldbank.org/reports.aspx?source=world-development-indicators" TargetMode="External"/><Relationship Id="rId246" Type="http://schemas.openxmlformats.org/officeDocument/2006/relationships/hyperlink" Target="https://www.fao.org/faostat/en/" TargetMode="External"/><Relationship Id="rId288" Type="http://schemas.openxmlformats.org/officeDocument/2006/relationships/hyperlink" Target="https://vizhub.healthdata.org/gbd-results/" TargetMode="External"/><Relationship Id="rId411" Type="http://schemas.openxmlformats.org/officeDocument/2006/relationships/hyperlink" Target="https://www.hollandzorg.com/insured/reimbursements2024/care-own-home" TargetMode="External"/><Relationship Id="rId453" Type="http://schemas.openxmlformats.org/officeDocument/2006/relationships/hyperlink" Target="https://www.dlapiperintelligence.com/telehealth/" TargetMode="External"/><Relationship Id="rId509" Type="http://schemas.openxmlformats.org/officeDocument/2006/relationships/hyperlink" Target="https://vizhub.healthdata.org/gbd-results/" TargetMode="External"/><Relationship Id="rId660" Type="http://schemas.openxmlformats.org/officeDocument/2006/relationships/hyperlink" Target="https://vizhub.healthdata.org/gbd-results/" TargetMode="External"/><Relationship Id="rId898" Type="http://schemas.openxmlformats.org/officeDocument/2006/relationships/hyperlink" Target="https://www.ncbi.nlm.nih.gov/pmc/articles/PMC10895439/" TargetMode="External"/><Relationship Id="rId106" Type="http://schemas.openxmlformats.org/officeDocument/2006/relationships/hyperlink" Target="https://www.dlapiperintelligence.com/telehealth/" TargetMode="External"/><Relationship Id="rId313" Type="http://schemas.openxmlformats.org/officeDocument/2006/relationships/hyperlink" Target="https://www.energyinst.org/statistical-review" TargetMode="External"/><Relationship Id="rId495" Type="http://schemas.openxmlformats.org/officeDocument/2006/relationships/hyperlink" Target="https://www.ersnet.org/wp-content/uploads/2023/01/Practising_respiratory_medicine_in_Europe.pdf" TargetMode="External"/><Relationship Id="rId716" Type="http://schemas.openxmlformats.org/officeDocument/2006/relationships/hyperlink" Target="https://vizhub.healthdata.org/gbd-results/" TargetMode="External"/><Relationship Id="rId758" Type="http://schemas.openxmlformats.org/officeDocument/2006/relationships/hyperlink" Target="https://vizhub.healthdata.org/gbd-results/" TargetMode="External"/><Relationship Id="rId10" Type="http://schemas.openxmlformats.org/officeDocument/2006/relationships/hyperlink" Target="https://dtxalliance.org/wp-content/uploads/2022/01/South-Korea-Regulatory-and-Reimbursement-Pathways.pdf" TargetMode="External"/><Relationship Id="rId52" Type="http://schemas.openxmlformats.org/officeDocument/2006/relationships/hyperlink" Target="https://www.researchgate.net/publication/329835541_Effects_of_community-based_pulmonary_rehabilitation_in_33_municipalities_in_Denmark_-_results_from_the_KOALA_project" TargetMode="External"/><Relationship Id="rId94" Type="http://schemas.openxmlformats.org/officeDocument/2006/relationships/hyperlink" Target="https://www.dlapiperintelligence.com/telehealth/" TargetMode="External"/><Relationship Id="rId148" Type="http://schemas.openxmlformats.org/officeDocument/2006/relationships/hyperlink" Target="https://ec.europa.eu/eurostat/databrowser/view/hlth_ehis_un1e/default/table?lang=en&amp;category=hlth.hlth_care.hlth_unm" TargetMode="External"/><Relationship Id="rId355" Type="http://schemas.openxmlformats.org/officeDocument/2006/relationships/hyperlink" Target="https://www.world-mining-data.info/wmd/downloads/PDF/WMD%202024.pdf" TargetMode="External"/><Relationship Id="rId397" Type="http://schemas.openxmlformats.org/officeDocument/2006/relationships/hyperlink" Target="https://eurocarers.org/country-profiles/czech-republic/" TargetMode="External"/><Relationship Id="rId520" Type="http://schemas.openxmlformats.org/officeDocument/2006/relationships/hyperlink" Target="https://vizhub.healthdata.org/gbd-results/" TargetMode="External"/><Relationship Id="rId562" Type="http://schemas.openxmlformats.org/officeDocument/2006/relationships/hyperlink" Target="https://data.worldbank.org/indicator/SH.PRV.SMOK" TargetMode="External"/><Relationship Id="rId618" Type="http://schemas.openxmlformats.org/officeDocument/2006/relationships/hyperlink" Target="https://vizhub.healthdata.org/gbd-results/" TargetMode="External"/><Relationship Id="rId825" Type="http://schemas.openxmlformats.org/officeDocument/2006/relationships/hyperlink" Target="https://data.worldbank.org/indicator/SH.PRV.SMOK" TargetMode="External"/><Relationship Id="rId215" Type="http://schemas.openxmlformats.org/officeDocument/2006/relationships/hyperlink" Target="https://databank.worldbank.org/reports.aspx?source=world-development-indicators" TargetMode="External"/><Relationship Id="rId257" Type="http://schemas.openxmlformats.org/officeDocument/2006/relationships/hyperlink" Target="https://www.fao.org/faostat/en/" TargetMode="External"/><Relationship Id="rId422" Type="http://schemas.openxmlformats.org/officeDocument/2006/relationships/hyperlink" Target="https://www.royalclinicdubai.com/en-ae/home-nursing-services-cost-in-dubai/" TargetMode="External"/><Relationship Id="rId464" Type="http://schemas.openxmlformats.org/officeDocument/2006/relationships/hyperlink" Target="https://stats.oecd.org/Index.aspx?DataSetCode=HEALTH_HCQI" TargetMode="External"/><Relationship Id="rId867" Type="http://schemas.openxmlformats.org/officeDocument/2006/relationships/hyperlink" Target="https://www.who.int/data/gho/data/themes/topics/health-workforce" TargetMode="External"/><Relationship Id="rId299" Type="http://schemas.openxmlformats.org/officeDocument/2006/relationships/hyperlink" Target="https://www.energyinst.org/statistical-review" TargetMode="External"/><Relationship Id="rId727" Type="http://schemas.openxmlformats.org/officeDocument/2006/relationships/hyperlink" Target="https://vizhub.healthdata.org/gbd-results/" TargetMode="External"/><Relationship Id="rId63" Type="http://schemas.openxmlformats.org/officeDocument/2006/relationships/hyperlink" Target="https://www.aerzteblatt.de/int/archive/article/196414/Pulmonary-rehabilitation-and-exercise-training-in-chronic-obstructive-pulmonary-disease" TargetMode="External"/><Relationship Id="rId159" Type="http://schemas.openxmlformats.org/officeDocument/2006/relationships/hyperlink" Target="https://ec.europa.eu/eurostat/databrowser/view/hlth_ehis_un1e/default/table?lang=en&amp;category=hlth.hlth_care.hlth_unm" TargetMode="External"/><Relationship Id="rId366" Type="http://schemas.openxmlformats.org/officeDocument/2006/relationships/hyperlink" Target="https://vizhub.healthdata.org/gbd-results/" TargetMode="External"/><Relationship Id="rId573" Type="http://schemas.openxmlformats.org/officeDocument/2006/relationships/hyperlink" Target="https://www.thelancet.com/cms/10.1016/S2214-109X(18)30223-7/attachment/542f7bd7-bddb-4405-873e-377183b94169/mmc1.pdf" TargetMode="External"/><Relationship Id="rId780" Type="http://schemas.openxmlformats.org/officeDocument/2006/relationships/hyperlink" Target="https://www.commonwealthfund.org/international-health-policy-center/countries/canada" TargetMode="External"/><Relationship Id="rId226" Type="http://schemas.openxmlformats.org/officeDocument/2006/relationships/hyperlink" Target="https://databank.worldbank.org/reports.aspx?source=world-development-indicators" TargetMode="External"/><Relationship Id="rId433" Type="http://schemas.openxmlformats.org/officeDocument/2006/relationships/hyperlink" Target="https://www.dlapiperintelligence.com/telehealth/" TargetMode="External"/><Relationship Id="rId878" Type="http://schemas.openxmlformats.org/officeDocument/2006/relationships/hyperlink" Target="https://iris.who.int/bitstream/handle/10665/372043/9789240077164-eng.pdf?sequence=1" TargetMode="External"/><Relationship Id="rId640" Type="http://schemas.openxmlformats.org/officeDocument/2006/relationships/hyperlink" Target="https://vizhub.healthdata.org/gbd-results/" TargetMode="External"/><Relationship Id="rId738" Type="http://schemas.openxmlformats.org/officeDocument/2006/relationships/hyperlink" Target="https://vizhub.healthdata.org/gbd-results/" TargetMode="External"/><Relationship Id="rId74" Type="http://schemas.openxmlformats.org/officeDocument/2006/relationships/hyperlink" Target="https://www.ncbi.nlm.nih.gov/pmc/articles/PMC10640831/" TargetMode="External"/><Relationship Id="rId377" Type="http://schemas.openxmlformats.org/officeDocument/2006/relationships/hyperlink" Target="https://vizhub.healthdata.org/gbd-results/" TargetMode="External"/><Relationship Id="rId500" Type="http://schemas.openxmlformats.org/officeDocument/2006/relationships/hyperlink" Target="https://www.ersnet.org/wp-content/uploads/2023/01/Practising_respiratory_medicine_in_Europe.pdf" TargetMode="External"/><Relationship Id="rId584" Type="http://schemas.openxmlformats.org/officeDocument/2006/relationships/hyperlink" Target="https://www.thelancet.com/cms/10.1016/S2214-109X(18)30223-7/attachment/542f7bd7-bddb-4405-873e-377183b94169/mmc1.pdf" TargetMode="External"/><Relationship Id="rId805" Type="http://schemas.openxmlformats.org/officeDocument/2006/relationships/hyperlink" Target="https://apo.who.int/publications/i/item/9789290617105" TargetMode="External"/><Relationship Id="rId5" Type="http://schemas.openxmlformats.org/officeDocument/2006/relationships/hyperlink" Target="https://zoinet.org/wp-content/uploads/2023/02/GCC-guidelines_EN.pdf" TargetMode="External"/><Relationship Id="rId237" Type="http://schemas.openxmlformats.org/officeDocument/2006/relationships/hyperlink" Target="https://www.fao.org/faostat/en/" TargetMode="External"/><Relationship Id="rId791" Type="http://schemas.openxmlformats.org/officeDocument/2006/relationships/hyperlink" Target="https://www.dlapiperintelligence.com/telehealth/" TargetMode="External"/><Relationship Id="rId889" Type="http://schemas.openxmlformats.org/officeDocument/2006/relationships/hyperlink" Target="https://gateway.euro.who.int/en/indicators/dh_24-national-ehr-system/" TargetMode="External"/><Relationship Id="rId444" Type="http://schemas.openxmlformats.org/officeDocument/2006/relationships/hyperlink" Target="https://www.dlapiperintelligence.com/telehealth/" TargetMode="External"/><Relationship Id="rId651" Type="http://schemas.openxmlformats.org/officeDocument/2006/relationships/hyperlink" Target="https://vizhub.healthdata.org/gbd-results/" TargetMode="External"/><Relationship Id="rId749" Type="http://schemas.openxmlformats.org/officeDocument/2006/relationships/hyperlink" Target="https://vizhub.healthdata.org/gbd-results/" TargetMode="External"/><Relationship Id="rId290" Type="http://schemas.openxmlformats.org/officeDocument/2006/relationships/hyperlink" Target="https://vizhub.healthdata.org/gbd-results/" TargetMode="External"/><Relationship Id="rId304" Type="http://schemas.openxmlformats.org/officeDocument/2006/relationships/hyperlink" Target="https://www.energyinst.org/statistical-review" TargetMode="External"/><Relationship Id="rId388" Type="http://schemas.openxmlformats.org/officeDocument/2006/relationships/hyperlink" Target="https://vizhub.healthdata.org/gbd-results/" TargetMode="External"/><Relationship Id="rId511" Type="http://schemas.openxmlformats.org/officeDocument/2006/relationships/hyperlink" Target="https://vizhub.healthdata.org/gbd-results/" TargetMode="External"/><Relationship Id="rId609" Type="http://schemas.openxmlformats.org/officeDocument/2006/relationships/hyperlink" Target="https://vizhub.healthdata.org/gbd-results/" TargetMode="External"/><Relationship Id="rId85" Type="http://schemas.openxmlformats.org/officeDocument/2006/relationships/hyperlink" Target="https://www.dlapiperintelligence.com/telehealth/" TargetMode="External"/><Relationship Id="rId150" Type="http://schemas.openxmlformats.org/officeDocument/2006/relationships/hyperlink" Target="https://ec.europa.eu/eurostat/databrowser/view/hlth_ehis_un1e/default/table?lang=en&amp;category=hlth.hlth_care.hlth_unm" TargetMode="External"/><Relationship Id="rId595" Type="http://schemas.openxmlformats.org/officeDocument/2006/relationships/hyperlink" Target="https://www.thelancet.com/cms/10.1016/S2214-109X(18)30223-7/attachment/542f7bd7-bddb-4405-873e-377183b94169/mmc1.pdf" TargetMode="External"/><Relationship Id="rId816" Type="http://schemas.openxmlformats.org/officeDocument/2006/relationships/hyperlink" Target="https://www.commonwealthfund.org/international-health-policy-center/countries/australia" TargetMode="External"/><Relationship Id="rId248" Type="http://schemas.openxmlformats.org/officeDocument/2006/relationships/hyperlink" Target="https://www.fao.org/faostat/en/" TargetMode="External"/><Relationship Id="rId455" Type="http://schemas.openxmlformats.org/officeDocument/2006/relationships/hyperlink" Target="https://www.dlapiperintelligence.com/telehealth/" TargetMode="External"/><Relationship Id="rId662" Type="http://schemas.openxmlformats.org/officeDocument/2006/relationships/hyperlink" Target="https://vizhub.healthdata.org/gbd-results/" TargetMode="External"/><Relationship Id="rId12" Type="http://schemas.openxmlformats.org/officeDocument/2006/relationships/hyperlink" Target="https://main.mohfw.gov.in/Major-Programs/non-communicable-diseases/Non-Communicable-Disease" TargetMode="External"/><Relationship Id="rId108" Type="http://schemas.openxmlformats.org/officeDocument/2006/relationships/hyperlink" Target="https://www.dlapiperintelligence.com/telehealth/" TargetMode="External"/><Relationship Id="rId315" Type="http://schemas.openxmlformats.org/officeDocument/2006/relationships/hyperlink" Target="https://www.energyinst.org/statistical-review" TargetMode="External"/><Relationship Id="rId522" Type="http://schemas.openxmlformats.org/officeDocument/2006/relationships/hyperlink" Target="https://vizhub.healthdata.org/gbd-results/" TargetMode="External"/><Relationship Id="rId96" Type="http://schemas.openxmlformats.org/officeDocument/2006/relationships/hyperlink" Target="https://www.dlapiperintelligence.com/telehealth/" TargetMode="External"/><Relationship Id="rId161" Type="http://schemas.openxmlformats.org/officeDocument/2006/relationships/hyperlink" Target="https://ec.europa.eu/eurostat/databrowser/view/hlth_ehis_un1e/default/table?lang=en&amp;category=hlth.hlth_care.hlth_unm" TargetMode="External"/><Relationship Id="rId399" Type="http://schemas.openxmlformats.org/officeDocument/2006/relationships/hyperlink" Target="https://eurocarers.org/country-profiles/finland/%20/%20https:/www.suomi.fi/guides/informal-care/reflecting-on-your-own-situation/this-is-how-you-apply-for-services-and-benefits" TargetMode="External"/><Relationship Id="rId827" Type="http://schemas.openxmlformats.org/officeDocument/2006/relationships/hyperlink" Target="https://www.who.int/data/gho/data/indicators/indicator-details/GHO/pneumoccocal-conjugate-vaccines-(pcv3)-immunization-coverage-among-1-year-olds-(-)" TargetMode="External"/><Relationship Id="rId259" Type="http://schemas.openxmlformats.org/officeDocument/2006/relationships/hyperlink" Target="https://www.fao.org/faostat/en/" TargetMode="External"/><Relationship Id="rId466" Type="http://schemas.openxmlformats.org/officeDocument/2006/relationships/hyperlink" Target="https://stats.oecd.org/Index.aspx?DataSetCode=HEALTH_HCQI" TargetMode="External"/><Relationship Id="rId673" Type="http://schemas.openxmlformats.org/officeDocument/2006/relationships/hyperlink" Target="https://vizhub.healthdata.org/gbd-results/" TargetMode="External"/><Relationship Id="rId880" Type="http://schemas.openxmlformats.org/officeDocument/2006/relationships/hyperlink" Target="https://gateway.euro.who.int/en/indicators/dh_24-national-ehr-system/" TargetMode="External"/><Relationship Id="rId23" Type="http://schemas.openxmlformats.org/officeDocument/2006/relationships/hyperlink" Target="https://riayati.mohap.gov.ae/NUMR.html" TargetMode="External"/><Relationship Id="rId119" Type="http://schemas.openxmlformats.org/officeDocument/2006/relationships/hyperlink" Target="https://iris.who.int/bitstream/handle/10665/374504/9789289060660-eng.pdf?sequence=22" TargetMode="External"/><Relationship Id="rId326" Type="http://schemas.openxmlformats.org/officeDocument/2006/relationships/hyperlink" Target="https://www.energyinst.org/statistical-review" TargetMode="External"/><Relationship Id="rId533" Type="http://schemas.openxmlformats.org/officeDocument/2006/relationships/hyperlink" Target="https://vizhub.healthdata.org/gbd-results/" TargetMode="External"/><Relationship Id="rId740" Type="http://schemas.openxmlformats.org/officeDocument/2006/relationships/hyperlink" Target="https://vizhub.healthdata.org/gbd-results/" TargetMode="External"/><Relationship Id="rId838" Type="http://schemas.openxmlformats.org/officeDocument/2006/relationships/hyperlink" Target="https://vizhub.healthdata.org/gbd-results/" TargetMode="External"/><Relationship Id="rId172" Type="http://schemas.openxmlformats.org/officeDocument/2006/relationships/hyperlink" Target="https://databank.worldbank.org/reports.aspx?source=world-development-indicators" TargetMode="External"/><Relationship Id="rId477" Type="http://schemas.openxmlformats.org/officeDocument/2006/relationships/hyperlink" Target="https://stats.oecd.org/Index.aspx?DataSetCode=HEALTH_HCQI" TargetMode="External"/><Relationship Id="rId600" Type="http://schemas.openxmlformats.org/officeDocument/2006/relationships/hyperlink" Target="https://www.thelancet.com/cms/10.1016/S2214-109X(18)30223-7/attachment/542f7bd7-bddb-4405-873e-377183b94169/mmc1.pdf" TargetMode="External"/><Relationship Id="rId684" Type="http://schemas.openxmlformats.org/officeDocument/2006/relationships/hyperlink" Target="https://vizhub.healthdata.org/gbd-results/" TargetMode="External"/><Relationship Id="rId337" Type="http://schemas.openxmlformats.org/officeDocument/2006/relationships/hyperlink" Target="https://www.world-mining-data.info/wmd/downloads/PDF/WMD%202024.pdf" TargetMode="External"/><Relationship Id="rId891" Type="http://schemas.openxmlformats.org/officeDocument/2006/relationships/hyperlink" Target="https://data.who.int/indicators/i/3805B1E/9A706FD" TargetMode="External"/><Relationship Id="rId905" Type="http://schemas.openxmlformats.org/officeDocument/2006/relationships/hyperlink" Target="https://www.ncbi.nlm.nih.gov/pmc/articles/PMC10895439/" TargetMode="External"/><Relationship Id="rId34" Type="http://schemas.openxmlformats.org/officeDocument/2006/relationships/hyperlink" Target="https://www.sciencedirect.com/science/article/abs/pii/S0168851001001555" TargetMode="External"/><Relationship Id="rId544" Type="http://schemas.openxmlformats.org/officeDocument/2006/relationships/hyperlink" Target="https://data.worldbank.org/indicator/SH.PRV.SMOK" TargetMode="External"/><Relationship Id="rId751" Type="http://schemas.openxmlformats.org/officeDocument/2006/relationships/hyperlink" Target="https://vizhub.healthdata.org/gbd-results/" TargetMode="External"/><Relationship Id="rId849" Type="http://schemas.openxmlformats.org/officeDocument/2006/relationships/hyperlink" Target="https://www.ncbi.nlm.nih.gov/pmc/articles/PMC7720304/" TargetMode="External"/><Relationship Id="rId183" Type="http://schemas.openxmlformats.org/officeDocument/2006/relationships/hyperlink" Target="https://databank.worldbank.org/reports.aspx?source=world-development-indicators" TargetMode="External"/><Relationship Id="rId390" Type="http://schemas.openxmlformats.org/officeDocument/2006/relationships/hyperlink" Target="https://vizhub.healthdata.org/gbd-results/" TargetMode="External"/><Relationship Id="rId404" Type="http://schemas.openxmlformats.org/officeDocument/2006/relationships/hyperlink" Target="https://eu-healthcare.eopyy.gov.gr/en/healthcare-costs/heathcare-costs-in-hellas/" TargetMode="External"/><Relationship Id="rId611" Type="http://schemas.openxmlformats.org/officeDocument/2006/relationships/hyperlink" Target="https://vizhub.healthdata.org/gbd-results/" TargetMode="External"/><Relationship Id="rId250" Type="http://schemas.openxmlformats.org/officeDocument/2006/relationships/hyperlink" Target="https://www.fao.org/faostat/en/" TargetMode="External"/><Relationship Id="rId488" Type="http://schemas.openxmlformats.org/officeDocument/2006/relationships/hyperlink" Target="https://www.ersnet.org/wp-content/uploads/2023/01/Practising_respiratory_medicine_in_Europe.pdf" TargetMode="External"/><Relationship Id="rId695" Type="http://schemas.openxmlformats.org/officeDocument/2006/relationships/hyperlink" Target="https://vizhub.healthdata.org/gbd-results/" TargetMode="External"/><Relationship Id="rId709" Type="http://schemas.openxmlformats.org/officeDocument/2006/relationships/hyperlink" Target="https://vizhub.healthdata.org/gbd-results/" TargetMode="External"/><Relationship Id="rId45" Type="http://schemas.openxmlformats.org/officeDocument/2006/relationships/hyperlink" Target="https://www.researchgate.net/publication/377862598_Smoking_and_home_oxygen_therapy_a_review_and_consensus_statement_from_a_multidisciplinary_Swedish_taskforce" TargetMode="External"/><Relationship Id="rId110" Type="http://schemas.openxmlformats.org/officeDocument/2006/relationships/hyperlink" Target="https://iris.who.int/bitstream/handle/10665/374504/9789289060660-eng.pdf?sequence=22" TargetMode="External"/><Relationship Id="rId348" Type="http://schemas.openxmlformats.org/officeDocument/2006/relationships/hyperlink" Target="https://www.world-mining-data.info/wmd/downloads/PDF/WMD%202024.pdf" TargetMode="External"/><Relationship Id="rId555" Type="http://schemas.openxmlformats.org/officeDocument/2006/relationships/hyperlink" Target="https://data.worldbank.org/indicator/SH.PRV.SMOK" TargetMode="External"/><Relationship Id="rId762" Type="http://schemas.openxmlformats.org/officeDocument/2006/relationships/hyperlink" Target="https://vizhub.healthdata.org/gbd-results/" TargetMode="External"/><Relationship Id="rId194" Type="http://schemas.openxmlformats.org/officeDocument/2006/relationships/hyperlink" Target="https://databank.worldbank.org/reports.aspx?source=world-development-indicators" TargetMode="External"/><Relationship Id="rId208" Type="http://schemas.openxmlformats.org/officeDocument/2006/relationships/hyperlink" Target="https://databank.worldbank.org/reports.aspx?source=world-development-indicators" TargetMode="External"/><Relationship Id="rId415" Type="http://schemas.openxmlformats.org/officeDocument/2006/relationships/hyperlink" Target="https://eurocarers.org/country-profiles/portugal/" TargetMode="External"/><Relationship Id="rId622" Type="http://schemas.openxmlformats.org/officeDocument/2006/relationships/hyperlink" Target="https://vizhub.healthdata.org/gbd-results/" TargetMode="External"/><Relationship Id="rId261" Type="http://schemas.openxmlformats.org/officeDocument/2006/relationships/hyperlink" Target="https://www.fao.org/faostat/en/" TargetMode="External"/><Relationship Id="rId499" Type="http://schemas.openxmlformats.org/officeDocument/2006/relationships/hyperlink" Target="https://www.ersnet.org/wp-content/uploads/2023/01/Practising_respiratory_medicine_in_Europe.pdf" TargetMode="External"/><Relationship Id="rId56" Type="http://schemas.openxmlformats.org/officeDocument/2006/relationships/hyperlink" Target="https://erj.ersjournals.com/content/56/suppl_64/831" TargetMode="External"/><Relationship Id="rId359" Type="http://schemas.openxmlformats.org/officeDocument/2006/relationships/hyperlink" Target="https://www.world-mining-data.info/wmd/downloads/PDF/WMD%202024.pdf" TargetMode="External"/><Relationship Id="rId566" Type="http://schemas.openxmlformats.org/officeDocument/2006/relationships/hyperlink" Target="https://data.worldbank.org/indicator/SH.PRV.SMOK" TargetMode="External"/><Relationship Id="rId773" Type="http://schemas.openxmlformats.org/officeDocument/2006/relationships/hyperlink" Target="https://www.helsedirektoratet.no/retningslinjer/kols" TargetMode="External"/><Relationship Id="rId121" Type="http://schemas.openxmlformats.org/officeDocument/2006/relationships/hyperlink" Target="https://iris.who.int/bitstream/handle/10665/374504/9789289060660-eng.pdf?sequence=22" TargetMode="External"/><Relationship Id="rId219" Type="http://schemas.openxmlformats.org/officeDocument/2006/relationships/hyperlink" Target="https://databank.worldbank.org/reports.aspx?source=world-development-indicators" TargetMode="External"/><Relationship Id="rId426" Type="http://schemas.openxmlformats.org/officeDocument/2006/relationships/hyperlink" Target="https://agenciadenoticias.ibge.gov.br/en/agencia-press-room/2185-news-agency/releases-en/39289-ibge-releases-per-capita-household-income-2023-for-brazil-and-federation-units" TargetMode="External"/><Relationship Id="rId633" Type="http://schemas.openxmlformats.org/officeDocument/2006/relationships/hyperlink" Target="https://vizhub.healthdata.org/gbd-results/" TargetMode="External"/><Relationship Id="rId840" Type="http://schemas.openxmlformats.org/officeDocument/2006/relationships/hyperlink" Target="https://www.carersaustralia.com.au/support-for-carers/centrelink-payments-for-carers/" TargetMode="External"/><Relationship Id="rId67" Type="http://schemas.openxmlformats.org/officeDocument/2006/relationships/hyperlink" Target="https://erj.ersjournals.com/content/44/5/1382" TargetMode="External"/><Relationship Id="rId272" Type="http://schemas.openxmlformats.org/officeDocument/2006/relationships/hyperlink" Target="https://vizhub.healthdata.org/gbd-results/" TargetMode="External"/><Relationship Id="rId577" Type="http://schemas.openxmlformats.org/officeDocument/2006/relationships/hyperlink" Target="https://www.thelancet.com/cms/10.1016/S2214-109X(18)30223-7/attachment/542f7bd7-bddb-4405-873e-377183b94169/mmc1.pdf" TargetMode="External"/><Relationship Id="rId700" Type="http://schemas.openxmlformats.org/officeDocument/2006/relationships/hyperlink" Target="https://vizhub.healthdata.org/gbd-results/" TargetMode="External"/><Relationship Id="rId132" Type="http://schemas.openxmlformats.org/officeDocument/2006/relationships/hyperlink" Target="https://iris.who.int/bitstream/handle/10665/374504/9789289060660-eng.pdf?sequence=22" TargetMode="External"/><Relationship Id="rId784" Type="http://schemas.openxmlformats.org/officeDocument/2006/relationships/hyperlink" Target="https://www.commonwealthfund.org/international-health-policy-center/countries/china" TargetMode="External"/><Relationship Id="rId437" Type="http://schemas.openxmlformats.org/officeDocument/2006/relationships/hyperlink" Target="https://www.dlapiperintelligence.com/telehealth/" TargetMode="External"/><Relationship Id="rId644" Type="http://schemas.openxmlformats.org/officeDocument/2006/relationships/hyperlink" Target="https://vizhub.healthdata.org/gbd-results/" TargetMode="External"/><Relationship Id="rId851" Type="http://schemas.openxmlformats.org/officeDocument/2006/relationships/hyperlink" Target="https://www.isrctn.com/ISRCTN13019180" TargetMode="External"/><Relationship Id="rId283" Type="http://schemas.openxmlformats.org/officeDocument/2006/relationships/hyperlink" Target="https://vizhub.healthdata.org/gbd-results/" TargetMode="External"/><Relationship Id="rId490" Type="http://schemas.openxmlformats.org/officeDocument/2006/relationships/hyperlink" Target="https://www.ersnet.org/wp-content/uploads/2023/01/Practising_respiratory_medicine_in_Europe.pdf" TargetMode="External"/><Relationship Id="rId504" Type="http://schemas.openxmlformats.org/officeDocument/2006/relationships/hyperlink" Target="https://www.ersnet.org/wp-content/uploads/2023/01/Practising_respiratory_medicine_in_Europe.pdf" TargetMode="External"/><Relationship Id="rId711" Type="http://schemas.openxmlformats.org/officeDocument/2006/relationships/hyperlink" Target="https://vizhub.healthdata.org/gbd-results/" TargetMode="External"/><Relationship Id="rId78" Type="http://schemas.openxmlformats.org/officeDocument/2006/relationships/hyperlink" Target="https://www.ncbi.nlm.nih.gov/pmc/articles/PMC10810485/" TargetMode="External"/><Relationship Id="rId143" Type="http://schemas.openxmlformats.org/officeDocument/2006/relationships/hyperlink" Target="https://ec.europa.eu/eurostat/databrowser/view/hlth_ehis_un1e/default/table?lang=en&amp;category=hlth.hlth_care.hlth_unm" TargetMode="External"/><Relationship Id="rId350" Type="http://schemas.openxmlformats.org/officeDocument/2006/relationships/hyperlink" Target="https://www.world-mining-data.info/wmd/downloads/PDF/WMD%202024.pdf" TargetMode="External"/><Relationship Id="rId588" Type="http://schemas.openxmlformats.org/officeDocument/2006/relationships/hyperlink" Target="https://www.thelancet.com/cms/10.1016/S2214-109X(18)30223-7/attachment/542f7bd7-bddb-4405-873e-377183b94169/mmc1.pdf" TargetMode="External"/><Relationship Id="rId795" Type="http://schemas.openxmlformats.org/officeDocument/2006/relationships/hyperlink" Target="https://www.commonwealthfund.org/international-health-policy-center/countries/new-zealand" TargetMode="External"/><Relationship Id="rId809" Type="http://schemas.openxmlformats.org/officeDocument/2006/relationships/hyperlink" Target="https://dtxalliance.org/wp-content/uploads/2022/01/Australia-Regulatory-and-Reimbursement-Pathways.pdf" TargetMode="External"/><Relationship Id="rId9" Type="http://schemas.openxmlformats.org/officeDocument/2006/relationships/hyperlink" Target="https://dtxalliance.org/wp-content/uploads/2022/01/Japan-Regulatory-and-Reimbursement-Pathways.pdf" TargetMode="External"/><Relationship Id="rId210" Type="http://schemas.openxmlformats.org/officeDocument/2006/relationships/hyperlink" Target="https://databank.worldbank.org/reports.aspx?source=world-development-indicators" TargetMode="External"/><Relationship Id="rId448" Type="http://schemas.openxmlformats.org/officeDocument/2006/relationships/hyperlink" Target="https://www.dlapiperintelligence.com/telehealth/" TargetMode="External"/><Relationship Id="rId655" Type="http://schemas.openxmlformats.org/officeDocument/2006/relationships/hyperlink" Target="https://vizhub.healthdata.org/gbd-results/" TargetMode="External"/><Relationship Id="rId862" Type="http://schemas.openxmlformats.org/officeDocument/2006/relationships/hyperlink" Target="https://www.ilo.org/resource/chemical-exposure-limits" TargetMode="External"/><Relationship Id="rId294" Type="http://schemas.openxmlformats.org/officeDocument/2006/relationships/hyperlink" Target="https://vizhub.healthdata.org/gbd-results/" TargetMode="External"/><Relationship Id="rId308" Type="http://schemas.openxmlformats.org/officeDocument/2006/relationships/hyperlink" Target="https://www.energyinst.org/statistical-review" TargetMode="External"/><Relationship Id="rId515" Type="http://schemas.openxmlformats.org/officeDocument/2006/relationships/hyperlink" Target="https://vizhub.healthdata.org/gbd-results/" TargetMode="External"/><Relationship Id="rId722" Type="http://schemas.openxmlformats.org/officeDocument/2006/relationships/hyperlink" Target="https://vizhub.healthdata.org/gbd-results/" TargetMode="External"/><Relationship Id="rId89" Type="http://schemas.openxmlformats.org/officeDocument/2006/relationships/hyperlink" Target="https://www.dlapiperintelligence.com/telehealth/" TargetMode="External"/><Relationship Id="rId154" Type="http://schemas.openxmlformats.org/officeDocument/2006/relationships/hyperlink" Target="https://ec.europa.eu/eurostat/databrowser/view/hlth_ehis_un1e/default/table?lang=en&amp;category=hlth.hlth_care.hlth_unm" TargetMode="External"/><Relationship Id="rId361" Type="http://schemas.openxmlformats.org/officeDocument/2006/relationships/hyperlink" Target="https://vizhub.healthdata.org/gbd-results/" TargetMode="External"/><Relationship Id="rId599" Type="http://schemas.openxmlformats.org/officeDocument/2006/relationships/hyperlink" Target="https://www.thelancet.com/cms/10.1016/S2214-109X(18)30223-7/attachment/542f7bd7-bddb-4405-873e-377183b94169/mmc1.pdf" TargetMode="External"/><Relationship Id="rId459" Type="http://schemas.openxmlformats.org/officeDocument/2006/relationships/hyperlink" Target="https://stats.oecd.org/Index.aspx?DataSetCode=HEALTH_HCQI" TargetMode="External"/><Relationship Id="rId666" Type="http://schemas.openxmlformats.org/officeDocument/2006/relationships/hyperlink" Target="https://vizhub.healthdata.org/gbd-results/" TargetMode="External"/><Relationship Id="rId873" Type="http://schemas.openxmlformats.org/officeDocument/2006/relationships/hyperlink" Target="https://www.who.int/data/gho/data/themes/topics/health-workforce" TargetMode="External"/><Relationship Id="rId16" Type="http://schemas.openxmlformats.org/officeDocument/2006/relationships/hyperlink" Target="https://www.ncbi.nlm.nih.gov/pmc/articles/PMC4733567/" TargetMode="External"/><Relationship Id="rId221" Type="http://schemas.openxmlformats.org/officeDocument/2006/relationships/hyperlink" Target="https://databank.worldbank.org/reports.aspx?source=world-development-indicators" TargetMode="External"/><Relationship Id="rId319" Type="http://schemas.openxmlformats.org/officeDocument/2006/relationships/hyperlink" Target="https://www.energyinst.org/statistical-review" TargetMode="External"/><Relationship Id="rId526" Type="http://schemas.openxmlformats.org/officeDocument/2006/relationships/hyperlink" Target="https://vizhub.healthdata.org/gbd-results/" TargetMode="External"/><Relationship Id="rId733" Type="http://schemas.openxmlformats.org/officeDocument/2006/relationships/hyperlink" Target="https://vizhub.healthdata.org/gbd-results/" TargetMode="External"/><Relationship Id="rId165" Type="http://schemas.openxmlformats.org/officeDocument/2006/relationships/hyperlink" Target="https://databank.worldbank.org/reports.aspx?source=world-development-indicators" TargetMode="External"/><Relationship Id="rId372" Type="http://schemas.openxmlformats.org/officeDocument/2006/relationships/hyperlink" Target="https://vizhub.healthdata.org/gbd-results/" TargetMode="External"/><Relationship Id="rId677" Type="http://schemas.openxmlformats.org/officeDocument/2006/relationships/hyperlink" Target="https://vizhub.healthdata.org/gbd-results/" TargetMode="External"/><Relationship Id="rId800" Type="http://schemas.openxmlformats.org/officeDocument/2006/relationships/hyperlink" Target="https://www.ncbi.nlm.nih.gov/pmc/articles/PMC9528624/" TargetMode="External"/><Relationship Id="rId232" Type="http://schemas.openxmlformats.org/officeDocument/2006/relationships/hyperlink" Target="https://www.fao.org/faostat/en/" TargetMode="External"/><Relationship Id="rId884" Type="http://schemas.openxmlformats.org/officeDocument/2006/relationships/hyperlink" Target="https://gateway.euro.who.int/en/indicators/dh_24-national-ehr-system/" TargetMode="External"/><Relationship Id="rId27" Type="http://schemas.openxmlformats.org/officeDocument/2006/relationships/hyperlink" Target="https://www.commonwealthfund.org/international-health-policy-center/system-features/what-status-electronic-health-records" TargetMode="External"/><Relationship Id="rId537" Type="http://schemas.openxmlformats.org/officeDocument/2006/relationships/hyperlink" Target="https://vizhub.healthdata.org/gbd-results/" TargetMode="External"/><Relationship Id="rId744" Type="http://schemas.openxmlformats.org/officeDocument/2006/relationships/hyperlink" Target="https://vizhub.healthdata.org/gbd-results/" TargetMode="External"/><Relationship Id="rId80" Type="http://schemas.openxmlformats.org/officeDocument/2006/relationships/hyperlink" Target="https://www.dlapiperintelligence.com/telehealth/" TargetMode="External"/><Relationship Id="rId176" Type="http://schemas.openxmlformats.org/officeDocument/2006/relationships/hyperlink" Target="https://databank.worldbank.org/reports.aspx?source=world-development-indicators" TargetMode="External"/><Relationship Id="rId383" Type="http://schemas.openxmlformats.org/officeDocument/2006/relationships/hyperlink" Target="https://vizhub.healthdata.org/gbd-results/" TargetMode="External"/><Relationship Id="rId590" Type="http://schemas.openxmlformats.org/officeDocument/2006/relationships/hyperlink" Target="https://www.thelancet.com/cms/10.1016/S2214-109X(18)30223-7/attachment/542f7bd7-bddb-4405-873e-377183b94169/mmc1.pdf" TargetMode="External"/><Relationship Id="rId604" Type="http://schemas.openxmlformats.org/officeDocument/2006/relationships/hyperlink" Target="https://vizhub.healthdata.org/gbd-results/" TargetMode="External"/><Relationship Id="rId811" Type="http://schemas.openxmlformats.org/officeDocument/2006/relationships/hyperlink" Target="https://www.dlapiperintelligence.com/telehealth/" TargetMode="External"/><Relationship Id="rId243" Type="http://schemas.openxmlformats.org/officeDocument/2006/relationships/hyperlink" Target="https://www.fao.org/faostat/en/" TargetMode="External"/><Relationship Id="rId450" Type="http://schemas.openxmlformats.org/officeDocument/2006/relationships/hyperlink" Target="https://www.dlapiperintelligence.com/telehealth/" TargetMode="External"/><Relationship Id="rId688" Type="http://schemas.openxmlformats.org/officeDocument/2006/relationships/hyperlink" Target="https://vizhub.healthdata.org/gbd-results/" TargetMode="External"/><Relationship Id="rId895" Type="http://schemas.openxmlformats.org/officeDocument/2006/relationships/hyperlink" Target="https://www.who.int/teams/global-tuberculosis-programme/data" TargetMode="External"/><Relationship Id="rId909" Type="http://schemas.openxmlformats.org/officeDocument/2006/relationships/hyperlink" Target="https://www.ncbi.nlm.nih.gov/pmc/articles/PMC10895439/" TargetMode="External"/><Relationship Id="rId38" Type="http://schemas.openxmlformats.org/officeDocument/2006/relationships/hyperlink" Target="https://www.sciencedirect.com/science/article/abs/pii/S0168851001001555" TargetMode="External"/><Relationship Id="rId103" Type="http://schemas.openxmlformats.org/officeDocument/2006/relationships/hyperlink" Target="https://www.dlapiperintelligence.com/telehealth/" TargetMode="External"/><Relationship Id="rId310" Type="http://schemas.openxmlformats.org/officeDocument/2006/relationships/hyperlink" Target="https://www.energyinst.org/statistical-review" TargetMode="External"/><Relationship Id="rId548" Type="http://schemas.openxmlformats.org/officeDocument/2006/relationships/hyperlink" Target="https://data.worldbank.org/indicator/SH.PRV.SMOK" TargetMode="External"/><Relationship Id="rId755" Type="http://schemas.openxmlformats.org/officeDocument/2006/relationships/hyperlink" Target="https://vizhub.healthdata.org/gbd-results/" TargetMode="External"/><Relationship Id="rId91" Type="http://schemas.openxmlformats.org/officeDocument/2006/relationships/hyperlink" Target="https://www.dlapiperintelligence.com/telehealth/" TargetMode="External"/><Relationship Id="rId187" Type="http://schemas.openxmlformats.org/officeDocument/2006/relationships/hyperlink" Target="https://databank.worldbank.org/reports.aspx?source=world-development-indicators" TargetMode="External"/><Relationship Id="rId394" Type="http://schemas.openxmlformats.org/officeDocument/2006/relationships/hyperlink" Target="https://eurocarers.org/country-profiles/austria/" TargetMode="External"/><Relationship Id="rId408" Type="http://schemas.openxmlformats.org/officeDocument/2006/relationships/hyperlink" Target="https://japanhpn.org/en/section-7-2/" TargetMode="External"/><Relationship Id="rId615" Type="http://schemas.openxmlformats.org/officeDocument/2006/relationships/hyperlink" Target="https://vizhub.healthdata.org/gbd-results/" TargetMode="External"/><Relationship Id="rId822" Type="http://schemas.openxmlformats.org/officeDocument/2006/relationships/hyperlink" Target="https://vizhub.healthdata.org/gbd-results/" TargetMode="External"/><Relationship Id="rId254" Type="http://schemas.openxmlformats.org/officeDocument/2006/relationships/hyperlink" Target="https://www.fao.org/faostat/en/" TargetMode="External"/><Relationship Id="rId699" Type="http://schemas.openxmlformats.org/officeDocument/2006/relationships/hyperlink" Target="https://vizhub.healthdata.org/gbd-results/" TargetMode="External"/><Relationship Id="rId49" Type="http://schemas.openxmlformats.org/officeDocument/2006/relationships/hyperlink" Target="https://www.med.or.jp/english/activities/pdf/2011_02/099_104.pdf" TargetMode="External"/><Relationship Id="rId114" Type="http://schemas.openxmlformats.org/officeDocument/2006/relationships/hyperlink" Target="https://iris.who.int/bitstream/handle/10665/374504/9789289060660-eng.pdf?sequence=22" TargetMode="External"/><Relationship Id="rId461" Type="http://schemas.openxmlformats.org/officeDocument/2006/relationships/hyperlink" Target="https://stats.oecd.org/Index.aspx?DataSetCode=HEALTH_HCQI" TargetMode="External"/><Relationship Id="rId559" Type="http://schemas.openxmlformats.org/officeDocument/2006/relationships/hyperlink" Target="https://data.worldbank.org/indicator/SH.PRV.SMOK" TargetMode="External"/><Relationship Id="rId766" Type="http://schemas.openxmlformats.org/officeDocument/2006/relationships/hyperlink" Target="https://vizhub.healthdata.org/gbd-results/" TargetMode="External"/><Relationship Id="rId198" Type="http://schemas.openxmlformats.org/officeDocument/2006/relationships/hyperlink" Target="https://databank.worldbank.org/reports.aspx?source=world-development-indicators" TargetMode="External"/><Relationship Id="rId321" Type="http://schemas.openxmlformats.org/officeDocument/2006/relationships/hyperlink" Target="https://www.energyinst.org/statistical-review" TargetMode="External"/><Relationship Id="rId419" Type="http://schemas.openxmlformats.org/officeDocument/2006/relationships/hyperlink" Target="https://www.moel.go.kr/english/" TargetMode="External"/><Relationship Id="rId626" Type="http://schemas.openxmlformats.org/officeDocument/2006/relationships/hyperlink" Target="https://vizhub.healthdata.org/gbd-results/" TargetMode="External"/><Relationship Id="rId833" Type="http://schemas.openxmlformats.org/officeDocument/2006/relationships/hyperlink" Target="https://www.energyinst.org/statistical-review" TargetMode="External"/><Relationship Id="rId265" Type="http://schemas.openxmlformats.org/officeDocument/2006/relationships/hyperlink" Target="https://vizhub.healthdata.org/gbd-results/" TargetMode="External"/><Relationship Id="rId472" Type="http://schemas.openxmlformats.org/officeDocument/2006/relationships/hyperlink" Target="https://stats.oecd.org/Index.aspx?DataSetCode=HEALTH_HCQI" TargetMode="External"/><Relationship Id="rId900" Type="http://schemas.openxmlformats.org/officeDocument/2006/relationships/hyperlink" Target="https://www.ncbi.nlm.nih.gov/pmc/articles/PMC10895439/" TargetMode="External"/><Relationship Id="rId125" Type="http://schemas.openxmlformats.org/officeDocument/2006/relationships/hyperlink" Target="https://iris.who.int/bitstream/handle/10665/374504/9789289060660-eng.pdf?sequence=22" TargetMode="External"/><Relationship Id="rId332" Type="http://schemas.openxmlformats.org/officeDocument/2006/relationships/hyperlink" Target="https://www.world-mining-data.info/wmd/downloads/PDF/WMD%202024.pdf" TargetMode="External"/><Relationship Id="rId777" Type="http://schemas.openxmlformats.org/officeDocument/2006/relationships/hyperlink" Target="https://www.commonwealthfund.org/international-health-policy-center/countries/brazil" TargetMode="External"/><Relationship Id="rId637" Type="http://schemas.openxmlformats.org/officeDocument/2006/relationships/hyperlink" Target="https://vizhub.healthdata.org/gbd-results/" TargetMode="External"/><Relationship Id="rId844" Type="http://schemas.openxmlformats.org/officeDocument/2006/relationships/hyperlink" Target="https://lungfoundation.com.au/health-professionals/clinical-information/pulmonary-rehabilitation/" TargetMode="External"/><Relationship Id="rId276" Type="http://schemas.openxmlformats.org/officeDocument/2006/relationships/hyperlink" Target="https://vizhub.healthdata.org/gbd-results/" TargetMode="External"/><Relationship Id="rId483" Type="http://schemas.openxmlformats.org/officeDocument/2006/relationships/hyperlink" Target="https://www.ersnet.org/wp-content/uploads/2023/01/Practising_respiratory_medicine_in_Europe.pdf" TargetMode="External"/><Relationship Id="rId690" Type="http://schemas.openxmlformats.org/officeDocument/2006/relationships/hyperlink" Target="https://vizhub.healthdata.org/gbd-results/" TargetMode="External"/><Relationship Id="rId704" Type="http://schemas.openxmlformats.org/officeDocument/2006/relationships/hyperlink" Target="https://vizhub.healthdata.org/gbd-results/" TargetMode="External"/><Relationship Id="rId911" Type="http://schemas.openxmlformats.org/officeDocument/2006/relationships/hyperlink" Target="https://www.ncbi.nlm.nih.gov/pmc/articles/PMC10895439/" TargetMode="External"/><Relationship Id="rId40" Type="http://schemas.openxmlformats.org/officeDocument/2006/relationships/hyperlink" Target="https://pubmed.ncbi.nlm.nih.gov/11680068/" TargetMode="External"/><Relationship Id="rId136" Type="http://schemas.openxmlformats.org/officeDocument/2006/relationships/hyperlink" Target="https://iris.who.int/bitstream/handle/10665/374504/9789289060660-eng.pdf?sequence=22" TargetMode="External"/><Relationship Id="rId343" Type="http://schemas.openxmlformats.org/officeDocument/2006/relationships/hyperlink" Target="https://www.world-mining-data.info/wmd/downloads/PDF/WMD%202024.pdf" TargetMode="External"/><Relationship Id="rId550" Type="http://schemas.openxmlformats.org/officeDocument/2006/relationships/hyperlink" Target="https://data.worldbank.org/indicator/SH.PRV.SMOK" TargetMode="External"/><Relationship Id="rId788" Type="http://schemas.openxmlformats.org/officeDocument/2006/relationships/hyperlink" Target="https://www.commonwealthfund.org/international-health-policy-center/countries/india" TargetMode="External"/><Relationship Id="rId203" Type="http://schemas.openxmlformats.org/officeDocument/2006/relationships/hyperlink" Target="https://databank.worldbank.org/reports.aspx?source=world-development-indicators" TargetMode="External"/><Relationship Id="rId648" Type="http://schemas.openxmlformats.org/officeDocument/2006/relationships/hyperlink" Target="https://vizhub.healthdata.org/gbd-results/" TargetMode="External"/><Relationship Id="rId855" Type="http://schemas.openxmlformats.org/officeDocument/2006/relationships/hyperlink" Target="https://www.commonwealthfund.org/international-health-policy-center/countries/switzerland" TargetMode="External"/><Relationship Id="rId287" Type="http://schemas.openxmlformats.org/officeDocument/2006/relationships/hyperlink" Target="https://vizhub.healthdata.org/gbd-results/" TargetMode="External"/><Relationship Id="rId410" Type="http://schemas.openxmlformats.org/officeDocument/2006/relationships/hyperlink" Target="https://eurocarers.org/country-profiles/lithuania/" TargetMode="External"/><Relationship Id="rId494" Type="http://schemas.openxmlformats.org/officeDocument/2006/relationships/hyperlink" Target="https://www.ersnet.org/wp-content/uploads/2023/01/Practising_respiratory_medicine_in_Europe.pdf" TargetMode="External"/><Relationship Id="rId508" Type="http://schemas.openxmlformats.org/officeDocument/2006/relationships/hyperlink" Target="https://vizhub.healthdata.org/gbd-results/" TargetMode="External"/><Relationship Id="rId715" Type="http://schemas.openxmlformats.org/officeDocument/2006/relationships/hyperlink" Target="https://vizhub.healthdata.org/gbd-results/" TargetMode="External"/><Relationship Id="rId147" Type="http://schemas.openxmlformats.org/officeDocument/2006/relationships/hyperlink" Target="https://ec.europa.eu/eurostat/databrowser/view/hlth_ehis_un1e/default/table?lang=en&amp;category=hlth.hlth_care.hlth_unm" TargetMode="External"/><Relationship Id="rId354" Type="http://schemas.openxmlformats.org/officeDocument/2006/relationships/hyperlink" Target="https://www.world-mining-data.info/wmd/downloads/PDF/WMD%202024.pdf" TargetMode="External"/><Relationship Id="rId799" Type="http://schemas.openxmlformats.org/officeDocument/2006/relationships/hyperlink" Target="https://www.commonwealthfund.org/international-health-policy-center/countries/netherlands" TargetMode="External"/><Relationship Id="rId51" Type="http://schemas.openxmlformats.org/officeDocument/2006/relationships/hyperlink" Target="https://pubmed.ncbi.nlm.nih.gov/31997611/" TargetMode="External"/><Relationship Id="rId561" Type="http://schemas.openxmlformats.org/officeDocument/2006/relationships/hyperlink" Target="https://data.worldbank.org/indicator/SH.PRV.SMOK" TargetMode="External"/><Relationship Id="rId659" Type="http://schemas.openxmlformats.org/officeDocument/2006/relationships/hyperlink" Target="https://vizhub.healthdata.org/gbd-results/" TargetMode="External"/><Relationship Id="rId866" Type="http://schemas.openxmlformats.org/officeDocument/2006/relationships/hyperlink" Target="https://www.who.int/data/gho/data/themes/topics/health-workforce" TargetMode="External"/><Relationship Id="rId214" Type="http://schemas.openxmlformats.org/officeDocument/2006/relationships/hyperlink" Target="https://databank.worldbank.org/reports.aspx?source=world-development-indicators" TargetMode="External"/><Relationship Id="rId298" Type="http://schemas.openxmlformats.org/officeDocument/2006/relationships/hyperlink" Target="https://www.energyinst.org/statistical-review" TargetMode="External"/><Relationship Id="rId421" Type="http://schemas.openxmlformats.org/officeDocument/2006/relationships/hyperlink" Target="https://www.admin.ch/gov/en/start/documentation/media-releases.msg-id-85764.html%20/%20https:/www.bag.admin.ch/bag/en/home/versicherungen/unfallversicherung/leistungen/pflegeleistungen-kostenverguetungen.html" TargetMode="External"/><Relationship Id="rId519" Type="http://schemas.openxmlformats.org/officeDocument/2006/relationships/hyperlink" Target="https://vizhub.healthdata.org/gbd-results/" TargetMode="External"/><Relationship Id="rId158" Type="http://schemas.openxmlformats.org/officeDocument/2006/relationships/hyperlink" Target="https://ec.europa.eu/eurostat/databrowser/view/hlth_ehis_un1e/default/table?lang=en&amp;category=hlth.hlth_care.hlth_unm" TargetMode="External"/><Relationship Id="rId726" Type="http://schemas.openxmlformats.org/officeDocument/2006/relationships/hyperlink" Target="https://vizhub.healthdata.org/gbd-results/" TargetMode="External"/><Relationship Id="rId62" Type="http://schemas.openxmlformats.org/officeDocument/2006/relationships/hyperlink" Target="https://www.ncbi.nlm.nih.gov/pmc/articles/PMC10082500/" TargetMode="External"/><Relationship Id="rId365" Type="http://schemas.openxmlformats.org/officeDocument/2006/relationships/hyperlink" Target="https://vizhub.healthdata.org/gbd-results/" TargetMode="External"/><Relationship Id="rId572" Type="http://schemas.openxmlformats.org/officeDocument/2006/relationships/hyperlink" Target="https://www.thelancet.com/cms/10.1016/S2214-109X(18)30223-7/attachment/542f7bd7-bddb-4405-873e-377183b94169/mmc1.pdf" TargetMode="External"/><Relationship Id="rId225" Type="http://schemas.openxmlformats.org/officeDocument/2006/relationships/hyperlink" Target="https://databank.worldbank.org/reports.aspx?source=world-development-indicators" TargetMode="External"/><Relationship Id="rId432" Type="http://schemas.openxmlformats.org/officeDocument/2006/relationships/hyperlink" Target="https://www.dlapiperintelligence.com/telehealth/" TargetMode="External"/><Relationship Id="rId877" Type="http://schemas.openxmlformats.org/officeDocument/2006/relationships/hyperlink" Target="https://iris.who.int/bitstream/handle/10665/372043/9789240077164-eng.pdf?sequence=1" TargetMode="External"/><Relationship Id="rId737" Type="http://schemas.openxmlformats.org/officeDocument/2006/relationships/hyperlink" Target="https://vizhub.healthdata.org/gbd-results/" TargetMode="External"/><Relationship Id="rId73" Type="http://schemas.openxmlformats.org/officeDocument/2006/relationships/hyperlink" Target="file://\Users\phg\Downloads\Aldhahir%20AM,%20Alghamdi%20SM,%20Alqahtani%20JS,%20Alqahtani%20KA,%20Al%20Rajah%20AM,%20Alkhathlan%20BS,%20Singh%20SJ,%20Mandal%20S,%20Hurst%20JR.%20Pulmonary%20rehabilitation%20for%20COPD:%20A%20narrative%20review%20and%20call%20for%20further%20implementation%20in%20Saudi%20Arabia.%20Ann%20Thorac%20Med.%202021%20Oct-Dec;16(4):299-305.%20doi:%2010.4103\atm.atm_639_20.%20Epub%202021%20Oct%2026.%20PMID:%2034820017;%20PMCID:%20PMC8588944." TargetMode="External"/><Relationship Id="rId169" Type="http://schemas.openxmlformats.org/officeDocument/2006/relationships/hyperlink" Target="https://databank.worldbank.org/reports.aspx?source=world-development-indicators" TargetMode="External"/><Relationship Id="rId376" Type="http://schemas.openxmlformats.org/officeDocument/2006/relationships/hyperlink" Target="https://vizhub.healthdata.org/gbd-results/" TargetMode="External"/><Relationship Id="rId583" Type="http://schemas.openxmlformats.org/officeDocument/2006/relationships/hyperlink" Target="https://www.thelancet.com/cms/10.1016/S2214-109X(18)30223-7/attachment/542f7bd7-bddb-4405-873e-377183b94169/mmc1.pdf" TargetMode="External"/><Relationship Id="rId790" Type="http://schemas.openxmlformats.org/officeDocument/2006/relationships/hyperlink" Target="https://www.commonwealthfund.org/international-health-policy-center/countries/japan" TargetMode="External"/><Relationship Id="rId804" Type="http://schemas.openxmlformats.org/officeDocument/2006/relationships/hyperlink" Target="https://apo.who.int/publications/i/item/9789290617105" TargetMode="External"/><Relationship Id="rId4" Type="http://schemas.openxmlformats.org/officeDocument/2006/relationships/hyperlink" Target="https://zoinet.org/wp-content/uploads/2023/02/GCC-guidelines_EN.pdf" TargetMode="External"/><Relationship Id="rId236" Type="http://schemas.openxmlformats.org/officeDocument/2006/relationships/hyperlink" Target="https://www.fao.org/faostat/en/" TargetMode="External"/><Relationship Id="rId443" Type="http://schemas.openxmlformats.org/officeDocument/2006/relationships/hyperlink" Target="https://www.dlapiperintelligence.com/telehealth/" TargetMode="External"/><Relationship Id="rId650" Type="http://schemas.openxmlformats.org/officeDocument/2006/relationships/hyperlink" Target="https://vizhub.healthdata.org/gbd-results/" TargetMode="External"/><Relationship Id="rId888" Type="http://schemas.openxmlformats.org/officeDocument/2006/relationships/hyperlink" Target="https://gateway.euro.who.int/en/indicators/dh_24-national-ehr-system/" TargetMode="External"/><Relationship Id="rId303" Type="http://schemas.openxmlformats.org/officeDocument/2006/relationships/hyperlink" Target="https://www.energyinst.org/statistical-review" TargetMode="External"/><Relationship Id="rId748" Type="http://schemas.openxmlformats.org/officeDocument/2006/relationships/hyperlink" Target="https://vizhub.healthdata.org/gbd-results/" TargetMode="External"/><Relationship Id="rId84" Type="http://schemas.openxmlformats.org/officeDocument/2006/relationships/hyperlink" Target="https://www.dlapiperintelligence.com/telehealth/" TargetMode="External"/><Relationship Id="rId387" Type="http://schemas.openxmlformats.org/officeDocument/2006/relationships/hyperlink" Target="https://vizhub.healthdata.org/gbd-results/" TargetMode="External"/><Relationship Id="rId510" Type="http://schemas.openxmlformats.org/officeDocument/2006/relationships/hyperlink" Target="https://vizhub.healthdata.org/gbd-results/" TargetMode="External"/><Relationship Id="rId594" Type="http://schemas.openxmlformats.org/officeDocument/2006/relationships/hyperlink" Target="https://www.thelancet.com/cms/10.1016/S2214-109X(18)30223-7/attachment/542f7bd7-bddb-4405-873e-377183b94169/mmc1.pdf" TargetMode="External"/><Relationship Id="rId608" Type="http://schemas.openxmlformats.org/officeDocument/2006/relationships/hyperlink" Target="https://vizhub.healthdata.org/gbd-results/" TargetMode="External"/><Relationship Id="rId815" Type="http://schemas.openxmlformats.org/officeDocument/2006/relationships/hyperlink" Target="https://www.ncbi.nlm.nih.gov/pmc/articles/PMC10895439/" TargetMode="External"/><Relationship Id="rId247" Type="http://schemas.openxmlformats.org/officeDocument/2006/relationships/hyperlink" Target="https://www.fao.org/faostat/en/" TargetMode="External"/><Relationship Id="rId899" Type="http://schemas.openxmlformats.org/officeDocument/2006/relationships/hyperlink" Target="https://www.ncbi.nlm.nih.gov/pmc/articles/PMC10895439/" TargetMode="External"/><Relationship Id="rId107" Type="http://schemas.openxmlformats.org/officeDocument/2006/relationships/hyperlink" Target="https://www.dlapiperintelligence.com/telehealth/" TargetMode="External"/><Relationship Id="rId454" Type="http://schemas.openxmlformats.org/officeDocument/2006/relationships/hyperlink" Target="https://www.dlapiperintelligence.com/telehealth/" TargetMode="External"/><Relationship Id="rId661" Type="http://schemas.openxmlformats.org/officeDocument/2006/relationships/hyperlink" Target="https://vizhub.healthdata.org/gbd-results/" TargetMode="External"/><Relationship Id="rId759" Type="http://schemas.openxmlformats.org/officeDocument/2006/relationships/hyperlink" Target="https://vizhub.healthdata.org/gbd-results/" TargetMode="External"/><Relationship Id="rId11" Type="http://schemas.openxmlformats.org/officeDocument/2006/relationships/hyperlink" Target="https://dtxalliance.org/wp-content/uploads/2022/01/UK-Regulatory-and-Reimbursement-Pathways.pdf" TargetMode="External"/><Relationship Id="rId314" Type="http://schemas.openxmlformats.org/officeDocument/2006/relationships/hyperlink" Target="https://www.energyinst.org/statistical-review" TargetMode="External"/><Relationship Id="rId398" Type="http://schemas.openxmlformats.org/officeDocument/2006/relationships/hyperlink" Target="https://eurocarers.org/country-profiles/denmark/" TargetMode="External"/><Relationship Id="rId521" Type="http://schemas.openxmlformats.org/officeDocument/2006/relationships/hyperlink" Target="https://vizhub.healthdata.org/gbd-results/" TargetMode="External"/><Relationship Id="rId619" Type="http://schemas.openxmlformats.org/officeDocument/2006/relationships/hyperlink" Target="https://vizhub.healthdata.org/gbd-results/" TargetMode="External"/><Relationship Id="rId95" Type="http://schemas.openxmlformats.org/officeDocument/2006/relationships/hyperlink" Target="https://www.dlapiperintelligence.com/telehealth/" TargetMode="External"/><Relationship Id="rId160" Type="http://schemas.openxmlformats.org/officeDocument/2006/relationships/hyperlink" Target="https://ec.europa.eu/eurostat/databrowser/view/hlth_ehis_un1e/default/table?lang=en&amp;category=hlth.hlth_care.hlth_unm" TargetMode="External"/><Relationship Id="rId826" Type="http://schemas.openxmlformats.org/officeDocument/2006/relationships/hyperlink" Target="https://vizhub.healthdata.org/gbd-results/" TargetMode="External"/><Relationship Id="rId258" Type="http://schemas.openxmlformats.org/officeDocument/2006/relationships/hyperlink" Target="https://www.fao.org/faostat/en/" TargetMode="External"/><Relationship Id="rId465" Type="http://schemas.openxmlformats.org/officeDocument/2006/relationships/hyperlink" Target="https://stats.oecd.org/Index.aspx?DataSetCode=HEALTH_HCQI" TargetMode="External"/><Relationship Id="rId672" Type="http://schemas.openxmlformats.org/officeDocument/2006/relationships/hyperlink" Target="https://vizhub.healthdata.org/gbd-results/" TargetMode="External"/><Relationship Id="rId22" Type="http://schemas.openxmlformats.org/officeDocument/2006/relationships/hyperlink" Target="https://www.ncbi.nlm.nih.gov/pmc/articles/PMC10786430/" TargetMode="External"/><Relationship Id="rId118" Type="http://schemas.openxmlformats.org/officeDocument/2006/relationships/hyperlink" Target="https://iris.who.int/bitstream/handle/10665/374504/9789289060660-eng.pdf?sequence=22" TargetMode="External"/><Relationship Id="rId325" Type="http://schemas.openxmlformats.org/officeDocument/2006/relationships/hyperlink" Target="https://www.energyinst.org/statistical-review" TargetMode="External"/><Relationship Id="rId532" Type="http://schemas.openxmlformats.org/officeDocument/2006/relationships/hyperlink" Target="https://vizhub.healthdata.org/gbd-results/" TargetMode="External"/><Relationship Id="rId171" Type="http://schemas.openxmlformats.org/officeDocument/2006/relationships/hyperlink" Target="https://databank.worldbank.org/reports.aspx?source=world-development-indicators" TargetMode="External"/><Relationship Id="rId837" Type="http://schemas.openxmlformats.org/officeDocument/2006/relationships/hyperlink" Target="https://www.thelancet.com/pdfs/journals/langlo/PIIS2214-109X(23)00217-6.pdf" TargetMode="External"/><Relationship Id="rId269" Type="http://schemas.openxmlformats.org/officeDocument/2006/relationships/hyperlink" Target="https://vizhub.healthdata.org/gbd-results/" TargetMode="External"/><Relationship Id="rId476" Type="http://schemas.openxmlformats.org/officeDocument/2006/relationships/hyperlink" Target="https://stats.oecd.org/Index.aspx?DataSetCode=HEALTH_HCQI" TargetMode="External"/><Relationship Id="rId683" Type="http://schemas.openxmlformats.org/officeDocument/2006/relationships/hyperlink" Target="https://vizhub.healthdata.org/gbd-results/" TargetMode="External"/><Relationship Id="rId890" Type="http://schemas.openxmlformats.org/officeDocument/2006/relationships/hyperlink" Target="https://gateway.euro.who.int/en/indicators/dh_24-national-ehr-system/" TargetMode="External"/><Relationship Id="rId904" Type="http://schemas.openxmlformats.org/officeDocument/2006/relationships/hyperlink" Target="https://www.ncbi.nlm.nih.gov/pmc/articles/PMC10895439/" TargetMode="External"/><Relationship Id="rId33" Type="http://schemas.openxmlformats.org/officeDocument/2006/relationships/hyperlink" Target="https://www.ncbi.nlm.nih.gov/pmc/articles/PMC8088314/" TargetMode="External"/><Relationship Id="rId129" Type="http://schemas.openxmlformats.org/officeDocument/2006/relationships/hyperlink" Target="https://iris.who.int/bitstream/handle/10665/374504/9789289060660-eng.pdf?sequence=22" TargetMode="External"/><Relationship Id="rId336" Type="http://schemas.openxmlformats.org/officeDocument/2006/relationships/hyperlink" Target="https://www.world-mining-data.info/wmd/downloads/PDF/WMD%202024.pdf" TargetMode="External"/><Relationship Id="rId543" Type="http://schemas.openxmlformats.org/officeDocument/2006/relationships/hyperlink" Target="https://data.worldbank.org/indicator/SH.PRV.SMOK" TargetMode="External"/><Relationship Id="rId182" Type="http://schemas.openxmlformats.org/officeDocument/2006/relationships/hyperlink" Target="https://databank.worldbank.org/reports.aspx?source=world-development-indicators" TargetMode="External"/><Relationship Id="rId403" Type="http://schemas.openxmlformats.org/officeDocument/2006/relationships/hyperlink" Target="https://handbookgermany.de/en/home-care" TargetMode="External"/><Relationship Id="rId750" Type="http://schemas.openxmlformats.org/officeDocument/2006/relationships/hyperlink" Target="https://vizhub.healthdata.org/gbd-results/" TargetMode="External"/><Relationship Id="rId848" Type="http://schemas.openxmlformats.org/officeDocument/2006/relationships/hyperlink" Target="https://pubmed.ncbi.nlm.nih.gov/35346068/" TargetMode="External"/><Relationship Id="rId487" Type="http://schemas.openxmlformats.org/officeDocument/2006/relationships/hyperlink" Target="https://www.ersnet.org/wp-content/uploads/2023/01/Practising_respiratory_medicine_in_Europe.pdf" TargetMode="External"/><Relationship Id="rId610" Type="http://schemas.openxmlformats.org/officeDocument/2006/relationships/hyperlink" Target="https://vizhub.healthdata.org/gbd-results/" TargetMode="External"/><Relationship Id="rId694" Type="http://schemas.openxmlformats.org/officeDocument/2006/relationships/hyperlink" Target="https://vizhub.healthdata.org/gbd-results/" TargetMode="External"/><Relationship Id="rId708" Type="http://schemas.openxmlformats.org/officeDocument/2006/relationships/hyperlink" Target="https://vizhub.healthdata.org/gbd-results/" TargetMode="External"/><Relationship Id="rId347" Type="http://schemas.openxmlformats.org/officeDocument/2006/relationships/hyperlink" Target="https://www.world-mining-data.info/wmd/downloads/PDF/WMD%202024.pdf" TargetMode="External"/><Relationship Id="rId44" Type="http://schemas.openxmlformats.org/officeDocument/2006/relationships/hyperlink" Target="https://chronic-obstructive-pulmonary-disease.imedpub.com/ambulatory-oxygen-therapy-in-copd-patients-with-oxygen-desaturation-during-exercise.php?aid=8144" TargetMode="External"/><Relationship Id="rId554" Type="http://schemas.openxmlformats.org/officeDocument/2006/relationships/hyperlink" Target="https://data.worldbank.org/indicator/SH.PRV.SMOK" TargetMode="External"/><Relationship Id="rId761" Type="http://schemas.openxmlformats.org/officeDocument/2006/relationships/hyperlink" Target="https://vizhub.healthdata.org/gbd-results/" TargetMode="External"/><Relationship Id="rId859" Type="http://schemas.openxmlformats.org/officeDocument/2006/relationships/hyperlink" Target="https://www.ilo.org/resource/chemical-exposure-limits" TargetMode="External"/><Relationship Id="rId193" Type="http://schemas.openxmlformats.org/officeDocument/2006/relationships/hyperlink" Target="https://databank.worldbank.org/reports.aspx?source=world-development-indicators" TargetMode="External"/><Relationship Id="rId207" Type="http://schemas.openxmlformats.org/officeDocument/2006/relationships/hyperlink" Target="https://databank.worldbank.org/reports.aspx?source=world-development-indicators" TargetMode="External"/><Relationship Id="rId414" Type="http://schemas.openxmlformats.org/officeDocument/2006/relationships/hyperlink" Target="https://www.gov.pl/web/your-europe/rights-and-conditions-for-moving-to-a-residential-care-home" TargetMode="External"/><Relationship Id="rId498" Type="http://schemas.openxmlformats.org/officeDocument/2006/relationships/hyperlink" Target="https://www.ersnet.org/wp-content/uploads/2023/01/Practising_respiratory_medicine_in_Europe.pdf" TargetMode="External"/><Relationship Id="rId621" Type="http://schemas.openxmlformats.org/officeDocument/2006/relationships/hyperlink" Target="https://vizhub.healthdata.org/gbd-results/" TargetMode="External"/><Relationship Id="rId260" Type="http://schemas.openxmlformats.org/officeDocument/2006/relationships/hyperlink" Target="https://www.fao.org/faostat/en/" TargetMode="External"/><Relationship Id="rId719" Type="http://schemas.openxmlformats.org/officeDocument/2006/relationships/hyperlink" Target="https://vizhub.healthdata.org/gbd-results/" TargetMode="External"/><Relationship Id="rId55" Type="http://schemas.openxmlformats.org/officeDocument/2006/relationships/hyperlink" Target="https://pubmed.ncbi.nlm.nih.gov/29631422/" TargetMode="External"/><Relationship Id="rId120" Type="http://schemas.openxmlformats.org/officeDocument/2006/relationships/hyperlink" Target="https://iris.who.int/bitstream/handle/10665/374504/9789289060660-eng.pdf?sequence=22" TargetMode="External"/><Relationship Id="rId358" Type="http://schemas.openxmlformats.org/officeDocument/2006/relationships/hyperlink" Target="https://www.world-mining-data.info/wmd/downloads/PDF/WMD%202024.pdf" TargetMode="External"/><Relationship Id="rId565" Type="http://schemas.openxmlformats.org/officeDocument/2006/relationships/hyperlink" Target="https://data.worldbank.org/indicator/SH.PRV.SMOK" TargetMode="External"/><Relationship Id="rId772" Type="http://schemas.openxmlformats.org/officeDocument/2006/relationships/hyperlink" Target="https://www.nzrespiratoryguidelines.co.nz/uploads/8/3/0/1/83014052/nz_copd_guidelines_web.pdf" TargetMode="External"/><Relationship Id="rId218" Type="http://schemas.openxmlformats.org/officeDocument/2006/relationships/hyperlink" Target="https://databank.worldbank.org/reports.aspx?source=world-development-indicators" TargetMode="External"/><Relationship Id="rId425" Type="http://schemas.openxmlformats.org/officeDocument/2006/relationships/hyperlink" Target="https://english.www.gov.cn/news/202401/15/content_WS65a469f4c6d0868f4e8e313d.html" TargetMode="External"/><Relationship Id="rId632" Type="http://schemas.openxmlformats.org/officeDocument/2006/relationships/hyperlink" Target="https://vizhub.healthdata.org/gbd-results/" TargetMode="External"/><Relationship Id="rId271" Type="http://schemas.openxmlformats.org/officeDocument/2006/relationships/hyperlink" Target="https://vizhub.healthdata.org/gbd-results/" TargetMode="External"/><Relationship Id="rId66" Type="http://schemas.openxmlformats.org/officeDocument/2006/relationships/hyperlink" Target="https://www2.hse.ie/conditions/pulmonary-rehabilitation-exercise-and-education-programme/" TargetMode="External"/><Relationship Id="rId131" Type="http://schemas.openxmlformats.org/officeDocument/2006/relationships/hyperlink" Target="https://iris.who.int/bitstream/handle/10665/374504/9789289060660-eng.pdf?sequence=22" TargetMode="External"/><Relationship Id="rId369" Type="http://schemas.openxmlformats.org/officeDocument/2006/relationships/hyperlink" Target="https://vizhub.healthdata.org/gbd-results/" TargetMode="External"/><Relationship Id="rId576" Type="http://schemas.openxmlformats.org/officeDocument/2006/relationships/hyperlink" Target="https://www.thelancet.com/cms/10.1016/S2214-109X(18)30223-7/attachment/542f7bd7-bddb-4405-873e-377183b94169/mmc1.pdf" TargetMode="External"/><Relationship Id="rId783" Type="http://schemas.openxmlformats.org/officeDocument/2006/relationships/hyperlink" Target="https://www.commonwealthfund.org/international-health-policy-center/countries/china" TargetMode="External"/><Relationship Id="rId229" Type="http://schemas.openxmlformats.org/officeDocument/2006/relationships/hyperlink" Target="https://databank.worldbank.org/reports.aspx?source=world-development-indicators" TargetMode="External"/><Relationship Id="rId436" Type="http://schemas.openxmlformats.org/officeDocument/2006/relationships/hyperlink" Target="https://dtxalliance.org/wp-content/uploads/2024/05/Germany-Regulatory-and-Reimbursement-Pathways_2024.pdf" TargetMode="External"/><Relationship Id="rId643" Type="http://schemas.openxmlformats.org/officeDocument/2006/relationships/hyperlink" Target="https://vizhub.healthdata.org/gbd-results/" TargetMode="External"/><Relationship Id="rId850" Type="http://schemas.openxmlformats.org/officeDocument/2006/relationships/hyperlink" Target="https://pubmed.ncbi.nlm.nih.gov/24512835/" TargetMode="External"/><Relationship Id="rId77" Type="http://schemas.openxmlformats.org/officeDocument/2006/relationships/hyperlink" Target="https://www.ncbi.nlm.nih.gov/pmc/articles/PMC10697305/" TargetMode="External"/><Relationship Id="rId282" Type="http://schemas.openxmlformats.org/officeDocument/2006/relationships/hyperlink" Target="https://vizhub.healthdata.org/gbd-results/" TargetMode="External"/><Relationship Id="rId503" Type="http://schemas.openxmlformats.org/officeDocument/2006/relationships/hyperlink" Target="https://www.ersnet.org/wp-content/uploads/2023/01/Practising_respiratory_medicine_in_Europe.pdf" TargetMode="External"/><Relationship Id="rId587" Type="http://schemas.openxmlformats.org/officeDocument/2006/relationships/hyperlink" Target="https://www.thelancet.com/cms/10.1016/S2214-109X(18)30223-7/attachment/542f7bd7-bddb-4405-873e-377183b94169/mmc1.pdf" TargetMode="External"/><Relationship Id="rId710" Type="http://schemas.openxmlformats.org/officeDocument/2006/relationships/hyperlink" Target="https://vizhub.healthdata.org/gbd-results/" TargetMode="External"/><Relationship Id="rId808" Type="http://schemas.openxmlformats.org/officeDocument/2006/relationships/hyperlink" Target="https://www.ilo.org/resource/chemical-exposure-limits" TargetMode="External"/><Relationship Id="rId8" Type="http://schemas.openxmlformats.org/officeDocument/2006/relationships/hyperlink" Target="https://dtxalliance.org/wp-content/uploads/2022/01/France-Regulatory-and-Reimbursement-Pathways.pdf" TargetMode="External"/><Relationship Id="rId142" Type="http://schemas.openxmlformats.org/officeDocument/2006/relationships/hyperlink" Target="https://ec.europa.eu/eurostat/databrowser/view/hlth_ehis_un1e/default/table?lang=en&amp;category=hlth.hlth_care.hlth_unm" TargetMode="External"/><Relationship Id="rId447" Type="http://schemas.openxmlformats.org/officeDocument/2006/relationships/hyperlink" Target="https://www.dlapiperintelligence.com/telehealth/" TargetMode="External"/><Relationship Id="rId794" Type="http://schemas.openxmlformats.org/officeDocument/2006/relationships/hyperlink" Target="https://www.commonwealthfund.org/international-health-policy-center/countries/new-zealand" TargetMode="External"/><Relationship Id="rId654" Type="http://schemas.openxmlformats.org/officeDocument/2006/relationships/hyperlink" Target="https://vizhub.healthdata.org/gbd-results/" TargetMode="External"/><Relationship Id="rId861" Type="http://schemas.openxmlformats.org/officeDocument/2006/relationships/hyperlink" Target="https://www.ilo.org/resource/chemical-exposure-limits" TargetMode="External"/><Relationship Id="rId293" Type="http://schemas.openxmlformats.org/officeDocument/2006/relationships/hyperlink" Target="https://vizhub.healthdata.org/gbd-results/" TargetMode="External"/><Relationship Id="rId307" Type="http://schemas.openxmlformats.org/officeDocument/2006/relationships/hyperlink" Target="https://www.energyinst.org/statistical-review" TargetMode="External"/><Relationship Id="rId514" Type="http://schemas.openxmlformats.org/officeDocument/2006/relationships/hyperlink" Target="https://vizhub.healthdata.org/gbd-results/" TargetMode="External"/><Relationship Id="rId721" Type="http://schemas.openxmlformats.org/officeDocument/2006/relationships/hyperlink" Target="https://vizhub.healthdata.org/gbd-results/" TargetMode="External"/><Relationship Id="rId88" Type="http://schemas.openxmlformats.org/officeDocument/2006/relationships/hyperlink" Target="https://www.dlapiperintelligence.com/telehealth/" TargetMode="External"/><Relationship Id="rId153" Type="http://schemas.openxmlformats.org/officeDocument/2006/relationships/hyperlink" Target="https://ec.europa.eu/eurostat/databrowser/view/hlth_ehis_un1e/default/table?lang=en&amp;category=hlth.hlth_care.hlth_unm" TargetMode="External"/><Relationship Id="rId360" Type="http://schemas.openxmlformats.org/officeDocument/2006/relationships/hyperlink" Target="https://www.world-mining-data.info/wmd/downloads/PDF/WMD%202024.pdf" TargetMode="External"/><Relationship Id="rId598" Type="http://schemas.openxmlformats.org/officeDocument/2006/relationships/hyperlink" Target="https://www.thelancet.com/cms/10.1016/S2214-109X(18)30223-7/attachment/542f7bd7-bddb-4405-873e-377183b94169/mmc1.pdf" TargetMode="External"/><Relationship Id="rId819" Type="http://schemas.openxmlformats.org/officeDocument/2006/relationships/hyperlink" Target="https://vizhub.healthdata.org/gbd-results/" TargetMode="External"/><Relationship Id="rId220" Type="http://schemas.openxmlformats.org/officeDocument/2006/relationships/hyperlink" Target="https://databank.worldbank.org/reports.aspx?source=world-development-indicators" TargetMode="External"/><Relationship Id="rId458" Type="http://schemas.openxmlformats.org/officeDocument/2006/relationships/hyperlink" Target="https://stats.oecd.org/Index.aspx?DataSetCode=HEALTH_HCQI" TargetMode="External"/><Relationship Id="rId665" Type="http://schemas.openxmlformats.org/officeDocument/2006/relationships/hyperlink" Target="https://vizhub.healthdata.org/gbd-results/" TargetMode="External"/><Relationship Id="rId872" Type="http://schemas.openxmlformats.org/officeDocument/2006/relationships/hyperlink" Target="https://www.who.int/data/gho/data/themes/topics/health-workforce" TargetMode="External"/><Relationship Id="rId15" Type="http://schemas.openxmlformats.org/officeDocument/2006/relationships/hyperlink" Target="https://www.ncbi.nlm.nih.gov/pmc/articles/PMC7981961/" TargetMode="External"/><Relationship Id="rId318" Type="http://schemas.openxmlformats.org/officeDocument/2006/relationships/hyperlink" Target="https://www.energyinst.org/statistical-review" TargetMode="External"/><Relationship Id="rId525" Type="http://schemas.openxmlformats.org/officeDocument/2006/relationships/hyperlink" Target="https://vizhub.healthdata.org/gbd-results/" TargetMode="External"/><Relationship Id="rId732" Type="http://schemas.openxmlformats.org/officeDocument/2006/relationships/hyperlink" Target="https://vizhub.healthdata.org/gbd-results/" TargetMode="External"/><Relationship Id="rId99" Type="http://schemas.openxmlformats.org/officeDocument/2006/relationships/hyperlink" Target="https://www.dlapiperintelligence.com/telehealth/" TargetMode="External"/><Relationship Id="rId164" Type="http://schemas.openxmlformats.org/officeDocument/2006/relationships/hyperlink" Target="https://vizhub.healthdata.org/gbd-results/" TargetMode="External"/><Relationship Id="rId371" Type="http://schemas.openxmlformats.org/officeDocument/2006/relationships/hyperlink" Target="https://vizhub.healthdata.org/gbd-results/" TargetMode="External"/><Relationship Id="rId469" Type="http://schemas.openxmlformats.org/officeDocument/2006/relationships/hyperlink" Target="https://stats.oecd.org/Index.aspx?DataSetCode=HEALTH_HCQI" TargetMode="External"/><Relationship Id="rId676" Type="http://schemas.openxmlformats.org/officeDocument/2006/relationships/hyperlink" Target="https://vizhub.healthdata.org/gbd-results/" TargetMode="External"/><Relationship Id="rId883" Type="http://schemas.openxmlformats.org/officeDocument/2006/relationships/hyperlink" Target="https://gateway.euro.who.int/en/indicators/dh_24-national-ehr-system/" TargetMode="External"/><Relationship Id="rId26" Type="http://schemas.openxmlformats.org/officeDocument/2006/relationships/hyperlink" Target="https://gateway.euro.who.int/en/indicators/dh_24-national-ehr-system/" TargetMode="External"/><Relationship Id="rId231" Type="http://schemas.openxmlformats.org/officeDocument/2006/relationships/hyperlink" Target="https://www.fao.org/faostat/en/" TargetMode="External"/><Relationship Id="rId329" Type="http://schemas.openxmlformats.org/officeDocument/2006/relationships/hyperlink" Target="https://www.world-mining-data.info/wmd/downloads/PDF/WMD%202024.pdf" TargetMode="External"/><Relationship Id="rId536" Type="http://schemas.openxmlformats.org/officeDocument/2006/relationships/hyperlink" Target="https://vizhub.healthdata.org/gbd-results/" TargetMode="External"/><Relationship Id="rId175" Type="http://schemas.openxmlformats.org/officeDocument/2006/relationships/hyperlink" Target="https://databank.worldbank.org/reports.aspx?source=world-development-indicators" TargetMode="External"/><Relationship Id="rId743" Type="http://schemas.openxmlformats.org/officeDocument/2006/relationships/hyperlink" Target="https://vizhub.healthdata.org/gbd-results/" TargetMode="External"/><Relationship Id="rId382" Type="http://schemas.openxmlformats.org/officeDocument/2006/relationships/hyperlink" Target="https://vizhub.healthdata.org/gbd-results/" TargetMode="External"/><Relationship Id="rId603" Type="http://schemas.openxmlformats.org/officeDocument/2006/relationships/hyperlink" Target="https://www.thelancet.com/cms/10.1016/S2214-109X(18)30223-7/attachment/542f7bd7-bddb-4405-873e-377183b94169/mmc1.pdf" TargetMode="External"/><Relationship Id="rId687" Type="http://schemas.openxmlformats.org/officeDocument/2006/relationships/hyperlink" Target="https://vizhub.healthdata.org/gbd-results/" TargetMode="External"/><Relationship Id="rId810" Type="http://schemas.openxmlformats.org/officeDocument/2006/relationships/hyperlink" Target="https://www.commonwealthfund.org/international-health-policy-center/system-features/what-status-electronic-health-records" TargetMode="External"/><Relationship Id="rId908" Type="http://schemas.openxmlformats.org/officeDocument/2006/relationships/hyperlink" Target="https://www.ncbi.nlm.nih.gov/pmc/articles/PMC10895439/" TargetMode="External"/><Relationship Id="rId242" Type="http://schemas.openxmlformats.org/officeDocument/2006/relationships/hyperlink" Target="https://www.fao.org/faostat/en/" TargetMode="External"/><Relationship Id="rId894" Type="http://schemas.openxmlformats.org/officeDocument/2006/relationships/hyperlink" Target="https://www.who.int/data/gho/data/indicators/indicator-details/GHO/pneumoccocal-conjugate-vaccines-(pcv3)-immunization-coverage-among-1-year-ol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7716C-DBCC-433B-A59F-2E7EA347DB98}">
  <dimension ref="A1:I38"/>
  <sheetViews>
    <sheetView workbookViewId="0">
      <selection activeCell="H4" sqref="H4"/>
    </sheetView>
  </sheetViews>
  <sheetFormatPr defaultRowHeight="15"/>
  <cols>
    <col min="1" max="1" width="22.140625" customWidth="1"/>
    <col min="2" max="2" width="24.28515625" customWidth="1"/>
    <col min="3" max="3" width="32.140625" customWidth="1"/>
    <col min="4" max="4" width="31.28515625" customWidth="1"/>
    <col min="5" max="5" width="24.42578125" customWidth="1"/>
    <col min="6" max="6" width="31.28515625" customWidth="1"/>
    <col min="7" max="7" width="53.28515625" customWidth="1"/>
    <col min="8" max="8" width="19" customWidth="1"/>
    <col min="9" max="9" width="60.7109375" customWidth="1"/>
  </cols>
  <sheetData>
    <row r="1" spans="1:9" ht="15.75" thickBot="1">
      <c r="A1" s="99" t="s">
        <v>0</v>
      </c>
      <c r="B1" s="100"/>
      <c r="C1" s="100"/>
      <c r="D1" s="100"/>
      <c r="E1" s="100"/>
      <c r="F1" s="100"/>
      <c r="G1" s="100"/>
      <c r="H1" s="100"/>
      <c r="I1" s="32" t="s">
        <v>57</v>
      </c>
    </row>
    <row r="2" spans="1:9" ht="15.75" thickBot="1">
      <c r="A2" s="9" t="s">
        <v>1</v>
      </c>
      <c r="B2" s="10">
        <v>21</v>
      </c>
      <c r="C2" s="10">
        <v>20</v>
      </c>
      <c r="D2" s="10">
        <v>22.5</v>
      </c>
      <c r="E2" s="10">
        <v>15.5</v>
      </c>
      <c r="F2" s="10">
        <v>21</v>
      </c>
      <c r="G2" s="10"/>
      <c r="H2" s="10"/>
      <c r="I2" s="78" t="s">
        <v>58</v>
      </c>
    </row>
    <row r="3" spans="1:9">
      <c r="A3" s="12" t="s">
        <v>2</v>
      </c>
      <c r="B3" s="12" t="s">
        <v>3</v>
      </c>
      <c r="C3" s="12" t="s">
        <v>4</v>
      </c>
      <c r="D3" s="12" t="s">
        <v>5</v>
      </c>
      <c r="E3" s="12" t="s">
        <v>6</v>
      </c>
      <c r="F3" s="12" t="s">
        <v>7</v>
      </c>
      <c r="G3" s="12" t="s">
        <v>42</v>
      </c>
      <c r="H3" s="12" t="s">
        <v>43</v>
      </c>
      <c r="I3" s="79" t="s">
        <v>59</v>
      </c>
    </row>
    <row r="4" spans="1:9">
      <c r="A4" s="17" t="s">
        <v>8</v>
      </c>
      <c r="B4" s="15">
        <v>82.733333333333334</v>
      </c>
      <c r="C4" s="15">
        <v>76.461280632707073</v>
      </c>
      <c r="D4" s="15">
        <v>53.121054954583435</v>
      </c>
      <c r="E4" s="15">
        <v>62.543887341404876</v>
      </c>
      <c r="F4" s="15">
        <v>81.6389740297477</v>
      </c>
      <c r="G4" s="15">
        <v>71.456980575487464</v>
      </c>
      <c r="H4" s="16">
        <v>1</v>
      </c>
      <c r="I4" s="80" t="s">
        <v>60</v>
      </c>
    </row>
    <row r="5" spans="1:9">
      <c r="A5" s="17" t="s">
        <v>9</v>
      </c>
      <c r="B5" s="15">
        <v>85.512222222222221</v>
      </c>
      <c r="C5" s="15">
        <v>82.719977277372834</v>
      </c>
      <c r="D5" s="15">
        <v>48.834727548664354</v>
      </c>
      <c r="E5" s="15">
        <v>51.490403958483945</v>
      </c>
      <c r="F5" s="15">
        <v>83.72547876419226</v>
      </c>
      <c r="G5" s="15">
        <v>71.0527389746361</v>
      </c>
      <c r="H5" s="16">
        <v>2</v>
      </c>
    </row>
    <row r="6" spans="1:9">
      <c r="A6" s="17" t="s">
        <v>10</v>
      </c>
      <c r="B6" s="15">
        <v>71.591111111111104</v>
      </c>
      <c r="C6" s="15">
        <v>76.859212755712051</v>
      </c>
      <c r="D6" s="15">
        <v>56.538959427803533</v>
      </c>
      <c r="E6" s="15">
        <v>59.864077443251034</v>
      </c>
      <c r="F6" s="15">
        <v>87.015641949137631</v>
      </c>
      <c r="G6" s="15">
        <v>70.679458568754342</v>
      </c>
      <c r="H6" s="16">
        <v>3</v>
      </c>
    </row>
    <row r="7" spans="1:9">
      <c r="A7" s="17" t="s">
        <v>11</v>
      </c>
      <c r="B7" s="15">
        <v>69.328888888888883</v>
      </c>
      <c r="C7" s="15">
        <v>71.122604803854458</v>
      </c>
      <c r="D7" s="15">
        <v>58.277175086977337</v>
      </c>
      <c r="E7" s="15">
        <v>65.090233407904719</v>
      </c>
      <c r="F7" s="15">
        <v>82.219205690358521</v>
      </c>
      <c r="G7" s="15">
        <v>69.250971395207984</v>
      </c>
      <c r="H7" s="16">
        <v>4</v>
      </c>
    </row>
    <row r="8" spans="1:9">
      <c r="A8" s="17" t="s">
        <v>12</v>
      </c>
      <c r="B8" s="15">
        <v>74.642222222222216</v>
      </c>
      <c r="C8" s="15">
        <v>75.201142040096272</v>
      </c>
      <c r="D8" s="15">
        <v>62.879944814417009</v>
      </c>
      <c r="E8" s="15">
        <v>42.666476131513633</v>
      </c>
      <c r="F8" s="15">
        <v>82.117097857489739</v>
      </c>
      <c r="G8" s="15">
        <v>68.720977008387194</v>
      </c>
      <c r="H8" s="16">
        <v>5</v>
      </c>
    </row>
    <row r="9" spans="1:9">
      <c r="A9" s="17" t="s">
        <v>13</v>
      </c>
      <c r="B9" s="15">
        <v>59.723333333333329</v>
      </c>
      <c r="C9" s="15">
        <v>77.166912292506368</v>
      </c>
      <c r="D9" s="15">
        <v>58.247719305753719</v>
      </c>
      <c r="E9" s="15">
        <v>66.721325849270613</v>
      </c>
      <c r="F9" s="15">
        <v>80.831523496725055</v>
      </c>
      <c r="G9" s="15">
        <v>68.39744474324506</v>
      </c>
      <c r="H9" s="16">
        <v>6</v>
      </c>
    </row>
    <row r="10" spans="1:9">
      <c r="A10" s="17" t="s">
        <v>14</v>
      </c>
      <c r="B10" s="15">
        <v>60.445555555555551</v>
      </c>
      <c r="C10" s="15">
        <v>71.45068855222884</v>
      </c>
      <c r="D10" s="15">
        <v>67.053364096683254</v>
      </c>
      <c r="E10" s="15">
        <v>56.290654358086911</v>
      </c>
      <c r="F10" s="15">
        <v>80.308094735187993</v>
      </c>
      <c r="G10" s="15">
        <v>67.660462618759112</v>
      </c>
      <c r="H10" s="16">
        <v>7</v>
      </c>
    </row>
    <row r="11" spans="1:9">
      <c r="A11" s="17" t="s">
        <v>15</v>
      </c>
      <c r="B11" s="15">
        <v>71.718888888888884</v>
      </c>
      <c r="C11" s="15">
        <v>59.17221143821066</v>
      </c>
      <c r="D11" s="15">
        <v>55.842318310182705</v>
      </c>
      <c r="E11" s="15">
        <v>64.347040577607643</v>
      </c>
      <c r="F11" s="15">
        <v>80.831482569465265</v>
      </c>
      <c r="G11" s="15">
        <v>66.408333203216799</v>
      </c>
      <c r="H11" s="16">
        <v>8</v>
      </c>
    </row>
    <row r="12" spans="1:9">
      <c r="A12" s="17" t="s">
        <v>16</v>
      </c>
      <c r="B12" s="15">
        <v>54.459999999999994</v>
      </c>
      <c r="C12" s="15">
        <v>75.825191424895323</v>
      </c>
      <c r="D12" s="15">
        <v>59.370134340384794</v>
      </c>
      <c r="E12" s="15">
        <v>56.811324908920326</v>
      </c>
      <c r="F12" s="15">
        <v>83.394088793898774</v>
      </c>
      <c r="G12" s="15">
        <v>66.27843251916704</v>
      </c>
      <c r="H12" s="16">
        <v>9</v>
      </c>
    </row>
    <row r="13" spans="1:9">
      <c r="A13" s="17" t="s">
        <v>17</v>
      </c>
      <c r="B13" s="15">
        <v>57.152222222222221</v>
      </c>
      <c r="C13" s="15">
        <v>75.221861201391974</v>
      </c>
      <c r="D13" s="15">
        <v>54.374239433395033</v>
      </c>
      <c r="E13" s="15">
        <v>52.89590451923204</v>
      </c>
      <c r="F13" s="15">
        <v>88.748568937398886</v>
      </c>
      <c r="G13" s="15">
        <v>66.116607456793673</v>
      </c>
      <c r="H13" s="16">
        <v>10</v>
      </c>
    </row>
    <row r="14" spans="1:9">
      <c r="A14" s="17" t="s">
        <v>18</v>
      </c>
      <c r="B14" s="15">
        <v>58.221111111111114</v>
      </c>
      <c r="C14" s="15">
        <v>71.625578580366792</v>
      </c>
      <c r="D14" s="15">
        <v>54.767009244130236</v>
      </c>
      <c r="E14" s="15">
        <v>60.384724519692163</v>
      </c>
      <c r="F14" s="15">
        <v>82.854792829864664</v>
      </c>
      <c r="G14" s="15">
        <v>65.633264924159846</v>
      </c>
      <c r="H14" s="16">
        <v>11</v>
      </c>
    </row>
    <row r="15" spans="1:9">
      <c r="A15" s="17" t="s">
        <v>19</v>
      </c>
      <c r="B15" s="15">
        <v>56.258888888888883</v>
      </c>
      <c r="C15" s="15">
        <v>81.862024262887559</v>
      </c>
      <c r="D15" s="15">
        <v>48.341760625611016</v>
      </c>
      <c r="E15" s="15">
        <v>55.957412566995458</v>
      </c>
      <c r="F15" s="15">
        <v>84.879507123755673</v>
      </c>
      <c r="G15" s="15">
        <v>65.561763103879642</v>
      </c>
      <c r="H15" s="16">
        <v>12</v>
      </c>
    </row>
    <row r="16" spans="1:9">
      <c r="A16" s="17" t="s">
        <v>20</v>
      </c>
      <c r="B16" s="15">
        <v>53.482222222222227</v>
      </c>
      <c r="C16" s="15">
        <v>69.584105383774755</v>
      </c>
      <c r="D16" s="15">
        <v>55.365940459771146</v>
      </c>
      <c r="E16" s="15">
        <v>84.547624082171509</v>
      </c>
      <c r="F16" s="15">
        <v>68.474412516975974</v>
      </c>
      <c r="G16" s="15">
        <v>65.089932708171659</v>
      </c>
      <c r="H16" s="16">
        <v>13</v>
      </c>
    </row>
    <row r="17" spans="1:8">
      <c r="A17" s="17" t="s">
        <v>21</v>
      </c>
      <c r="B17" s="15">
        <v>36.211111111111116</v>
      </c>
      <c r="C17" s="15">
        <v>73.524076045745645</v>
      </c>
      <c r="D17" s="15">
        <v>75.554376256170258</v>
      </c>
      <c r="E17" s="15">
        <v>56.404765781557735</v>
      </c>
      <c r="F17" s="15">
        <v>81.107645472977126</v>
      </c>
      <c r="G17" s="15">
        <v>65.08422744558743</v>
      </c>
      <c r="H17" s="16">
        <v>14</v>
      </c>
    </row>
    <row r="18" spans="1:8">
      <c r="A18" s="17" t="s">
        <v>22</v>
      </c>
      <c r="B18" s="15">
        <v>50.762222222222213</v>
      </c>
      <c r="C18" s="15">
        <v>70.377467161961164</v>
      </c>
      <c r="D18" s="15">
        <v>63.920271929540604</v>
      </c>
      <c r="E18" s="15">
        <v>55.250841406845204</v>
      </c>
      <c r="F18" s="15">
        <v>82.339526138953246</v>
      </c>
      <c r="G18" s="15">
        <v>64.972802190446714</v>
      </c>
      <c r="H18" s="16">
        <v>15</v>
      </c>
    </row>
    <row r="19" spans="1:8">
      <c r="A19" s="17" t="s">
        <v>23</v>
      </c>
      <c r="B19" s="15">
        <v>57.208888888888879</v>
      </c>
      <c r="C19" s="15">
        <v>80.56193249211411</v>
      </c>
      <c r="D19" s="15">
        <v>42.626870790689331</v>
      </c>
      <c r="E19" s="15">
        <v>52.522614157076205</v>
      </c>
      <c r="F19" s="15">
        <v>88.389161157389623</v>
      </c>
      <c r="G19" s="15">
        <v>64.42002813039322</v>
      </c>
      <c r="H19" s="16">
        <v>16</v>
      </c>
    </row>
    <row r="20" spans="1:8">
      <c r="A20" s="17" t="s">
        <v>24</v>
      </c>
      <c r="B20" s="15">
        <v>44.633333333333326</v>
      </c>
      <c r="C20" s="15">
        <v>77.442595353166823</v>
      </c>
      <c r="D20" s="15">
        <v>58.470041722935385</v>
      </c>
      <c r="E20" s="15">
        <v>57.114277707004753</v>
      </c>
      <c r="F20" s="15">
        <v>82.907555112513194</v>
      </c>
      <c r="G20" s="15">
        <v>64.280578076507325</v>
      </c>
      <c r="H20" s="16">
        <v>17</v>
      </c>
    </row>
    <row r="21" spans="1:8">
      <c r="A21" s="17" t="s">
        <v>25</v>
      </c>
      <c r="B21" s="15">
        <v>51.22999999999999</v>
      </c>
      <c r="C21" s="15">
        <v>76.743314402267714</v>
      </c>
      <c r="D21" s="15">
        <v>58.368676852457845</v>
      </c>
      <c r="E21" s="15">
        <v>48.453766789968817</v>
      </c>
      <c r="F21" s="15">
        <v>83.092266696189938</v>
      </c>
      <c r="G21" s="15">
        <v>64.199625030901615</v>
      </c>
      <c r="H21" s="16">
        <v>18</v>
      </c>
    </row>
    <row r="22" spans="1:8">
      <c r="A22" s="17" t="s">
        <v>26</v>
      </c>
      <c r="B22" s="15">
        <v>43.633333333333333</v>
      </c>
      <c r="C22" s="15">
        <v>72.665642926868685</v>
      </c>
      <c r="D22" s="15">
        <v>60.793165709741395</v>
      </c>
      <c r="E22" s="15">
        <v>59.297722831911642</v>
      </c>
      <c r="F22" s="15">
        <v>83.530571376437521</v>
      </c>
      <c r="G22" s="15">
        <v>64.107157898063733</v>
      </c>
      <c r="H22" s="16">
        <v>19</v>
      </c>
    </row>
    <row r="23" spans="1:8">
      <c r="A23" s="17" t="s">
        <v>27</v>
      </c>
      <c r="B23" s="15">
        <v>48.96</v>
      </c>
      <c r="C23" s="15">
        <v>65.838906240703878</v>
      </c>
      <c r="D23" s="15">
        <v>63.079816998749209</v>
      </c>
      <c r="E23" s="15">
        <v>65.341286328291105</v>
      </c>
      <c r="F23" s="15">
        <v>76.550007537082919</v>
      </c>
      <c r="G23" s="15">
        <v>63.845741036531876</v>
      </c>
      <c r="H23" s="16">
        <v>20</v>
      </c>
    </row>
    <row r="24" spans="1:8">
      <c r="A24" s="17" t="s">
        <v>28</v>
      </c>
      <c r="B24" s="15">
        <v>56.284444444444439</v>
      </c>
      <c r="C24" s="15">
        <v>61.374463389099063</v>
      </c>
      <c r="D24" s="15">
        <v>55.230506523455617</v>
      </c>
      <c r="E24" s="15">
        <v>72.377253885331939</v>
      </c>
      <c r="F24" s="15">
        <v>75.508840737901963</v>
      </c>
      <c r="G24" s="15">
        <v>63.596820886116525</v>
      </c>
      <c r="H24" s="16">
        <v>21</v>
      </c>
    </row>
    <row r="25" spans="1:8">
      <c r="A25" s="17" t="s">
        <v>29</v>
      </c>
      <c r="B25" s="15">
        <v>59.272222222222226</v>
      </c>
      <c r="C25" s="15">
        <v>83.736003107755153</v>
      </c>
      <c r="D25" s="15">
        <v>41.865786910690908</v>
      </c>
      <c r="E25" s="15">
        <v>42.209582271406802</v>
      </c>
      <c r="F25" s="15">
        <v>84.382497568646698</v>
      </c>
      <c r="G25" s="15">
        <v>62.876979084607015</v>
      </c>
      <c r="H25" s="16">
        <v>22</v>
      </c>
    </row>
    <row r="26" spans="1:8">
      <c r="A26" s="17" t="s">
        <v>30</v>
      </c>
      <c r="B26" s="15">
        <v>53.315555555555548</v>
      </c>
      <c r="C26" s="15">
        <v>71.413272050441435</v>
      </c>
      <c r="D26" s="15">
        <v>40.78929322579009</v>
      </c>
      <c r="E26" s="15">
        <v>61.118933733849509</v>
      </c>
      <c r="F26" s="15">
        <v>86.451421852023884</v>
      </c>
      <c r="G26" s="15">
        <v>62.284745370229416</v>
      </c>
      <c r="H26" s="16">
        <v>23</v>
      </c>
    </row>
    <row r="27" spans="1:8">
      <c r="A27" s="17" t="s">
        <v>31</v>
      </c>
      <c r="B27" s="15">
        <v>52.400000000000006</v>
      </c>
      <c r="C27" s="15">
        <v>76.513156367152391</v>
      </c>
      <c r="D27" s="15">
        <v>53.904432470047411</v>
      </c>
      <c r="E27" s="15">
        <v>42.532472309219969</v>
      </c>
      <c r="F27" s="15">
        <v>79.055810522008812</v>
      </c>
      <c r="G27" s="15">
        <v>61.629381996742083</v>
      </c>
      <c r="H27" s="16">
        <v>24</v>
      </c>
    </row>
    <row r="28" spans="1:8">
      <c r="A28" s="17" t="s">
        <v>32</v>
      </c>
      <c r="B28" s="15">
        <v>31.981111111111112</v>
      </c>
      <c r="C28" s="15">
        <v>71.406451162529123</v>
      </c>
      <c r="D28" s="15">
        <v>58.393058200882805</v>
      </c>
      <c r="E28" s="15">
        <v>61.889844912544838</v>
      </c>
      <c r="F28" s="15">
        <v>81.666361198753137</v>
      </c>
      <c r="G28" s="15">
        <v>60.878623474220397</v>
      </c>
      <c r="H28" s="16">
        <v>25</v>
      </c>
    </row>
    <row r="29" spans="1:8">
      <c r="A29" s="17" t="s">
        <v>33</v>
      </c>
      <c r="B29" s="15">
        <v>46.464444444444446</v>
      </c>
      <c r="C29" s="15">
        <v>79.239338864626646</v>
      </c>
      <c r="D29" s="15">
        <v>46.063436472756784</v>
      </c>
      <c r="E29" s="15">
        <v>52.670946123167646</v>
      </c>
      <c r="F29" s="15">
        <v>79.471574838166021</v>
      </c>
      <c r="G29" s="15">
        <v>60.822701677734784</v>
      </c>
      <c r="H29" s="16">
        <v>26</v>
      </c>
    </row>
    <row r="30" spans="1:8">
      <c r="A30" s="17" t="s">
        <v>34</v>
      </c>
      <c r="B30" s="15">
        <v>36.411111111111111</v>
      </c>
      <c r="C30" s="15">
        <v>71.087859537476376</v>
      </c>
      <c r="D30" s="15">
        <v>52.950888694053631</v>
      </c>
      <c r="E30" s="15">
        <v>66.194405602472614</v>
      </c>
      <c r="F30" s="15">
        <v>79.179772548590648</v>
      </c>
      <c r="G30" s="15">
        <v>60.665740300577959</v>
      </c>
      <c r="H30" s="16">
        <v>27</v>
      </c>
    </row>
    <row r="31" spans="1:8">
      <c r="A31" s="17" t="s">
        <v>35</v>
      </c>
      <c r="B31" s="15">
        <v>45.757777777777775</v>
      </c>
      <c r="C31" s="15">
        <v>74.871902560187735</v>
      </c>
      <c r="D31" s="15">
        <v>51.150913916612069</v>
      </c>
      <c r="E31" s="15">
        <v>45.51388827787585</v>
      </c>
      <c r="F31" s="15">
        <v>81.717562720906841</v>
      </c>
      <c r="G31" s="15">
        <v>60.307810331069788</v>
      </c>
      <c r="H31" s="16">
        <v>28</v>
      </c>
    </row>
    <row r="32" spans="1:8">
      <c r="A32" s="17" t="s">
        <v>36</v>
      </c>
      <c r="B32" s="15">
        <v>29.612222222222226</v>
      </c>
      <c r="C32" s="15">
        <v>69.666982828590861</v>
      </c>
      <c r="D32" s="15">
        <v>59.217780188121552</v>
      </c>
      <c r="E32" s="15">
        <v>74.093536173870007</v>
      </c>
      <c r="F32" s="15">
        <v>70.860443270500227</v>
      </c>
      <c r="G32" s="15">
        <v>59.841154968467087</v>
      </c>
      <c r="H32" s="16">
        <v>29</v>
      </c>
    </row>
    <row r="33" spans="1:8">
      <c r="A33" s="17" t="s">
        <v>37</v>
      </c>
      <c r="B33" s="15">
        <v>31.891111111111108</v>
      </c>
      <c r="C33" s="15">
        <v>57.359788570360131</v>
      </c>
      <c r="D33" s="15">
        <v>56.004397523317202</v>
      </c>
      <c r="E33" s="15">
        <v>65.970500287714785</v>
      </c>
      <c r="F33" s="15">
        <v>78.315599409818347</v>
      </c>
      <c r="G33" s="15">
        <v>57.441783910809377</v>
      </c>
      <c r="H33" s="16">
        <v>30</v>
      </c>
    </row>
    <row r="34" spans="1:8">
      <c r="A34" s="17" t="s">
        <v>38</v>
      </c>
      <c r="B34" s="15">
        <v>30.552222222222227</v>
      </c>
      <c r="C34" s="15">
        <v>56.227737863639639</v>
      </c>
      <c r="D34" s="15">
        <v>56.127015656862255</v>
      </c>
      <c r="E34" s="15">
        <v>52.784729002219521</v>
      </c>
      <c r="F34" s="15">
        <v>82.778185497555654</v>
      </c>
      <c r="G34" s="15">
        <v>55.855144712019317</v>
      </c>
      <c r="H34" s="16">
        <v>31</v>
      </c>
    </row>
    <row r="35" spans="1:8">
      <c r="A35" s="17" t="s">
        <v>39</v>
      </c>
      <c r="B35" s="15">
        <v>28.324444444444445</v>
      </c>
      <c r="C35" s="15">
        <v>52.859334203144485</v>
      </c>
      <c r="D35" s="15">
        <v>54.132633294958801</v>
      </c>
      <c r="E35" s="15">
        <v>62.496961530213397</v>
      </c>
      <c r="F35" s="15">
        <v>80.93525532200259</v>
      </c>
      <c r="G35" s="15">
        <v>55.383275320131588</v>
      </c>
      <c r="H35" s="16">
        <v>32</v>
      </c>
    </row>
    <row r="36" spans="1:8">
      <c r="A36" s="17" t="s">
        <v>40</v>
      </c>
      <c r="B36" s="15">
        <v>67.851111111111109</v>
      </c>
      <c r="C36" s="15">
        <v>43.426799701777348</v>
      </c>
      <c r="D36" s="15">
        <v>59.883437508204807</v>
      </c>
      <c r="E36" s="15">
        <v>46.284471478749595</v>
      </c>
      <c r="F36" s="15">
        <v>36.247446310111158</v>
      </c>
      <c r="G36" s="15">
        <v>51.193923517364418</v>
      </c>
      <c r="H36" s="16">
        <v>33</v>
      </c>
    </row>
    <row r="37" spans="1:8" ht="15.75" thickBot="1">
      <c r="A37" s="17" t="s">
        <v>41</v>
      </c>
      <c r="B37" s="15">
        <v>40.475555555555552</v>
      </c>
      <c r="C37" s="15">
        <v>59.96941251584866</v>
      </c>
      <c r="D37" s="15">
        <v>45.295521090215935</v>
      </c>
      <c r="E37" s="15">
        <v>54.292933624469143</v>
      </c>
      <c r="F37" s="15">
        <v>46.861386549523665</v>
      </c>
      <c r="G37" s="15">
        <v>48.941537302327667</v>
      </c>
      <c r="H37" s="16">
        <v>34</v>
      </c>
    </row>
    <row r="38" spans="1:8" ht="15.75" thickBot="1">
      <c r="A38" s="81" t="s">
        <v>433</v>
      </c>
      <c r="B38" s="82">
        <f>AVERAGE(B4:B37)</f>
        <v>52.897124183006554</v>
      </c>
      <c r="C38" s="82">
        <f t="shared" ref="C38:G38" si="0">AVERAGE(C4:C37)</f>
        <v>70.89938905857241</v>
      </c>
      <c r="D38" s="82">
        <f t="shared" si="0"/>
        <v>55.495196164253294</v>
      </c>
      <c r="E38" s="82">
        <f t="shared" si="0"/>
        <v>58.07137717294988</v>
      </c>
      <c r="F38" s="82">
        <f t="shared" si="0"/>
        <v>79.070228268595599</v>
      </c>
      <c r="G38" s="82">
        <f t="shared" si="0"/>
        <v>63.380504425315138</v>
      </c>
      <c r="H38" s="83"/>
    </row>
  </sheetData>
  <mergeCells count="1">
    <mergeCell ref="A1:H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441C-D474-4C20-BF48-DE0037F77E9D}">
  <dimension ref="A1:I76"/>
  <sheetViews>
    <sheetView zoomScale="66" zoomScaleNormal="66" workbookViewId="0">
      <selection activeCell="I1" sqref="I1:I76"/>
    </sheetView>
  </sheetViews>
  <sheetFormatPr defaultRowHeight="15"/>
  <cols>
    <col min="1" max="1" width="23" customWidth="1"/>
    <col min="2" max="2" width="71.5703125" customWidth="1"/>
    <col min="3" max="3" width="73.42578125" customWidth="1"/>
    <col min="4" max="4" width="39.28515625" customWidth="1"/>
    <col min="5" max="5" width="47.5703125" customWidth="1"/>
    <col min="6" max="6" width="33.7109375" customWidth="1"/>
    <col min="7" max="7" width="29.42578125" customWidth="1"/>
    <col min="8" max="8" width="38" customWidth="1"/>
  </cols>
  <sheetData>
    <row r="1" spans="1:9" ht="15.75" thickBot="1">
      <c r="A1" s="99" t="s">
        <v>44</v>
      </c>
      <c r="B1" s="100"/>
      <c r="C1" s="100"/>
      <c r="D1" s="100"/>
      <c r="E1" s="100"/>
      <c r="F1" s="100"/>
      <c r="G1" s="100"/>
      <c r="H1" s="101"/>
      <c r="I1" s="1"/>
    </row>
    <row r="2" spans="1:9" s="4" customFormat="1">
      <c r="A2" s="4" t="s">
        <v>2</v>
      </c>
      <c r="B2" s="4" t="s">
        <v>45</v>
      </c>
      <c r="C2" s="4" t="s">
        <v>46</v>
      </c>
      <c r="D2" s="4" t="s">
        <v>47</v>
      </c>
      <c r="E2" s="4" t="s">
        <v>48</v>
      </c>
      <c r="F2" s="4" t="s">
        <v>49</v>
      </c>
      <c r="G2" s="4" t="s">
        <v>54</v>
      </c>
      <c r="H2" s="4" t="s">
        <v>55</v>
      </c>
      <c r="I2" s="4" t="s">
        <v>435</v>
      </c>
    </row>
    <row r="3" spans="1:9">
      <c r="A3" s="17" t="s">
        <v>8</v>
      </c>
      <c r="B3" s="2">
        <v>7.5</v>
      </c>
      <c r="C3" s="18">
        <v>7.5</v>
      </c>
      <c r="D3" s="18">
        <v>10</v>
      </c>
      <c r="E3" s="22">
        <v>10</v>
      </c>
      <c r="F3" s="23">
        <v>8.4111111111111114</v>
      </c>
      <c r="G3" s="14">
        <v>86.822222222222223</v>
      </c>
      <c r="H3" s="126">
        <v>82.733333333333334</v>
      </c>
      <c r="I3">
        <f>_xlfn.RANK.EQ(Table4[[#This Row],[Weighted Normalised score]],Table4[Weighted Normalised score],0)</f>
        <v>2</v>
      </c>
    </row>
    <row r="4" spans="1:9">
      <c r="A4" s="17" t="s">
        <v>24</v>
      </c>
      <c r="B4" s="2">
        <v>0</v>
      </c>
      <c r="C4" s="18">
        <v>2.5</v>
      </c>
      <c r="D4" s="18">
        <v>10</v>
      </c>
      <c r="E4" s="27">
        <v>10</v>
      </c>
      <c r="F4" s="21">
        <v>6.5444444444444443</v>
      </c>
      <c r="G4" s="14">
        <v>58.088888888888889</v>
      </c>
      <c r="H4" s="126">
        <v>44.633333333333326</v>
      </c>
      <c r="I4">
        <f>_xlfn.RANK.EQ(Table4[[#This Row],[Weighted Normalised score]],Table4[Weighted Normalised score],0)</f>
        <v>25</v>
      </c>
    </row>
    <row r="5" spans="1:9">
      <c r="A5" s="17" t="s">
        <v>38</v>
      </c>
      <c r="B5" s="2">
        <v>0</v>
      </c>
      <c r="C5" s="18">
        <v>0</v>
      </c>
      <c r="D5" s="18">
        <v>10</v>
      </c>
      <c r="E5" s="21">
        <v>0</v>
      </c>
      <c r="F5" s="21">
        <v>6.8507407407407417</v>
      </c>
      <c r="G5" s="14">
        <v>33.70148148148148</v>
      </c>
      <c r="H5" s="126">
        <v>30.552222222222227</v>
      </c>
      <c r="I5">
        <f>_xlfn.RANK.EQ(Table4[[#This Row],[Weighted Normalised score]],Table4[Weighted Normalised score],0)</f>
        <v>32</v>
      </c>
    </row>
    <row r="6" spans="1:9">
      <c r="A6" s="17" t="s">
        <v>28</v>
      </c>
      <c r="B6" s="2">
        <v>5</v>
      </c>
      <c r="C6" s="18">
        <v>5</v>
      </c>
      <c r="D6" s="18">
        <v>10</v>
      </c>
      <c r="E6" s="20">
        <v>0</v>
      </c>
      <c r="F6" s="21">
        <v>7.0948148148148151</v>
      </c>
      <c r="G6" s="14">
        <v>54.189629629629636</v>
      </c>
      <c r="H6" s="126">
        <v>56.284444444444439</v>
      </c>
      <c r="I6">
        <f>_xlfn.RANK.EQ(Table4[[#This Row],[Weighted Normalised score]],Table4[Weighted Normalised score],0)</f>
        <v>14</v>
      </c>
    </row>
    <row r="7" spans="1:9">
      <c r="A7" s="17" t="s">
        <v>18</v>
      </c>
      <c r="B7" s="2">
        <v>0</v>
      </c>
      <c r="C7" s="18">
        <v>7.5</v>
      </c>
      <c r="D7" s="18">
        <v>6.666666666666667</v>
      </c>
      <c r="E7" s="20">
        <v>10</v>
      </c>
      <c r="F7" s="21">
        <v>8.8514814814814802</v>
      </c>
      <c r="G7" s="14">
        <v>66.0362962962963</v>
      </c>
      <c r="H7" s="126">
        <v>58.221111111111114</v>
      </c>
      <c r="I7">
        <f>_xlfn.RANK.EQ(Table4[[#This Row],[Weighted Normalised score]],Table4[Weighted Normalised score],0)</f>
        <v>11</v>
      </c>
    </row>
    <row r="8" spans="1:9">
      <c r="A8" s="17" t="s">
        <v>40</v>
      </c>
      <c r="B8" s="2">
        <v>7.5</v>
      </c>
      <c r="C8" s="18">
        <v>5</v>
      </c>
      <c r="D8" s="18">
        <v>10</v>
      </c>
      <c r="E8" s="20">
        <v>10</v>
      </c>
      <c r="F8" s="21">
        <v>5.1170370370370373</v>
      </c>
      <c r="G8" s="14">
        <v>75.234074074074073</v>
      </c>
      <c r="H8" s="126">
        <v>67.851111111111109</v>
      </c>
      <c r="I8">
        <f>_xlfn.RANK.EQ(Table4[[#This Row],[Weighted Normalised score]],Table4[Weighted Normalised score],0)</f>
        <v>7</v>
      </c>
    </row>
    <row r="9" spans="1:9">
      <c r="A9" s="17" t="s">
        <v>33</v>
      </c>
      <c r="B9" s="2">
        <v>0</v>
      </c>
      <c r="C9" s="18">
        <v>2.5</v>
      </c>
      <c r="D9" s="18">
        <v>10</v>
      </c>
      <c r="E9" s="24">
        <v>10</v>
      </c>
      <c r="F9" s="21">
        <v>7.1548148148148156</v>
      </c>
      <c r="G9" s="14">
        <v>59.30962962962964</v>
      </c>
      <c r="H9" s="126">
        <v>46.464444444444446</v>
      </c>
      <c r="I9">
        <f>_xlfn.RANK.EQ(Table4[[#This Row],[Weighted Normalised score]],Table4[Weighted Normalised score],0)</f>
        <v>23</v>
      </c>
    </row>
    <row r="10" spans="1:9">
      <c r="A10" s="17" t="s">
        <v>29</v>
      </c>
      <c r="B10" s="2">
        <v>0</v>
      </c>
      <c r="C10" s="18">
        <v>10</v>
      </c>
      <c r="D10" s="18">
        <v>10</v>
      </c>
      <c r="E10" s="20">
        <v>10</v>
      </c>
      <c r="F10" s="21">
        <v>6.424074074074074</v>
      </c>
      <c r="G10" s="14">
        <v>72.848148148148141</v>
      </c>
      <c r="H10" s="126">
        <v>59.272222222222226</v>
      </c>
      <c r="I10">
        <f>_xlfn.RANK.EQ(Table4[[#This Row],[Weighted Normalised score]],Table4[Weighted Normalised score],0)</f>
        <v>10</v>
      </c>
    </row>
    <row r="11" spans="1:9">
      <c r="A11" s="17" t="s">
        <v>11</v>
      </c>
      <c r="B11" s="2">
        <v>5</v>
      </c>
      <c r="C11" s="18">
        <v>7.5</v>
      </c>
      <c r="D11" s="18">
        <v>10</v>
      </c>
      <c r="E11" s="20">
        <v>10</v>
      </c>
      <c r="F11" s="21">
        <v>6.4429629629629632</v>
      </c>
      <c r="G11" s="14">
        <v>77.885925925925932</v>
      </c>
      <c r="H11" s="126">
        <v>69.328888888888883</v>
      </c>
      <c r="I11">
        <f>_xlfn.RANK.EQ(Table4[[#This Row],[Weighted Normalised score]],Table4[Weighted Normalised score],0)</f>
        <v>6</v>
      </c>
    </row>
    <row r="12" spans="1:9">
      <c r="A12" s="17" t="s">
        <v>10</v>
      </c>
      <c r="B12" s="2">
        <v>2.5</v>
      </c>
      <c r="C12" s="18">
        <v>10</v>
      </c>
      <c r="D12" s="18">
        <v>10</v>
      </c>
      <c r="E12" s="20">
        <v>10</v>
      </c>
      <c r="F12" s="21">
        <v>8.0303703703703704</v>
      </c>
      <c r="G12" s="14">
        <v>81.060740740740741</v>
      </c>
      <c r="H12" s="126">
        <v>71.591111111111104</v>
      </c>
      <c r="I12">
        <f>_xlfn.RANK.EQ(Table4[[#This Row],[Weighted Normalised score]],Table4[Weighted Normalised score],0)</f>
        <v>5</v>
      </c>
    </row>
    <row r="13" spans="1:9">
      <c r="A13" s="17" t="s">
        <v>16</v>
      </c>
      <c r="B13" s="2">
        <v>5</v>
      </c>
      <c r="C13" s="18">
        <v>2.5</v>
      </c>
      <c r="D13" s="18">
        <v>10</v>
      </c>
      <c r="E13" s="20">
        <v>0</v>
      </c>
      <c r="F13" s="21">
        <v>8.1533333333333324</v>
      </c>
      <c r="G13" s="14">
        <v>51.306666666666665</v>
      </c>
      <c r="H13" s="126">
        <v>54.459999999999994</v>
      </c>
      <c r="I13">
        <f>_xlfn.RANK.EQ(Table4[[#This Row],[Weighted Normalised score]],Table4[Weighted Normalised score],0)</f>
        <v>16</v>
      </c>
    </row>
    <row r="14" spans="1:9">
      <c r="A14" s="17" t="s">
        <v>35</v>
      </c>
      <c r="B14" s="2">
        <v>0</v>
      </c>
      <c r="C14" s="18">
        <v>2.5</v>
      </c>
      <c r="D14" s="18">
        <v>10</v>
      </c>
      <c r="E14" s="24">
        <v>10</v>
      </c>
      <c r="F14" s="26">
        <v>6.9192592592592588</v>
      </c>
      <c r="G14" s="14">
        <v>58.838518518518519</v>
      </c>
      <c r="H14" s="126">
        <v>45.757777777777775</v>
      </c>
      <c r="I14">
        <f>_xlfn.RANK.EQ(Table4[[#This Row],[Weighted Normalised score]],Table4[Weighted Normalised score],0)</f>
        <v>24</v>
      </c>
    </row>
    <row r="15" spans="1:9">
      <c r="A15" s="17" t="s">
        <v>22</v>
      </c>
      <c r="B15" s="2">
        <v>0</v>
      </c>
      <c r="C15" s="18">
        <v>7.5</v>
      </c>
      <c r="D15" s="18">
        <v>10</v>
      </c>
      <c r="E15" s="20">
        <v>10</v>
      </c>
      <c r="F15" s="21">
        <v>5.2540740740740723</v>
      </c>
      <c r="G15" s="14">
        <v>65.508148148148138</v>
      </c>
      <c r="H15" s="126">
        <v>50.762222222222213</v>
      </c>
      <c r="I15">
        <f>_xlfn.RANK.EQ(Table4[[#This Row],[Weighted Normalised score]],Table4[Weighted Normalised score],0)</f>
        <v>21</v>
      </c>
    </row>
    <row r="16" spans="1:9">
      <c r="A16" s="17" t="s">
        <v>31</v>
      </c>
      <c r="B16" s="2">
        <v>0</v>
      </c>
      <c r="C16" s="18">
        <v>7.5</v>
      </c>
      <c r="D16" s="18">
        <v>10</v>
      </c>
      <c r="E16" s="20">
        <v>10</v>
      </c>
      <c r="F16" s="21">
        <v>5.8000000000000007</v>
      </c>
      <c r="G16" s="14">
        <v>66.599999999999994</v>
      </c>
      <c r="H16" s="126">
        <v>52.400000000000006</v>
      </c>
      <c r="I16">
        <f>_xlfn.RANK.EQ(Table4[[#This Row],[Weighted Normalised score]],Table4[Weighted Normalised score],0)</f>
        <v>19</v>
      </c>
    </row>
    <row r="17" spans="1:9">
      <c r="A17" s="17" t="s">
        <v>41</v>
      </c>
      <c r="B17" s="2">
        <v>2.5</v>
      </c>
      <c r="C17" s="18">
        <v>2.5</v>
      </c>
      <c r="D17" s="18">
        <v>10</v>
      </c>
      <c r="E17" s="20">
        <v>0</v>
      </c>
      <c r="F17" s="21">
        <v>5.9918518518518518</v>
      </c>
      <c r="G17" s="14">
        <v>41.983703703703704</v>
      </c>
      <c r="H17" s="126">
        <v>40.475555555555552</v>
      </c>
      <c r="I17">
        <f>_xlfn.RANK.EQ(Table4[[#This Row],[Weighted Normalised score]],Table4[Weighted Normalised score],0)</f>
        <v>27</v>
      </c>
    </row>
    <row r="18" spans="1:9">
      <c r="A18" s="17" t="s">
        <v>19</v>
      </c>
      <c r="B18" s="2">
        <v>2.5</v>
      </c>
      <c r="C18" s="18">
        <v>2.5</v>
      </c>
      <c r="D18" s="18">
        <v>10</v>
      </c>
      <c r="E18" s="24">
        <v>10</v>
      </c>
      <c r="F18" s="21">
        <v>7.9196296296296289</v>
      </c>
      <c r="G18" s="14">
        <v>65.839259259259251</v>
      </c>
      <c r="H18" s="126">
        <v>56.258888888888883</v>
      </c>
      <c r="I18">
        <f>_xlfn.RANK.EQ(Table4[[#This Row],[Weighted Normalised score]],Table4[Weighted Normalised score],0)</f>
        <v>15</v>
      </c>
    </row>
    <row r="19" spans="1:9">
      <c r="A19" s="17" t="s">
        <v>14</v>
      </c>
      <c r="B19" s="2">
        <v>7.5</v>
      </c>
      <c r="C19" s="18">
        <v>5</v>
      </c>
      <c r="D19" s="18">
        <v>10</v>
      </c>
      <c r="E19" s="20">
        <v>0</v>
      </c>
      <c r="F19" s="26">
        <v>5.981851851851852</v>
      </c>
      <c r="G19" s="14">
        <v>56.9637037037037</v>
      </c>
      <c r="H19" s="126">
        <v>60.445555555555551</v>
      </c>
      <c r="I19">
        <f>_xlfn.RANK.EQ(Table4[[#This Row],[Weighted Normalised score]],Table4[Weighted Normalised score],0)</f>
        <v>8</v>
      </c>
    </row>
    <row r="20" spans="1:9">
      <c r="A20" s="17" t="s">
        <v>15</v>
      </c>
      <c r="B20" s="2">
        <v>7.5</v>
      </c>
      <c r="C20" s="18">
        <v>10</v>
      </c>
      <c r="D20" s="18">
        <v>10</v>
      </c>
      <c r="E20" s="20">
        <v>0</v>
      </c>
      <c r="F20" s="21">
        <v>6.406296296296297</v>
      </c>
      <c r="G20" s="14">
        <v>67.812592592592594</v>
      </c>
      <c r="H20" s="126">
        <v>71.718888888888884</v>
      </c>
      <c r="I20">
        <f>_xlfn.RANK.EQ(Table4[[#This Row],[Weighted Normalised score]],Table4[Weighted Normalised score],0)</f>
        <v>4</v>
      </c>
    </row>
    <row r="21" spans="1:9">
      <c r="A21" s="17" t="s">
        <v>39</v>
      </c>
      <c r="B21" s="2">
        <v>0</v>
      </c>
      <c r="C21" s="18">
        <v>0</v>
      </c>
      <c r="D21" s="18">
        <v>10</v>
      </c>
      <c r="E21" s="24">
        <v>0</v>
      </c>
      <c r="F21" s="21">
        <v>6.1081481481481488</v>
      </c>
      <c r="G21" s="14">
        <v>32.216296296296299</v>
      </c>
      <c r="H21" s="126">
        <v>28.324444444444445</v>
      </c>
      <c r="I21">
        <f>_xlfn.RANK.EQ(Table4[[#This Row],[Weighted Normalised score]],Table4[Weighted Normalised score],0)</f>
        <v>34</v>
      </c>
    </row>
    <row r="22" spans="1:9">
      <c r="A22" s="17" t="s">
        <v>32</v>
      </c>
      <c r="B22" s="2">
        <v>2.5</v>
      </c>
      <c r="C22" s="18">
        <v>0</v>
      </c>
      <c r="D22" s="18">
        <v>10</v>
      </c>
      <c r="E22" s="24">
        <v>0</v>
      </c>
      <c r="F22" s="21">
        <v>4.8270370370370372</v>
      </c>
      <c r="G22" s="14">
        <v>34.654074074074074</v>
      </c>
      <c r="H22" s="126">
        <v>31.981111111111112</v>
      </c>
      <c r="I22">
        <f>_xlfn.RANK.EQ(Table4[[#This Row],[Weighted Normalised score]],Table4[Weighted Normalised score],0)</f>
        <v>30</v>
      </c>
    </row>
    <row r="23" spans="1:9">
      <c r="A23" s="17" t="s">
        <v>25</v>
      </c>
      <c r="B23" s="2">
        <v>0</v>
      </c>
      <c r="C23" s="18">
        <v>7.5</v>
      </c>
      <c r="D23" s="18">
        <v>10</v>
      </c>
      <c r="E23" s="20">
        <v>0</v>
      </c>
      <c r="F23" s="21">
        <v>8.7433333333333323</v>
      </c>
      <c r="G23" s="14">
        <v>52.486666666666665</v>
      </c>
      <c r="H23" s="126">
        <v>51.22999999999999</v>
      </c>
      <c r="I23">
        <f>_xlfn.RANK.EQ(Table4[[#This Row],[Weighted Normalised score]],Table4[Weighted Normalised score],0)</f>
        <v>20</v>
      </c>
    </row>
    <row r="24" spans="1:9">
      <c r="A24" s="17" t="s">
        <v>30</v>
      </c>
      <c r="B24" s="2">
        <v>0</v>
      </c>
      <c r="C24" s="18">
        <v>2.5</v>
      </c>
      <c r="D24" s="18">
        <v>10</v>
      </c>
      <c r="E24" s="24">
        <v>10</v>
      </c>
      <c r="F24" s="21">
        <v>9.4385185185185172</v>
      </c>
      <c r="G24" s="14">
        <v>63.877037037037034</v>
      </c>
      <c r="H24" s="126">
        <v>53.315555555555548</v>
      </c>
      <c r="I24">
        <f>_xlfn.RANK.EQ(Table4[[#This Row],[Weighted Normalised score]],Table4[Weighted Normalised score],0)</f>
        <v>18</v>
      </c>
    </row>
    <row r="25" spans="1:9">
      <c r="A25" s="17" t="s">
        <v>23</v>
      </c>
      <c r="B25" s="2">
        <v>2.5</v>
      </c>
      <c r="C25" s="18">
        <v>2.5</v>
      </c>
      <c r="D25" s="18">
        <v>10</v>
      </c>
      <c r="E25" s="24">
        <v>10</v>
      </c>
      <c r="F25" s="21">
        <v>8.2362962962962953</v>
      </c>
      <c r="G25" s="14">
        <v>66.472592592592591</v>
      </c>
      <c r="H25" s="126">
        <v>57.208888888888879</v>
      </c>
      <c r="I25">
        <f>_xlfn.RANK.EQ(Table4[[#This Row],[Weighted Normalised score]],Table4[Weighted Normalised score],0)</f>
        <v>12</v>
      </c>
    </row>
    <row r="26" spans="1:9">
      <c r="A26" s="17" t="s">
        <v>37</v>
      </c>
      <c r="B26" s="2">
        <v>0</v>
      </c>
      <c r="C26" s="18">
        <v>2.5</v>
      </c>
      <c r="D26" s="18">
        <v>10</v>
      </c>
      <c r="E26" s="20">
        <v>0</v>
      </c>
      <c r="F26" s="21">
        <v>5.6303703703703709</v>
      </c>
      <c r="G26" s="14">
        <v>36.260740740740744</v>
      </c>
      <c r="H26" s="126">
        <v>31.891111111111108</v>
      </c>
      <c r="I26">
        <f>_xlfn.RANK.EQ(Table4[[#This Row],[Weighted Normalised score]],Table4[Weighted Normalised score],0)</f>
        <v>31</v>
      </c>
    </row>
    <row r="27" spans="1:9">
      <c r="A27" s="17" t="s">
        <v>21</v>
      </c>
      <c r="B27" s="2">
        <v>0</v>
      </c>
      <c r="C27" s="18">
        <v>5</v>
      </c>
      <c r="D27" s="18">
        <v>10</v>
      </c>
      <c r="E27" s="20">
        <v>0</v>
      </c>
      <c r="F27" s="21">
        <v>5.4037037037037043</v>
      </c>
      <c r="G27" s="14">
        <v>40.80740740740741</v>
      </c>
      <c r="H27" s="126">
        <v>36.211111111111116</v>
      </c>
      <c r="I27">
        <f>_xlfn.RANK.EQ(Table4[[#This Row],[Weighted Normalised score]],Table4[Weighted Normalised score],0)</f>
        <v>29</v>
      </c>
    </row>
    <row r="28" spans="1:9">
      <c r="A28" s="17" t="s">
        <v>20</v>
      </c>
      <c r="B28" s="2">
        <v>0</v>
      </c>
      <c r="C28" s="18">
        <v>5</v>
      </c>
      <c r="D28" s="18">
        <v>10</v>
      </c>
      <c r="E28" s="25">
        <v>10</v>
      </c>
      <c r="F28" s="26">
        <v>7.8274074074074074</v>
      </c>
      <c r="G28" s="14">
        <v>65.654814814814813</v>
      </c>
      <c r="H28" s="126">
        <v>53.482222222222227</v>
      </c>
      <c r="I28">
        <f>_xlfn.RANK.EQ(Table4[[#This Row],[Weighted Normalised score]],Table4[Weighted Normalised score],0)</f>
        <v>17</v>
      </c>
    </row>
    <row r="29" spans="1:9">
      <c r="A29" s="17" t="s">
        <v>13</v>
      </c>
      <c r="B29" s="2">
        <v>0</v>
      </c>
      <c r="C29" s="18">
        <v>10</v>
      </c>
      <c r="D29" s="18">
        <v>10</v>
      </c>
      <c r="E29" s="20">
        <v>10</v>
      </c>
      <c r="F29" s="21">
        <v>6.5744444444444436</v>
      </c>
      <c r="G29" s="14">
        <v>73.148888888888891</v>
      </c>
      <c r="H29" s="126">
        <v>59.723333333333329</v>
      </c>
      <c r="I29">
        <f>_xlfn.RANK.EQ(Table4[[#This Row],[Weighted Normalised score]],Table4[Weighted Normalised score],0)</f>
        <v>9</v>
      </c>
    </row>
    <row r="30" spans="1:9">
      <c r="A30" s="17" t="s">
        <v>34</v>
      </c>
      <c r="B30" s="2">
        <v>0</v>
      </c>
      <c r="C30" s="18">
        <v>2.5</v>
      </c>
      <c r="D30" s="18">
        <v>10</v>
      </c>
      <c r="E30" s="24">
        <v>0</v>
      </c>
      <c r="F30" s="21">
        <v>7.1370370370370368</v>
      </c>
      <c r="G30" s="14">
        <v>39.274074074074072</v>
      </c>
      <c r="H30" s="126">
        <v>36.411111111111111</v>
      </c>
      <c r="I30">
        <f>_xlfn.RANK.EQ(Table4[[#This Row],[Weighted Normalised score]],Table4[Weighted Normalised score],0)</f>
        <v>28</v>
      </c>
    </row>
    <row r="31" spans="1:9">
      <c r="A31" s="17" t="s">
        <v>27</v>
      </c>
      <c r="B31" s="2">
        <v>2.5</v>
      </c>
      <c r="C31" s="18">
        <v>2.5</v>
      </c>
      <c r="D31" s="18">
        <v>10</v>
      </c>
      <c r="E31" s="24">
        <v>10</v>
      </c>
      <c r="F31" s="21">
        <v>5.4866666666666672</v>
      </c>
      <c r="G31" s="14">
        <v>60.973333333333329</v>
      </c>
      <c r="H31" s="126">
        <v>48.96</v>
      </c>
      <c r="I31">
        <f>_xlfn.RANK.EQ(Table4[[#This Row],[Weighted Normalised score]],Table4[Weighted Normalised score],0)</f>
        <v>22</v>
      </c>
    </row>
    <row r="32" spans="1:9">
      <c r="A32" s="17" t="s">
        <v>12</v>
      </c>
      <c r="B32" s="2">
        <v>5</v>
      </c>
      <c r="C32" s="18">
        <v>7.5</v>
      </c>
      <c r="D32" s="18">
        <v>10</v>
      </c>
      <c r="E32" s="20">
        <v>10</v>
      </c>
      <c r="F32" s="21">
        <v>8.2140740740740732</v>
      </c>
      <c r="G32" s="14">
        <v>81.428148148148153</v>
      </c>
      <c r="H32" s="126">
        <v>74.642222222222216</v>
      </c>
      <c r="I32">
        <f>_xlfn.RANK.EQ(Table4[[#This Row],[Weighted Normalised score]],Table4[Weighted Normalised score],0)</f>
        <v>3</v>
      </c>
    </row>
    <row r="33" spans="1:9">
      <c r="A33" s="17" t="s">
        <v>17</v>
      </c>
      <c r="B33" s="2">
        <v>7.5</v>
      </c>
      <c r="C33" s="18">
        <v>5</v>
      </c>
      <c r="D33" s="18">
        <v>10</v>
      </c>
      <c r="E33" s="20">
        <v>0</v>
      </c>
      <c r="F33" s="26">
        <v>4.884074074074074</v>
      </c>
      <c r="G33" s="14">
        <v>54.76814814814815</v>
      </c>
      <c r="H33" s="126">
        <v>57.152222222222221</v>
      </c>
      <c r="I33">
        <f>_xlfn.RANK.EQ(Table4[[#This Row],[Weighted Normalised score]],Table4[Weighted Normalised score],0)</f>
        <v>13</v>
      </c>
    </row>
    <row r="34" spans="1:9">
      <c r="A34" s="17" t="s">
        <v>26</v>
      </c>
      <c r="B34" s="2">
        <v>0</v>
      </c>
      <c r="C34" s="18">
        <v>7.5</v>
      </c>
      <c r="D34" s="18">
        <v>10</v>
      </c>
      <c r="E34" s="20">
        <v>10</v>
      </c>
      <c r="F34" s="21">
        <v>2.8777777777777778</v>
      </c>
      <c r="G34" s="14">
        <v>60.755555555555546</v>
      </c>
      <c r="H34" s="126">
        <v>43.633333333333333</v>
      </c>
      <c r="I34">
        <f>_xlfn.RANK.EQ(Table4[[#This Row],[Weighted Normalised score]],Table4[Weighted Normalised score],0)</f>
        <v>26</v>
      </c>
    </row>
    <row r="35" spans="1:9">
      <c r="A35" s="17" t="s">
        <v>36</v>
      </c>
      <c r="B35" s="2">
        <v>0</v>
      </c>
      <c r="C35" s="18">
        <v>0</v>
      </c>
      <c r="D35" s="18">
        <v>10</v>
      </c>
      <c r="E35" s="20">
        <v>0</v>
      </c>
      <c r="F35" s="21">
        <v>6.5374074074074091</v>
      </c>
      <c r="G35" s="14">
        <v>33.074814814814815</v>
      </c>
      <c r="H35" s="126">
        <v>29.612222222222226</v>
      </c>
      <c r="I35">
        <f>_xlfn.RANK.EQ(Table4[[#This Row],[Weighted Normalised score]],Table4[Weighted Normalised score],0)</f>
        <v>33</v>
      </c>
    </row>
    <row r="36" spans="1:9">
      <c r="A36" s="17" t="s">
        <v>9</v>
      </c>
      <c r="B36" s="28">
        <v>7.5</v>
      </c>
      <c r="C36" s="29">
        <v>7.5</v>
      </c>
      <c r="D36" s="29">
        <v>10</v>
      </c>
      <c r="E36" s="77">
        <v>10</v>
      </c>
      <c r="F36" s="31">
        <v>9.3374074074074063</v>
      </c>
      <c r="G36" s="14">
        <v>88.674814814814795</v>
      </c>
      <c r="H36" s="127">
        <v>85.512222222222221</v>
      </c>
      <c r="I36">
        <f>_xlfn.RANK.EQ(Table4[[#This Row],[Weighted Normalised score]],Table4[Weighted Normalised score],0)</f>
        <v>1</v>
      </c>
    </row>
    <row r="37" spans="1:9">
      <c r="A37" s="5" t="s">
        <v>56</v>
      </c>
      <c r="B37" s="5">
        <v>30</v>
      </c>
      <c r="C37" s="5">
        <v>20</v>
      </c>
      <c r="D37" s="5">
        <v>10</v>
      </c>
      <c r="E37" s="5">
        <v>10</v>
      </c>
      <c r="F37" s="5">
        <v>30</v>
      </c>
      <c r="G37" s="1"/>
      <c r="H37" s="1"/>
      <c r="I37" s="1"/>
    </row>
    <row r="38" spans="1:9">
      <c r="A38" s="5" t="s">
        <v>434</v>
      </c>
      <c r="B38" s="35">
        <v>5</v>
      </c>
      <c r="C38" s="35">
        <v>5.5</v>
      </c>
      <c r="D38" s="35">
        <v>9.9019607843137258</v>
      </c>
      <c r="E38" s="35">
        <v>10</v>
      </c>
      <c r="F38" s="35">
        <v>6.7827015250544678</v>
      </c>
      <c r="G38" s="1">
        <v>59.545795206971697</v>
      </c>
      <c r="H38" s="1"/>
      <c r="I38" s="1"/>
    </row>
    <row r="39" spans="1:9" ht="15.75" thickBot="1"/>
    <row r="40" spans="1:9" ht="15.75" thickBot="1">
      <c r="A40" s="99" t="s">
        <v>203</v>
      </c>
      <c r="B40" s="100"/>
      <c r="C40" s="100"/>
      <c r="D40" s="100"/>
      <c r="E40" s="100"/>
      <c r="F40" s="100"/>
      <c r="G40" s="100"/>
      <c r="H40" s="101"/>
      <c r="I40" s="1"/>
    </row>
    <row r="41" spans="1:9">
      <c r="A41" t="s">
        <v>2</v>
      </c>
      <c r="B41" s="4" t="s">
        <v>45</v>
      </c>
      <c r="C41" s="4" t="s">
        <v>46</v>
      </c>
      <c r="D41" s="4" t="s">
        <v>47</v>
      </c>
      <c r="E41" s="4" t="s">
        <v>48</v>
      </c>
      <c r="F41" s="4" t="s">
        <v>49</v>
      </c>
      <c r="G41" s="4" t="s">
        <v>54</v>
      </c>
      <c r="H41" s="4" t="s">
        <v>55</v>
      </c>
      <c r="I41" t="s">
        <v>435</v>
      </c>
    </row>
    <row r="42" spans="1:9">
      <c r="A42" t="s">
        <v>8</v>
      </c>
      <c r="B42">
        <v>3</v>
      </c>
      <c r="C42">
        <v>3</v>
      </c>
      <c r="D42">
        <v>3</v>
      </c>
      <c r="E42" s="20">
        <v>1</v>
      </c>
      <c r="F42" s="21">
        <v>84.111111111111114</v>
      </c>
      <c r="G42" s="14">
        <v>86.822222222222223</v>
      </c>
      <c r="H42" s="14">
        <v>82.733333333333334</v>
      </c>
      <c r="I42">
        <f>_xlfn.RANK.EQ(Table9[[#This Row],[Weighted Normalised score]],Table9[Weighted Normalised score],0)</f>
        <v>2</v>
      </c>
    </row>
    <row r="43" spans="1:9">
      <c r="A43" t="s">
        <v>24</v>
      </c>
      <c r="B43">
        <v>0</v>
      </c>
      <c r="C43">
        <v>1</v>
      </c>
      <c r="D43">
        <v>3</v>
      </c>
      <c r="E43" s="22">
        <v>1</v>
      </c>
      <c r="F43" s="23">
        <v>65.444444444444443</v>
      </c>
      <c r="G43" s="14">
        <v>58.088888888888889</v>
      </c>
      <c r="H43" s="14">
        <v>44.633333333333326</v>
      </c>
      <c r="I43">
        <f>_xlfn.RANK.EQ(Table9[[#This Row],[Weighted Normalised score]],Table9[Weighted Normalised score],0)</f>
        <v>25</v>
      </c>
    </row>
    <row r="44" spans="1:9">
      <c r="A44" t="s">
        <v>38</v>
      </c>
      <c r="B44">
        <v>0</v>
      </c>
      <c r="C44">
        <v>0</v>
      </c>
      <c r="D44">
        <v>3</v>
      </c>
      <c r="E44" s="20">
        <v>0</v>
      </c>
      <c r="F44" s="21">
        <v>68.507407407407413</v>
      </c>
      <c r="G44" s="14">
        <v>33.70148148148148</v>
      </c>
      <c r="H44" s="14">
        <v>30.552222222222227</v>
      </c>
      <c r="I44">
        <f>_xlfn.RANK.EQ(Table9[[#This Row],[Weighted Normalised score]],Table9[Weighted Normalised score],0)</f>
        <v>32</v>
      </c>
    </row>
    <row r="45" spans="1:9">
      <c r="A45" t="s">
        <v>28</v>
      </c>
      <c r="B45">
        <v>2</v>
      </c>
      <c r="C45">
        <v>2</v>
      </c>
      <c r="D45">
        <v>3</v>
      </c>
      <c r="E45" s="20">
        <v>0</v>
      </c>
      <c r="F45" s="21">
        <v>70.94814814814815</v>
      </c>
      <c r="G45" s="14">
        <v>54.189629629629636</v>
      </c>
      <c r="H45" s="14">
        <v>56.284444444444439</v>
      </c>
      <c r="I45">
        <f>_xlfn.RANK.EQ(Table9[[#This Row],[Weighted Normalised score]],Table9[Weighted Normalised score],0)</f>
        <v>14</v>
      </c>
    </row>
    <row r="46" spans="1:9">
      <c r="A46" t="s">
        <v>18</v>
      </c>
      <c r="B46">
        <v>0</v>
      </c>
      <c r="C46">
        <v>3</v>
      </c>
      <c r="D46">
        <v>2</v>
      </c>
      <c r="E46" s="20">
        <v>1</v>
      </c>
      <c r="F46" s="21">
        <v>88.514814814814798</v>
      </c>
      <c r="G46" s="14">
        <v>66.0362962962963</v>
      </c>
      <c r="H46" s="14">
        <v>58.221111111111114</v>
      </c>
      <c r="I46">
        <f>_xlfn.RANK.EQ(Table9[[#This Row],[Weighted Normalised score]],Table9[Weighted Normalised score],0)</f>
        <v>11</v>
      </c>
    </row>
    <row r="47" spans="1:9">
      <c r="A47" t="s">
        <v>40</v>
      </c>
      <c r="B47">
        <v>3</v>
      </c>
      <c r="C47">
        <v>2</v>
      </c>
      <c r="D47">
        <v>3</v>
      </c>
      <c r="E47" s="20">
        <v>1</v>
      </c>
      <c r="F47" s="21">
        <v>51.170370370370371</v>
      </c>
      <c r="G47" s="14">
        <v>75.234074074074073</v>
      </c>
      <c r="H47" s="14">
        <v>67.851111111111109</v>
      </c>
      <c r="I47">
        <f>_xlfn.RANK.EQ(Table9[[#This Row],[Weighted Normalised score]],Table9[Weighted Normalised score],0)</f>
        <v>7</v>
      </c>
    </row>
    <row r="48" spans="1:9">
      <c r="A48" t="s">
        <v>33</v>
      </c>
      <c r="B48">
        <v>0</v>
      </c>
      <c r="C48">
        <v>1</v>
      </c>
      <c r="D48">
        <v>3</v>
      </c>
      <c r="E48" s="20">
        <v>1</v>
      </c>
      <c r="F48" s="21">
        <v>71.548148148148158</v>
      </c>
      <c r="G48" s="14">
        <v>59.30962962962964</v>
      </c>
      <c r="H48" s="14">
        <v>46.464444444444446</v>
      </c>
      <c r="I48">
        <f>_xlfn.RANK.EQ(Table9[[#This Row],[Weighted Normalised score]],Table9[Weighted Normalised score],0)</f>
        <v>23</v>
      </c>
    </row>
    <row r="49" spans="1:9">
      <c r="A49" t="s">
        <v>29</v>
      </c>
      <c r="B49">
        <v>0</v>
      </c>
      <c r="C49">
        <v>4</v>
      </c>
      <c r="D49">
        <v>3</v>
      </c>
      <c r="E49" s="20">
        <v>1</v>
      </c>
      <c r="F49" s="21">
        <v>64.240740740740733</v>
      </c>
      <c r="G49" s="14">
        <v>72.848148148148141</v>
      </c>
      <c r="H49" s="14">
        <v>59.272222222222226</v>
      </c>
      <c r="I49">
        <f>_xlfn.RANK.EQ(Table9[[#This Row],[Weighted Normalised score]],Table9[Weighted Normalised score],0)</f>
        <v>10</v>
      </c>
    </row>
    <row r="50" spans="1:9">
      <c r="A50" t="s">
        <v>11</v>
      </c>
      <c r="B50">
        <v>2</v>
      </c>
      <c r="C50">
        <v>3</v>
      </c>
      <c r="D50">
        <v>3</v>
      </c>
      <c r="E50" s="20">
        <v>1</v>
      </c>
      <c r="F50" s="21">
        <v>64.42962962962963</v>
      </c>
      <c r="G50" s="14">
        <v>77.885925925925932</v>
      </c>
      <c r="H50" s="14">
        <v>69.328888888888883</v>
      </c>
      <c r="I50">
        <f>_xlfn.RANK.EQ(Table9[[#This Row],[Weighted Normalised score]],Table9[Weighted Normalised score],0)</f>
        <v>6</v>
      </c>
    </row>
    <row r="51" spans="1:9">
      <c r="A51" t="s">
        <v>10</v>
      </c>
      <c r="B51">
        <v>1</v>
      </c>
      <c r="C51">
        <v>4</v>
      </c>
      <c r="D51">
        <v>3</v>
      </c>
      <c r="E51" s="20">
        <v>1</v>
      </c>
      <c r="F51" s="21">
        <v>80.303703703703704</v>
      </c>
      <c r="G51" s="14">
        <v>81.060740740740741</v>
      </c>
      <c r="H51" s="14">
        <v>71.591111111111104</v>
      </c>
      <c r="I51">
        <f>_xlfn.RANK.EQ(Table9[[#This Row],[Weighted Normalised score]],Table9[Weighted Normalised score],0)</f>
        <v>5</v>
      </c>
    </row>
    <row r="52" spans="1:9">
      <c r="A52" t="s">
        <v>16</v>
      </c>
      <c r="B52">
        <v>2</v>
      </c>
      <c r="C52">
        <v>1</v>
      </c>
      <c r="D52">
        <v>3</v>
      </c>
      <c r="E52" s="24">
        <v>0</v>
      </c>
      <c r="F52" s="21">
        <v>81.533333333333331</v>
      </c>
      <c r="G52" s="14">
        <v>51.306666666666665</v>
      </c>
      <c r="H52" s="14">
        <v>54.459999999999994</v>
      </c>
      <c r="I52">
        <f>_xlfn.RANK.EQ(Table9[[#This Row],[Weighted Normalised score]],Table9[Weighted Normalised score],0)</f>
        <v>16</v>
      </c>
    </row>
    <row r="53" spans="1:9">
      <c r="A53" t="s">
        <v>35</v>
      </c>
      <c r="B53">
        <v>0</v>
      </c>
      <c r="C53">
        <v>1</v>
      </c>
      <c r="D53">
        <v>3</v>
      </c>
      <c r="E53" s="20">
        <v>1</v>
      </c>
      <c r="F53" s="21">
        <v>69.19259259259259</v>
      </c>
      <c r="G53" s="14">
        <v>58.838518518518519</v>
      </c>
      <c r="H53" s="14">
        <v>45.757777777777775</v>
      </c>
      <c r="I53">
        <f>_xlfn.RANK.EQ(Table9[[#This Row],[Weighted Normalised score]],Table9[Weighted Normalised score],0)</f>
        <v>24</v>
      </c>
    </row>
    <row r="54" spans="1:9">
      <c r="A54" t="s">
        <v>22</v>
      </c>
      <c r="B54">
        <v>0</v>
      </c>
      <c r="C54">
        <v>3</v>
      </c>
      <c r="D54">
        <v>3</v>
      </c>
      <c r="E54" s="24">
        <v>1</v>
      </c>
      <c r="F54" s="21">
        <v>52.540740740740731</v>
      </c>
      <c r="G54" s="14">
        <v>65.508148148148138</v>
      </c>
      <c r="H54" s="14">
        <v>50.762222222222213</v>
      </c>
      <c r="I54">
        <f>_xlfn.RANK.EQ(Table9[[#This Row],[Weighted Normalised score]],Table9[Weighted Normalised score],0)</f>
        <v>21</v>
      </c>
    </row>
    <row r="55" spans="1:9">
      <c r="A55" t="s">
        <v>31</v>
      </c>
      <c r="B55">
        <v>0</v>
      </c>
      <c r="C55">
        <v>3</v>
      </c>
      <c r="D55">
        <v>3</v>
      </c>
      <c r="E55" s="25">
        <v>1</v>
      </c>
      <c r="F55" s="26">
        <v>58.000000000000007</v>
      </c>
      <c r="G55" s="14">
        <v>66.599999999999994</v>
      </c>
      <c r="H55" s="14">
        <v>52.400000000000006</v>
      </c>
      <c r="I55">
        <f>_xlfn.RANK.EQ(Table9[[#This Row],[Weighted Normalised score]],Table9[Weighted Normalised score],0)</f>
        <v>19</v>
      </c>
    </row>
    <row r="56" spans="1:9">
      <c r="A56" t="s">
        <v>41</v>
      </c>
      <c r="B56">
        <v>1</v>
      </c>
      <c r="C56">
        <v>1</v>
      </c>
      <c r="D56">
        <v>3</v>
      </c>
      <c r="E56" s="20">
        <v>0</v>
      </c>
      <c r="F56" s="21">
        <v>59.918518518518518</v>
      </c>
      <c r="G56" s="14">
        <v>41.983703703703704</v>
      </c>
      <c r="H56" s="14">
        <v>40.475555555555552</v>
      </c>
      <c r="I56">
        <f>_xlfn.RANK.EQ(Table9[[#This Row],[Weighted Normalised score]],Table9[Weighted Normalised score],0)</f>
        <v>27</v>
      </c>
    </row>
    <row r="57" spans="1:9">
      <c r="A57" t="s">
        <v>19</v>
      </c>
      <c r="B57">
        <v>1</v>
      </c>
      <c r="C57">
        <v>1</v>
      </c>
      <c r="D57">
        <v>3</v>
      </c>
      <c r="E57" s="24">
        <v>1</v>
      </c>
      <c r="F57" s="21">
        <v>79.196296296296296</v>
      </c>
      <c r="G57" s="14">
        <v>65.839259259259251</v>
      </c>
      <c r="H57" s="14">
        <v>56.258888888888883</v>
      </c>
      <c r="I57">
        <f>_xlfn.RANK.EQ(Table9[[#This Row],[Weighted Normalised score]],Table9[Weighted Normalised score],0)</f>
        <v>15</v>
      </c>
    </row>
    <row r="58" spans="1:9">
      <c r="A58" t="s">
        <v>14</v>
      </c>
      <c r="B58">
        <v>3</v>
      </c>
      <c r="C58">
        <v>2</v>
      </c>
      <c r="D58">
        <v>3</v>
      </c>
      <c r="E58" s="24">
        <v>0</v>
      </c>
      <c r="F58" s="21">
        <v>59.818518518518516</v>
      </c>
      <c r="G58" s="14">
        <v>56.9637037037037</v>
      </c>
      <c r="H58" s="14">
        <v>60.445555555555551</v>
      </c>
      <c r="I58">
        <f>_xlfn.RANK.EQ(Table9[[#This Row],[Weighted Normalised score]],Table9[Weighted Normalised score],0)</f>
        <v>8</v>
      </c>
    </row>
    <row r="59" spans="1:9">
      <c r="A59" t="s">
        <v>15</v>
      </c>
      <c r="B59">
        <v>3</v>
      </c>
      <c r="C59">
        <v>4</v>
      </c>
      <c r="D59">
        <v>3</v>
      </c>
      <c r="E59" s="20">
        <v>0</v>
      </c>
      <c r="F59" s="21">
        <v>64.06296296296297</v>
      </c>
      <c r="G59" s="14">
        <v>67.812592592592594</v>
      </c>
      <c r="H59" s="14">
        <v>71.718888888888884</v>
      </c>
      <c r="I59">
        <f>_xlfn.RANK.EQ(Table9[[#This Row],[Weighted Normalised score]],Table9[Weighted Normalised score],0)</f>
        <v>4</v>
      </c>
    </row>
    <row r="60" spans="1:9">
      <c r="A60" t="s">
        <v>39</v>
      </c>
      <c r="B60">
        <v>0</v>
      </c>
      <c r="C60">
        <v>0</v>
      </c>
      <c r="D60">
        <v>3</v>
      </c>
      <c r="E60" s="24">
        <v>0</v>
      </c>
      <c r="F60" s="21">
        <v>61.081481481481489</v>
      </c>
      <c r="G60" s="14">
        <v>32.216296296296299</v>
      </c>
      <c r="H60" s="14">
        <v>28.324444444444445</v>
      </c>
      <c r="I60">
        <f>_xlfn.RANK.EQ(Table9[[#This Row],[Weighted Normalised score]],Table9[Weighted Normalised score],0)</f>
        <v>34</v>
      </c>
    </row>
    <row r="61" spans="1:9">
      <c r="A61" t="s">
        <v>32</v>
      </c>
      <c r="B61">
        <v>1</v>
      </c>
      <c r="C61">
        <v>0</v>
      </c>
      <c r="D61">
        <v>3</v>
      </c>
      <c r="E61" s="24">
        <v>0</v>
      </c>
      <c r="F61" s="26">
        <v>48.270370370370372</v>
      </c>
      <c r="G61" s="14">
        <v>34.654074074074074</v>
      </c>
      <c r="H61" s="14">
        <v>31.981111111111112</v>
      </c>
      <c r="I61">
        <f>_xlfn.RANK.EQ(Table9[[#This Row],[Weighted Normalised score]],Table9[Weighted Normalised score],0)</f>
        <v>30</v>
      </c>
    </row>
    <row r="62" spans="1:9">
      <c r="A62" t="s">
        <v>25</v>
      </c>
      <c r="B62">
        <v>0</v>
      </c>
      <c r="C62">
        <v>3</v>
      </c>
      <c r="D62">
        <v>3</v>
      </c>
      <c r="E62" s="27">
        <v>0</v>
      </c>
      <c r="F62" s="21">
        <v>87.433333333333323</v>
      </c>
      <c r="G62" s="14">
        <v>52.486666666666665</v>
      </c>
      <c r="H62" s="14">
        <v>51.22999999999999</v>
      </c>
      <c r="I62">
        <f>_xlfn.RANK.EQ(Table9[[#This Row],[Weighted Normalised score]],Table9[Weighted Normalised score],0)</f>
        <v>20</v>
      </c>
    </row>
    <row r="63" spans="1:9">
      <c r="A63" t="s">
        <v>30</v>
      </c>
      <c r="B63">
        <v>0</v>
      </c>
      <c r="C63">
        <v>1</v>
      </c>
      <c r="D63">
        <v>3</v>
      </c>
      <c r="E63" s="20">
        <v>1</v>
      </c>
      <c r="F63" s="26">
        <v>94.385185185185179</v>
      </c>
      <c r="G63" s="14">
        <v>63.877037037037034</v>
      </c>
      <c r="H63" s="14">
        <v>53.315555555555548</v>
      </c>
      <c r="I63">
        <f>_xlfn.RANK.EQ(Table9[[#This Row],[Weighted Normalised score]],Table9[Weighted Normalised score],0)</f>
        <v>18</v>
      </c>
    </row>
    <row r="64" spans="1:9">
      <c r="A64" t="s">
        <v>23</v>
      </c>
      <c r="B64">
        <v>1</v>
      </c>
      <c r="C64">
        <v>1</v>
      </c>
      <c r="D64">
        <v>3</v>
      </c>
      <c r="E64" s="20">
        <v>1</v>
      </c>
      <c r="F64" s="26">
        <v>82.362962962962953</v>
      </c>
      <c r="G64" s="14">
        <v>66.472592592592591</v>
      </c>
      <c r="H64" s="14">
        <v>57.208888888888879</v>
      </c>
      <c r="I64">
        <f>_xlfn.RANK.EQ(Table9[[#This Row],[Weighted Normalised score]],Table9[Weighted Normalised score],0)</f>
        <v>12</v>
      </c>
    </row>
    <row r="65" spans="1:9">
      <c r="A65" t="s">
        <v>37</v>
      </c>
      <c r="B65">
        <v>0</v>
      </c>
      <c r="C65">
        <v>1</v>
      </c>
      <c r="D65">
        <v>3</v>
      </c>
      <c r="E65" s="20">
        <v>0</v>
      </c>
      <c r="F65" s="21">
        <v>56.303703703703704</v>
      </c>
      <c r="G65" s="14">
        <v>36.260740740740744</v>
      </c>
      <c r="H65" s="14">
        <v>31.891111111111108</v>
      </c>
      <c r="I65">
        <f>_xlfn.RANK.EQ(Table9[[#This Row],[Weighted Normalised score]],Table9[Weighted Normalised score],0)</f>
        <v>31</v>
      </c>
    </row>
    <row r="66" spans="1:9">
      <c r="A66" t="s">
        <v>21</v>
      </c>
      <c r="B66">
        <v>0</v>
      </c>
      <c r="C66">
        <v>2</v>
      </c>
      <c r="D66">
        <v>3</v>
      </c>
      <c r="E66" s="20">
        <v>0</v>
      </c>
      <c r="F66" s="21">
        <v>54.037037037037038</v>
      </c>
      <c r="G66" s="14">
        <v>40.80740740740741</v>
      </c>
      <c r="H66" s="14">
        <v>36.211111111111116</v>
      </c>
      <c r="I66">
        <f>_xlfn.RANK.EQ(Table9[[#This Row],[Weighted Normalised score]],Table9[Weighted Normalised score],0)</f>
        <v>29</v>
      </c>
    </row>
    <row r="67" spans="1:9">
      <c r="A67" t="s">
        <v>20</v>
      </c>
      <c r="B67">
        <v>0</v>
      </c>
      <c r="C67">
        <v>2</v>
      </c>
      <c r="D67">
        <v>3</v>
      </c>
      <c r="E67" s="20">
        <v>1</v>
      </c>
      <c r="F67" s="21">
        <v>78.274074074074079</v>
      </c>
      <c r="G67" s="14">
        <v>65.654814814814813</v>
      </c>
      <c r="H67" s="14">
        <v>53.482222222222227</v>
      </c>
      <c r="I67">
        <f>_xlfn.RANK.EQ(Table9[[#This Row],[Weighted Normalised score]],Table9[Weighted Normalised score],0)</f>
        <v>17</v>
      </c>
    </row>
    <row r="68" spans="1:9">
      <c r="A68" t="s">
        <v>13</v>
      </c>
      <c r="B68">
        <v>0</v>
      </c>
      <c r="C68">
        <v>4</v>
      </c>
      <c r="D68">
        <v>3</v>
      </c>
      <c r="E68" s="20">
        <v>1</v>
      </c>
      <c r="F68" s="21">
        <v>65.74444444444444</v>
      </c>
      <c r="G68" s="14">
        <v>73.148888888888891</v>
      </c>
      <c r="H68" s="14">
        <v>59.723333333333329</v>
      </c>
      <c r="I68">
        <f>_xlfn.RANK.EQ(Table9[[#This Row],[Weighted Normalised score]],Table9[Weighted Normalised score],0)</f>
        <v>9</v>
      </c>
    </row>
    <row r="69" spans="1:9">
      <c r="A69" t="s">
        <v>34</v>
      </c>
      <c r="B69">
        <v>0</v>
      </c>
      <c r="C69">
        <v>1</v>
      </c>
      <c r="D69">
        <v>3</v>
      </c>
      <c r="E69" s="20">
        <v>0</v>
      </c>
      <c r="F69" s="21">
        <v>71.370370370370367</v>
      </c>
      <c r="G69" s="14">
        <v>39.274074074074072</v>
      </c>
      <c r="H69" s="14">
        <v>36.411111111111111</v>
      </c>
      <c r="I69">
        <f>_xlfn.RANK.EQ(Table9[[#This Row],[Weighted Normalised score]],Table9[Weighted Normalised score],0)</f>
        <v>28</v>
      </c>
    </row>
    <row r="70" spans="1:9">
      <c r="A70" t="s">
        <v>27</v>
      </c>
      <c r="B70">
        <v>1</v>
      </c>
      <c r="C70">
        <v>1</v>
      </c>
      <c r="D70">
        <v>3</v>
      </c>
      <c r="E70" s="24">
        <v>1</v>
      </c>
      <c r="F70" s="21">
        <v>54.866666666666674</v>
      </c>
      <c r="G70" s="14">
        <v>60.973333333333329</v>
      </c>
      <c r="H70" s="14">
        <v>48.96</v>
      </c>
      <c r="I70">
        <f>_xlfn.RANK.EQ(Table9[[#This Row],[Weighted Normalised score]],Table9[Weighted Normalised score],0)</f>
        <v>22</v>
      </c>
    </row>
    <row r="71" spans="1:9">
      <c r="A71" t="s">
        <v>12</v>
      </c>
      <c r="B71">
        <v>2</v>
      </c>
      <c r="C71">
        <v>3</v>
      </c>
      <c r="D71">
        <v>3</v>
      </c>
      <c r="E71" s="20">
        <v>1</v>
      </c>
      <c r="F71" s="21">
        <v>82.140740740740739</v>
      </c>
      <c r="G71" s="14">
        <v>81.428148148148153</v>
      </c>
      <c r="H71" s="14">
        <v>74.642222222222216</v>
      </c>
      <c r="I71">
        <f>_xlfn.RANK.EQ(Table9[[#This Row],[Weighted Normalised score]],Table9[Weighted Normalised score],0)</f>
        <v>3</v>
      </c>
    </row>
    <row r="72" spans="1:9">
      <c r="A72" t="s">
        <v>17</v>
      </c>
      <c r="B72">
        <v>3</v>
      </c>
      <c r="C72">
        <v>2</v>
      </c>
      <c r="D72">
        <v>3</v>
      </c>
      <c r="E72" s="24">
        <v>0</v>
      </c>
      <c r="F72" s="21">
        <v>48.840740740740742</v>
      </c>
      <c r="G72" s="14">
        <v>54.76814814814815</v>
      </c>
      <c r="H72" s="14">
        <v>57.152222222222221</v>
      </c>
      <c r="I72">
        <f>_xlfn.RANK.EQ(Table9[[#This Row],[Weighted Normalised score]],Table9[Weighted Normalised score],0)</f>
        <v>13</v>
      </c>
    </row>
    <row r="73" spans="1:9">
      <c r="A73" t="s">
        <v>26</v>
      </c>
      <c r="B73">
        <v>0</v>
      </c>
      <c r="C73">
        <v>3</v>
      </c>
      <c r="D73">
        <v>3</v>
      </c>
      <c r="E73" s="21">
        <v>1</v>
      </c>
      <c r="F73" s="21">
        <v>28.777777777777779</v>
      </c>
      <c r="G73" s="14">
        <v>60.755555555555546</v>
      </c>
      <c r="H73" s="14">
        <v>43.633333333333333</v>
      </c>
      <c r="I73">
        <f>_xlfn.RANK.EQ(Table9[[#This Row],[Weighted Normalised score]],Table9[Weighted Normalised score],0)</f>
        <v>26</v>
      </c>
    </row>
    <row r="74" spans="1:9">
      <c r="A74" t="s">
        <v>36</v>
      </c>
      <c r="B74">
        <v>0</v>
      </c>
      <c r="C74">
        <v>0</v>
      </c>
      <c r="D74">
        <v>3</v>
      </c>
      <c r="E74" s="20">
        <v>0</v>
      </c>
      <c r="F74" s="21">
        <v>65.374074074074088</v>
      </c>
      <c r="G74" s="14">
        <v>33.074814814814815</v>
      </c>
      <c r="H74" s="14">
        <v>29.612222222222226</v>
      </c>
      <c r="I74">
        <f>_xlfn.RANK.EQ(Table9[[#This Row],[Weighted Normalised score]],Table9[Weighted Normalised score],0)</f>
        <v>33</v>
      </c>
    </row>
    <row r="75" spans="1:9">
      <c r="A75" t="s">
        <v>9</v>
      </c>
      <c r="B75">
        <v>3</v>
      </c>
      <c r="C75">
        <v>3</v>
      </c>
      <c r="D75">
        <v>3</v>
      </c>
      <c r="E75" s="30">
        <v>1</v>
      </c>
      <c r="F75" s="31">
        <v>93.374074074074059</v>
      </c>
      <c r="G75" s="14">
        <v>88.674814814814795</v>
      </c>
      <c r="H75" s="14">
        <v>85.512222222222221</v>
      </c>
      <c r="I75">
        <f>_xlfn.RANK.EQ(Table9[[#This Row],[Weighted Normalised score]],Table9[Weighted Normalised score],0)</f>
        <v>1</v>
      </c>
    </row>
    <row r="76" spans="1:9">
      <c r="A76" s="5" t="s">
        <v>434</v>
      </c>
      <c r="B76" s="35">
        <v>2</v>
      </c>
      <c r="C76" s="35">
        <v>2.2000000000000002</v>
      </c>
      <c r="D76" s="35">
        <v>2.9705882352941178</v>
      </c>
      <c r="E76" s="35">
        <v>1</v>
      </c>
      <c r="F76" s="84">
        <v>67.827015250544662</v>
      </c>
      <c r="G76" s="35"/>
      <c r="H76" s="35"/>
      <c r="I76" s="1"/>
    </row>
  </sheetData>
  <mergeCells count="2">
    <mergeCell ref="A1:H1"/>
    <mergeCell ref="A40:H40"/>
  </mergeCells>
  <phoneticPr fontId="4" type="noConversion"/>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C8764-E2E3-4FC8-872D-CB84B148B0FD}">
  <dimension ref="A1:Q76"/>
  <sheetViews>
    <sheetView topLeftCell="A7" zoomScale="56" zoomScaleNormal="24" workbookViewId="0">
      <selection activeCell="T58" sqref="T58"/>
    </sheetView>
  </sheetViews>
  <sheetFormatPr defaultRowHeight="15"/>
  <cols>
    <col min="1" max="1" width="19.42578125" customWidth="1"/>
    <col min="2" max="3" width="73.42578125" customWidth="1"/>
    <col min="4" max="4" width="49.7109375" customWidth="1"/>
    <col min="5" max="7" width="73.42578125" customWidth="1"/>
    <col min="8" max="8" width="66.140625" customWidth="1"/>
    <col min="9" max="9" width="31.85546875" customWidth="1"/>
    <col min="10" max="10" width="35.140625" customWidth="1"/>
    <col min="11" max="11" width="29.28515625" customWidth="1"/>
    <col min="12" max="12" width="73.42578125" customWidth="1"/>
    <col min="13" max="13" width="37" customWidth="1"/>
    <col min="14" max="14" width="40.5703125" customWidth="1"/>
    <col min="15" max="15" width="29.42578125" customWidth="1"/>
    <col min="16" max="16" width="38" customWidth="1"/>
  </cols>
  <sheetData>
    <row r="1" spans="1:17">
      <c r="A1" s="102" t="s">
        <v>74</v>
      </c>
      <c r="B1" s="103"/>
      <c r="C1" s="103"/>
      <c r="D1" s="103"/>
      <c r="E1" s="103"/>
      <c r="F1" s="103"/>
      <c r="G1" s="103"/>
      <c r="H1" s="103"/>
      <c r="I1" s="103"/>
      <c r="J1" s="103"/>
      <c r="K1" s="103"/>
      <c r="L1" s="103"/>
      <c r="M1" s="103"/>
      <c r="N1" s="103"/>
      <c r="O1" s="103"/>
      <c r="P1" s="104"/>
      <c r="Q1" s="1"/>
    </row>
    <row r="2" spans="1:17">
      <c r="A2" s="12" t="s">
        <v>2</v>
      </c>
      <c r="B2" s="12" t="s">
        <v>61</v>
      </c>
      <c r="C2" s="12" t="s">
        <v>62</v>
      </c>
      <c r="D2" s="12" t="s">
        <v>63</v>
      </c>
      <c r="E2" s="12" t="s">
        <v>64</v>
      </c>
      <c r="F2" s="12" t="s">
        <v>65</v>
      </c>
      <c r="G2" s="12" t="s">
        <v>66</v>
      </c>
      <c r="H2" s="12" t="s">
        <v>67</v>
      </c>
      <c r="I2" s="12" t="s">
        <v>68</v>
      </c>
      <c r="J2" s="12" t="s">
        <v>69</v>
      </c>
      <c r="K2" s="12" t="s">
        <v>70</v>
      </c>
      <c r="L2" s="12" t="s">
        <v>71</v>
      </c>
      <c r="M2" s="12" t="s">
        <v>72</v>
      </c>
      <c r="N2" s="12" t="s">
        <v>73</v>
      </c>
      <c r="O2" s="12" t="s">
        <v>54</v>
      </c>
      <c r="P2" s="12" t="s">
        <v>55</v>
      </c>
      <c r="Q2" t="s">
        <v>435</v>
      </c>
    </row>
    <row r="3" spans="1:17">
      <c r="A3" s="17" t="s">
        <v>8</v>
      </c>
      <c r="B3" s="19">
        <v>6.666666666666667</v>
      </c>
      <c r="C3" s="19">
        <v>6.666666666666667</v>
      </c>
      <c r="D3" s="19">
        <v>10</v>
      </c>
      <c r="E3" s="19">
        <v>6.666666666666667</v>
      </c>
      <c r="F3" s="19">
        <v>6.666666666666667</v>
      </c>
      <c r="G3" s="19">
        <v>6.666666666666667</v>
      </c>
      <c r="H3" s="19">
        <v>10</v>
      </c>
      <c r="I3" s="19">
        <v>7.5</v>
      </c>
      <c r="J3" s="19">
        <v>10</v>
      </c>
      <c r="K3" s="19">
        <v>6.666666666666667</v>
      </c>
      <c r="L3" s="34">
        <v>7.4209090909090918</v>
      </c>
      <c r="M3" s="19">
        <v>8.6999999999999993</v>
      </c>
      <c r="N3" s="19">
        <v>3.8996873082559009</v>
      </c>
      <c r="O3" s="3">
        <v>75.015843383973092</v>
      </c>
      <c r="P3" s="14">
        <v>76.461280632707087</v>
      </c>
      <c r="Q3">
        <f>_xlfn.RANK.EQ(Table6[[#This Row],[Weighted Normalised score]],Table6[Weighted Normalised score],0)</f>
        <v>11</v>
      </c>
    </row>
    <row r="4" spans="1:17">
      <c r="A4" s="17" t="s">
        <v>24</v>
      </c>
      <c r="B4" s="19">
        <v>6.666666666666667</v>
      </c>
      <c r="C4" s="19">
        <v>10</v>
      </c>
      <c r="D4" s="19">
        <v>10</v>
      </c>
      <c r="E4" s="19">
        <v>6.666666666666667</v>
      </c>
      <c r="F4" s="19">
        <v>6.666666666666667</v>
      </c>
      <c r="G4" s="19">
        <v>6.666666666666667</v>
      </c>
      <c r="H4" s="19">
        <v>10</v>
      </c>
      <c r="I4" s="19">
        <v>7.5</v>
      </c>
      <c r="J4" s="19">
        <v>10</v>
      </c>
      <c r="K4" s="19">
        <v>3.3333333333333335</v>
      </c>
      <c r="L4" s="19">
        <v>7.51</v>
      </c>
      <c r="M4" s="19">
        <v>8.5</v>
      </c>
      <c r="N4" s="19">
        <v>3.7190160264446641</v>
      </c>
      <c r="O4" s="3">
        <v>74.79155078957281</v>
      </c>
      <c r="P4" s="14">
        <v>77.442595353166837</v>
      </c>
      <c r="Q4">
        <f>_xlfn.RANK.EQ(Table6[[#This Row],[Weighted Normalised score]],Table6[Weighted Normalised score],0)</f>
        <v>6</v>
      </c>
    </row>
    <row r="5" spans="1:17">
      <c r="A5" s="17" t="s">
        <v>38</v>
      </c>
      <c r="B5" s="19">
        <v>6.666666666666667</v>
      </c>
      <c r="C5" s="19">
        <v>6.666666666666667</v>
      </c>
      <c r="D5" s="19">
        <v>0</v>
      </c>
      <c r="E5" s="19">
        <v>6.666666666666667</v>
      </c>
      <c r="F5" s="19">
        <v>6.666666666666667</v>
      </c>
      <c r="G5" s="19">
        <v>0</v>
      </c>
      <c r="H5" s="19">
        <v>10</v>
      </c>
      <c r="I5" s="19">
        <v>5</v>
      </c>
      <c r="J5" s="19">
        <v>6.666666666666667</v>
      </c>
      <c r="K5" s="19">
        <v>6.666666666666667</v>
      </c>
      <c r="L5" s="34">
        <v>7.4209090909090918</v>
      </c>
      <c r="M5" s="19">
        <v>8.6</v>
      </c>
      <c r="N5" s="19">
        <v>5.2494080606104312</v>
      </c>
      <c r="O5" s="3">
        <v>58.669474731938095</v>
      </c>
      <c r="P5" s="14">
        <v>56.227737863639646</v>
      </c>
      <c r="Q5">
        <f>_xlfn.RANK.EQ(Table6[[#This Row],[Weighted Normalised score]],Table6[Weighted Normalised score],0)</f>
        <v>32</v>
      </c>
    </row>
    <row r="6" spans="1:17">
      <c r="A6" s="17" t="s">
        <v>28</v>
      </c>
      <c r="B6" s="19">
        <v>3.3333333333333335</v>
      </c>
      <c r="C6" s="19">
        <v>6.666666666666667</v>
      </c>
      <c r="D6" s="19">
        <v>10</v>
      </c>
      <c r="E6" s="19">
        <v>3.3333333333333335</v>
      </c>
      <c r="F6" s="19">
        <v>6.666666666666667</v>
      </c>
      <c r="G6" s="19">
        <v>0</v>
      </c>
      <c r="H6" s="19">
        <v>10</v>
      </c>
      <c r="I6" s="19">
        <v>5</v>
      </c>
      <c r="J6" s="19">
        <v>10</v>
      </c>
      <c r="K6" s="19">
        <v>6.666666666666667</v>
      </c>
      <c r="L6" s="34">
        <v>7.4209090909090918</v>
      </c>
      <c r="M6" s="19">
        <v>8</v>
      </c>
      <c r="N6" s="19">
        <v>0.13393098344522869</v>
      </c>
      <c r="O6" s="3">
        <v>59.401159031554599</v>
      </c>
      <c r="P6" s="14">
        <v>61.374463389099077</v>
      </c>
      <c r="Q6">
        <f>_xlfn.RANK.EQ(Table6[[#This Row],[Weighted Normalised score]],Table6[Weighted Normalised score],0)</f>
        <v>28</v>
      </c>
    </row>
    <row r="7" spans="1:17">
      <c r="A7" s="17" t="s">
        <v>18</v>
      </c>
      <c r="B7" s="19">
        <v>6.666666666666667</v>
      </c>
      <c r="C7" s="19">
        <v>6.666666666666667</v>
      </c>
      <c r="D7" s="19">
        <v>10</v>
      </c>
      <c r="E7" s="19">
        <v>6.666666666666667</v>
      </c>
      <c r="F7" s="19">
        <v>6.666666666666667</v>
      </c>
      <c r="G7" s="19">
        <v>6.666666666666667</v>
      </c>
      <c r="H7" s="19">
        <v>10</v>
      </c>
      <c r="I7" s="19">
        <v>5</v>
      </c>
      <c r="J7" s="19">
        <v>6.666666666666667</v>
      </c>
      <c r="K7" s="19">
        <v>3.3333333333333335</v>
      </c>
      <c r="L7" s="34">
        <v>7.4209090909090918</v>
      </c>
      <c r="M7" s="19">
        <v>9.1</v>
      </c>
      <c r="N7" s="19">
        <v>3.4465290162466182</v>
      </c>
      <c r="O7" s="3">
        <v>67.923670338837724</v>
      </c>
      <c r="P7" s="14">
        <v>71.625578580366792</v>
      </c>
      <c r="Q7">
        <f>_xlfn.RANK.EQ(Table6[[#This Row],[Weighted Normalised score]],Table6[Weighted Normalised score],0)</f>
        <v>18</v>
      </c>
    </row>
    <row r="8" spans="1:17">
      <c r="A8" s="17" t="s">
        <v>40</v>
      </c>
      <c r="B8" s="19">
        <v>3.3333333333333335</v>
      </c>
      <c r="C8" s="19">
        <v>3.3333333333333335</v>
      </c>
      <c r="D8" s="19">
        <v>0</v>
      </c>
      <c r="E8" s="19">
        <v>3.3333333333333335</v>
      </c>
      <c r="F8" s="19">
        <v>6.666666666666667</v>
      </c>
      <c r="G8" s="19">
        <v>3.3333333333333335</v>
      </c>
      <c r="H8" s="19">
        <v>0</v>
      </c>
      <c r="I8" s="19">
        <v>10</v>
      </c>
      <c r="J8" s="19">
        <v>6.666666666666667</v>
      </c>
      <c r="K8" s="19">
        <v>6.666666666666667</v>
      </c>
      <c r="L8" s="34">
        <v>7.4209090909090918</v>
      </c>
      <c r="M8" s="19">
        <v>8.1</v>
      </c>
      <c r="N8" s="19">
        <v>3.0148238447940523</v>
      </c>
      <c r="O8" s="3">
        <v>47.591589437720366</v>
      </c>
      <c r="P8" s="14">
        <v>43.426799701777355</v>
      </c>
      <c r="Q8">
        <f>_xlfn.RANK.EQ(Table6[[#This Row],[Weighted Normalised score]],Table6[Weighted Normalised score],0)</f>
        <v>34</v>
      </c>
    </row>
    <row r="9" spans="1:17">
      <c r="A9" s="17" t="s">
        <v>33</v>
      </c>
      <c r="B9" s="19">
        <v>6.666666666666667</v>
      </c>
      <c r="C9" s="19">
        <v>10</v>
      </c>
      <c r="D9" s="19">
        <v>10</v>
      </c>
      <c r="E9" s="36">
        <v>6.666666666666667</v>
      </c>
      <c r="F9" s="19">
        <v>6.666666666666667</v>
      </c>
      <c r="G9" s="19">
        <v>6.666666666666667</v>
      </c>
      <c r="H9" s="19">
        <v>10</v>
      </c>
      <c r="I9" s="19">
        <v>10</v>
      </c>
      <c r="J9" s="19">
        <v>6.666666666666667</v>
      </c>
      <c r="K9" s="19">
        <v>3.3333333333333335</v>
      </c>
      <c r="L9" s="19">
        <v>8.2100000000000009</v>
      </c>
      <c r="M9" s="19">
        <v>8.4</v>
      </c>
      <c r="N9" s="19">
        <v>6.2424518195022021</v>
      </c>
      <c r="O9" s="3">
        <v>76.55316806628376</v>
      </c>
      <c r="P9" s="14">
        <v>79.239338864626646</v>
      </c>
      <c r="Q9">
        <f>_xlfn.RANK.EQ(Table6[[#This Row],[Weighted Normalised score]],Table6[Weighted Normalised score],0)</f>
        <v>5</v>
      </c>
    </row>
    <row r="10" spans="1:17">
      <c r="A10" s="17" t="s">
        <v>29</v>
      </c>
      <c r="B10" s="19">
        <v>6.666666666666667</v>
      </c>
      <c r="C10" s="19">
        <v>10</v>
      </c>
      <c r="D10" s="19">
        <v>10</v>
      </c>
      <c r="E10" s="19">
        <v>10</v>
      </c>
      <c r="F10" s="19">
        <v>10</v>
      </c>
      <c r="G10" s="19">
        <v>6.666666666666667</v>
      </c>
      <c r="H10" s="19">
        <v>10</v>
      </c>
      <c r="I10" s="19">
        <v>10</v>
      </c>
      <c r="J10" s="19">
        <v>10</v>
      </c>
      <c r="K10" s="19">
        <v>3.3333333333333335</v>
      </c>
      <c r="L10" s="19">
        <v>6.7</v>
      </c>
      <c r="M10" s="19">
        <v>8.1999999999999993</v>
      </c>
      <c r="N10" s="19">
        <v>5.6813374770068927</v>
      </c>
      <c r="O10" s="3">
        <v>82.49846472590275</v>
      </c>
      <c r="P10" s="14">
        <v>83.736003107755167</v>
      </c>
      <c r="Q10">
        <f>_xlfn.RANK.EQ(Table6[[#This Row],[Weighted Normalised score]],Table6[Weighted Normalised score],0)</f>
        <v>1</v>
      </c>
    </row>
    <row r="11" spans="1:17">
      <c r="A11" s="17" t="s">
        <v>11</v>
      </c>
      <c r="B11" s="19">
        <v>6.666666666666667</v>
      </c>
      <c r="C11" s="19">
        <v>10</v>
      </c>
      <c r="D11" s="19">
        <v>10</v>
      </c>
      <c r="E11" s="19">
        <v>6.666666666666667</v>
      </c>
      <c r="F11" s="19">
        <v>6.666666666666667</v>
      </c>
      <c r="G11" s="19">
        <v>6.666666666666667</v>
      </c>
      <c r="H11" s="19">
        <v>10</v>
      </c>
      <c r="I11" s="19">
        <v>5</v>
      </c>
      <c r="J11" s="19">
        <v>3.3333333333333335</v>
      </c>
      <c r="K11" s="19">
        <v>3.3333333333333335</v>
      </c>
      <c r="L11" s="19">
        <v>6.29</v>
      </c>
      <c r="M11" s="19">
        <v>7.9</v>
      </c>
      <c r="N11" s="19">
        <v>4.9512508495837464</v>
      </c>
      <c r="O11" s="3">
        <v>67.288141679166984</v>
      </c>
      <c r="P11" s="14">
        <v>71.122604803854472</v>
      </c>
      <c r="Q11">
        <f>_xlfn.RANK.EQ(Table6[[#This Row],[Weighted Normalised score]],Table6[Weighted Normalised score],0)</f>
        <v>22</v>
      </c>
    </row>
    <row r="12" spans="1:17">
      <c r="A12" s="17" t="s">
        <v>10</v>
      </c>
      <c r="B12" s="19">
        <v>6.666666666666667</v>
      </c>
      <c r="C12" s="19">
        <v>10</v>
      </c>
      <c r="D12" s="19">
        <v>10</v>
      </c>
      <c r="E12" s="19">
        <v>10</v>
      </c>
      <c r="F12" s="19">
        <v>6.666666666666667</v>
      </c>
      <c r="G12" s="19">
        <v>6.666666666666667</v>
      </c>
      <c r="H12" s="19">
        <v>10</v>
      </c>
      <c r="I12" s="19">
        <v>5</v>
      </c>
      <c r="J12" s="19">
        <v>6.666666666666667</v>
      </c>
      <c r="K12" s="19">
        <v>3.3333333333333335</v>
      </c>
      <c r="L12" s="19">
        <v>6.37</v>
      </c>
      <c r="M12" s="19">
        <v>8.6</v>
      </c>
      <c r="N12" s="19">
        <v>5.4756170076160666</v>
      </c>
      <c r="O12" s="3">
        <v>73.419705390473894</v>
      </c>
      <c r="P12" s="14">
        <v>76.859212755712051</v>
      </c>
      <c r="Q12">
        <f>_xlfn.RANK.EQ(Table6[[#This Row],[Weighted Normalised score]],Table6[Weighted Normalised score],0)</f>
        <v>8</v>
      </c>
    </row>
    <row r="13" spans="1:17">
      <c r="A13" s="17" t="s">
        <v>16</v>
      </c>
      <c r="B13" s="19">
        <v>6.666666666666667</v>
      </c>
      <c r="C13" s="19">
        <v>6.666666666666667</v>
      </c>
      <c r="D13" s="19">
        <v>10</v>
      </c>
      <c r="E13" s="19">
        <v>6.666666666666667</v>
      </c>
      <c r="F13" s="19">
        <v>10</v>
      </c>
      <c r="G13" s="19">
        <v>6.666666666666667</v>
      </c>
      <c r="H13" s="19">
        <v>10</v>
      </c>
      <c r="I13" s="19">
        <v>5</v>
      </c>
      <c r="J13" s="19">
        <v>10</v>
      </c>
      <c r="K13" s="19">
        <v>6.666666666666667</v>
      </c>
      <c r="L13" s="19">
        <v>7.05</v>
      </c>
      <c r="M13" s="19">
        <v>8.5</v>
      </c>
      <c r="N13" s="19">
        <v>3.5502552331937727</v>
      </c>
      <c r="O13" s="3">
        <v>74.948914281943914</v>
      </c>
      <c r="P13" s="14">
        <v>75.825191424895323</v>
      </c>
      <c r="Q13">
        <f>_xlfn.RANK.EQ(Table6[[#This Row],[Weighted Normalised score]],Table6[Weighted Normalised score],0)</f>
        <v>12</v>
      </c>
    </row>
    <row r="14" spans="1:17">
      <c r="A14" s="17" t="s">
        <v>35</v>
      </c>
      <c r="B14" s="19">
        <v>6.666666666666667</v>
      </c>
      <c r="C14" s="19">
        <v>10</v>
      </c>
      <c r="D14" s="19">
        <v>10</v>
      </c>
      <c r="E14" s="19">
        <v>6.666666666666667</v>
      </c>
      <c r="F14" s="19">
        <v>6.666666666666667</v>
      </c>
      <c r="G14" s="19">
        <v>6.666666666666667</v>
      </c>
      <c r="H14" s="19">
        <v>10</v>
      </c>
      <c r="I14" s="19">
        <v>7.5</v>
      </c>
      <c r="J14" s="19">
        <v>3.3333333333333335</v>
      </c>
      <c r="K14" s="19">
        <v>6.666666666666667</v>
      </c>
      <c r="L14" s="19">
        <v>7.3100000000000005</v>
      </c>
      <c r="M14" s="19">
        <v>8.8000000000000007</v>
      </c>
      <c r="N14" s="19">
        <v>3.9803145246947791</v>
      </c>
      <c r="O14" s="3">
        <v>72.505370147201106</v>
      </c>
      <c r="P14" s="14">
        <v>74.871902560187749</v>
      </c>
      <c r="Q14">
        <f>_xlfn.RANK.EQ(Table6[[#This Row],[Weighted Normalised score]],Table6[Weighted Normalised score],0)</f>
        <v>15</v>
      </c>
    </row>
    <row r="15" spans="1:17">
      <c r="A15" s="17" t="s">
        <v>22</v>
      </c>
      <c r="B15" s="19">
        <v>6.666666666666667</v>
      </c>
      <c r="C15" s="19">
        <v>6.666666666666667</v>
      </c>
      <c r="D15" s="19">
        <v>10</v>
      </c>
      <c r="E15" s="19">
        <v>3.3333333333333335</v>
      </c>
      <c r="F15" s="19">
        <v>10</v>
      </c>
      <c r="G15" s="19">
        <v>6.666666666666667</v>
      </c>
      <c r="H15" s="19">
        <v>10</v>
      </c>
      <c r="I15" s="19">
        <v>10</v>
      </c>
      <c r="J15" s="19">
        <v>3.3333333333333335</v>
      </c>
      <c r="K15" s="19">
        <v>3.3333333333333335</v>
      </c>
      <c r="L15" s="19">
        <v>8.0299999999999994</v>
      </c>
      <c r="M15" s="19">
        <v>7.7</v>
      </c>
      <c r="N15" s="19">
        <v>2.7621784381704497</v>
      </c>
      <c r="O15" s="3">
        <v>68.070906490900342</v>
      </c>
      <c r="P15" s="14">
        <v>70.377467161961164</v>
      </c>
      <c r="Q15">
        <f>_xlfn.RANK.EQ(Table6[[#This Row],[Weighted Normalised score]],Table6[Weighted Normalised score],0)</f>
        <v>24</v>
      </c>
    </row>
    <row r="16" spans="1:17">
      <c r="A16" s="17" t="s">
        <v>31</v>
      </c>
      <c r="B16" s="19">
        <v>6.666666666666667</v>
      </c>
      <c r="C16" s="19">
        <v>10</v>
      </c>
      <c r="D16" s="19">
        <v>10</v>
      </c>
      <c r="E16" s="36">
        <v>3.3333333333333335</v>
      </c>
      <c r="F16" s="19">
        <v>6.666666666666667</v>
      </c>
      <c r="G16" s="19">
        <v>6.666666666666667</v>
      </c>
      <c r="H16" s="19">
        <v>10</v>
      </c>
      <c r="I16" s="19">
        <v>10</v>
      </c>
      <c r="J16" s="19">
        <v>10</v>
      </c>
      <c r="K16" s="19">
        <v>3.3333333333333335</v>
      </c>
      <c r="L16" s="19">
        <v>7.75</v>
      </c>
      <c r="M16" s="19">
        <v>7.9</v>
      </c>
      <c r="N16" s="19">
        <v>4.289764045092082</v>
      </c>
      <c r="O16" s="3">
        <v>74.312639009045199</v>
      </c>
      <c r="P16" s="14">
        <v>76.513156367152405</v>
      </c>
      <c r="Q16">
        <f>_xlfn.RANK.EQ(Table6[[#This Row],[Weighted Normalised score]],Table6[Weighted Normalised score],0)</f>
        <v>10</v>
      </c>
    </row>
    <row r="17" spans="1:17">
      <c r="A17" s="17" t="s">
        <v>41</v>
      </c>
      <c r="B17" s="19">
        <v>3.3333333333333335</v>
      </c>
      <c r="C17" s="19">
        <v>3.3333333333333335</v>
      </c>
      <c r="D17" s="33">
        <v>10</v>
      </c>
      <c r="E17" s="19">
        <v>3.3333333333333335</v>
      </c>
      <c r="F17" s="19">
        <v>6.666666666666667</v>
      </c>
      <c r="G17" s="19">
        <v>0</v>
      </c>
      <c r="H17" s="19">
        <v>10</v>
      </c>
      <c r="I17" s="19">
        <v>5</v>
      </c>
      <c r="J17" s="19">
        <v>10</v>
      </c>
      <c r="K17" s="19">
        <v>6.666666666666667</v>
      </c>
      <c r="L17" s="34">
        <v>7.4209090909090918</v>
      </c>
      <c r="M17" s="19">
        <v>6.3</v>
      </c>
      <c r="N17" s="19">
        <v>3.8605298191113455</v>
      </c>
      <c r="O17" s="3">
        <v>58.395978648733674</v>
      </c>
      <c r="P17" s="14">
        <v>59.969412515848674</v>
      </c>
      <c r="Q17">
        <f>_xlfn.RANK.EQ(Table6[[#This Row],[Weighted Normalised score]],Table6[Weighted Normalised score],0)</f>
        <v>29</v>
      </c>
    </row>
    <row r="18" spans="1:17">
      <c r="A18" s="17" t="s">
        <v>19</v>
      </c>
      <c r="B18" s="19">
        <v>6.666666666666667</v>
      </c>
      <c r="C18" s="19">
        <v>10</v>
      </c>
      <c r="D18" s="36">
        <v>10</v>
      </c>
      <c r="E18" s="19">
        <v>10</v>
      </c>
      <c r="F18" s="19">
        <v>10</v>
      </c>
      <c r="G18" s="19">
        <v>6.666666666666667</v>
      </c>
      <c r="H18" s="19">
        <v>10</v>
      </c>
      <c r="I18" s="19">
        <v>7.5</v>
      </c>
      <c r="J18" s="19">
        <v>6.666666666666667</v>
      </c>
      <c r="K18" s="19">
        <v>6.666666666666667</v>
      </c>
      <c r="L18" s="19">
        <v>7.7200000000000006</v>
      </c>
      <c r="M18" s="19">
        <v>8.3000000000000007</v>
      </c>
      <c r="N18" s="19">
        <v>5.2238101282945175</v>
      </c>
      <c r="O18" s="3">
        <v>81.084982149970145</v>
      </c>
      <c r="P18" s="14">
        <v>81.862024262887559</v>
      </c>
      <c r="Q18">
        <f>_xlfn.RANK.EQ(Table6[[#This Row],[Weighted Normalised score]],Table6[Weighted Normalised score],0)</f>
        <v>3</v>
      </c>
    </row>
    <row r="19" spans="1:17">
      <c r="A19" s="17" t="s">
        <v>14</v>
      </c>
      <c r="B19" s="19">
        <v>6.666666666666667</v>
      </c>
      <c r="C19" s="19">
        <v>6.666666666666667</v>
      </c>
      <c r="D19" s="19">
        <v>10</v>
      </c>
      <c r="E19" s="19">
        <v>6.666666666666667</v>
      </c>
      <c r="F19" s="19">
        <v>6.666666666666667</v>
      </c>
      <c r="G19" s="19">
        <v>10</v>
      </c>
      <c r="H19" s="19">
        <v>10</v>
      </c>
      <c r="I19" s="19">
        <v>5</v>
      </c>
      <c r="J19" s="19">
        <v>6.666666666666667</v>
      </c>
      <c r="K19" s="19">
        <v>3.3333333333333335</v>
      </c>
      <c r="L19" s="19">
        <v>7.34</v>
      </c>
      <c r="M19" s="19">
        <v>8.4</v>
      </c>
      <c r="N19" s="19">
        <v>2.5609180696384533</v>
      </c>
      <c r="O19" s="3">
        <v>69.205834412542401</v>
      </c>
      <c r="P19" s="14">
        <v>71.450688552228854</v>
      </c>
      <c r="Q19">
        <f>_xlfn.RANK.EQ(Table6[[#This Row],[Weighted Normalised score]],Table6[Weighted Normalised score],0)</f>
        <v>19</v>
      </c>
    </row>
    <row r="20" spans="1:17">
      <c r="A20" s="17" t="s">
        <v>15</v>
      </c>
      <c r="B20" s="19">
        <v>6.666666666666667</v>
      </c>
      <c r="C20" s="19">
        <v>6.666666666666667</v>
      </c>
      <c r="D20" s="19">
        <v>0</v>
      </c>
      <c r="E20" s="19">
        <v>6.666666666666667</v>
      </c>
      <c r="F20" s="19">
        <v>6.666666666666667</v>
      </c>
      <c r="G20" s="19">
        <v>6.666666666666667</v>
      </c>
      <c r="H20" s="19">
        <v>10</v>
      </c>
      <c r="I20" s="19">
        <v>7.5</v>
      </c>
      <c r="J20" s="19">
        <v>6.666666666666667</v>
      </c>
      <c r="K20" s="19">
        <v>6.666666666666667</v>
      </c>
      <c r="L20" s="34">
        <v>7.4209090909090918</v>
      </c>
      <c r="M20" s="19">
        <v>8.3000000000000007</v>
      </c>
      <c r="N20" s="19">
        <v>4.1587061600384567</v>
      </c>
      <c r="O20" s="3">
        <v>64.650986090472472</v>
      </c>
      <c r="P20" s="14">
        <v>59.172211438210667</v>
      </c>
      <c r="Q20">
        <f>_xlfn.RANK.EQ(Table6[[#This Row],[Weighted Normalised score]],Table6[Weighted Normalised score],0)</f>
        <v>30</v>
      </c>
    </row>
    <row r="21" spans="1:17">
      <c r="A21" s="17" t="s">
        <v>39</v>
      </c>
      <c r="B21" s="19">
        <v>6.666666666666667</v>
      </c>
      <c r="C21" s="19">
        <v>6.666666666666667</v>
      </c>
      <c r="D21" s="19">
        <v>0</v>
      </c>
      <c r="E21" s="36">
        <v>6.666666666666667</v>
      </c>
      <c r="F21" s="19">
        <v>6.666666666666667</v>
      </c>
      <c r="G21" s="19">
        <v>6.666666666666667</v>
      </c>
      <c r="H21" s="19">
        <v>10</v>
      </c>
      <c r="I21" s="19">
        <v>5</v>
      </c>
      <c r="J21" s="19">
        <v>6.666666666666667</v>
      </c>
      <c r="K21" s="19">
        <v>0</v>
      </c>
      <c r="L21" s="19">
        <v>6.3100000000000005</v>
      </c>
      <c r="M21" s="19">
        <v>7.5</v>
      </c>
      <c r="N21" s="19">
        <v>3.3357789375259932</v>
      </c>
      <c r="O21" s="3">
        <v>55.496753028866138</v>
      </c>
      <c r="P21" s="14">
        <v>52.859334203144499</v>
      </c>
      <c r="Q21">
        <f>_xlfn.RANK.EQ(Table6[[#This Row],[Weighted Normalised score]],Table6[Weighted Normalised score],0)</f>
        <v>33</v>
      </c>
    </row>
    <row r="22" spans="1:17">
      <c r="A22" s="17" t="s">
        <v>32</v>
      </c>
      <c r="B22" s="19">
        <v>6.666666666666667</v>
      </c>
      <c r="C22" s="19">
        <v>10</v>
      </c>
      <c r="D22" s="19">
        <v>10</v>
      </c>
      <c r="E22" s="36">
        <v>6.666666666666667</v>
      </c>
      <c r="F22" s="36">
        <v>6.666666666666667</v>
      </c>
      <c r="G22" s="19">
        <v>6.666666666666667</v>
      </c>
      <c r="H22" s="19">
        <v>10</v>
      </c>
      <c r="I22" s="19">
        <v>5</v>
      </c>
      <c r="J22" s="19">
        <v>6.666666666666667</v>
      </c>
      <c r="K22" s="19">
        <v>0</v>
      </c>
      <c r="L22" s="19">
        <v>7.38</v>
      </c>
      <c r="M22" s="19">
        <v>7.5</v>
      </c>
      <c r="N22" s="19">
        <v>3.6619348833721883</v>
      </c>
      <c r="O22" s="3">
        <v>66.827129397465782</v>
      </c>
      <c r="P22" s="14">
        <v>71.406451162529137</v>
      </c>
      <c r="Q22">
        <f>_xlfn.RANK.EQ(Table6[[#This Row],[Weighted Normalised score]],Table6[Weighted Normalised score],0)</f>
        <v>21</v>
      </c>
    </row>
    <row r="23" spans="1:17">
      <c r="A23" s="17" t="s">
        <v>25</v>
      </c>
      <c r="B23" s="19">
        <v>6.666666666666667</v>
      </c>
      <c r="C23" s="19">
        <v>6.666666666666667</v>
      </c>
      <c r="D23" s="19">
        <v>10</v>
      </c>
      <c r="E23" s="19">
        <v>6.666666666666667</v>
      </c>
      <c r="F23" s="19">
        <v>10</v>
      </c>
      <c r="G23" s="19">
        <v>6.666666666666667</v>
      </c>
      <c r="H23" s="19">
        <v>10</v>
      </c>
      <c r="I23" s="19">
        <v>2.5</v>
      </c>
      <c r="J23" s="19">
        <v>10</v>
      </c>
      <c r="K23" s="19">
        <v>6.666666666666667</v>
      </c>
      <c r="L23" s="19">
        <v>8.4600000000000009</v>
      </c>
      <c r="M23" s="19">
        <v>8.5</v>
      </c>
      <c r="N23" s="19">
        <v>5.4477525363569601</v>
      </c>
      <c r="O23" s="3">
        <v>75.570066053607917</v>
      </c>
      <c r="P23" s="14">
        <v>76.743314402267728</v>
      </c>
      <c r="Q23">
        <f>_xlfn.RANK.EQ(Table6[[#This Row],[Weighted Normalised score]],Table6[Weighted Normalised score],0)</f>
        <v>9</v>
      </c>
    </row>
    <row r="24" spans="1:17">
      <c r="A24" s="17" t="s">
        <v>30</v>
      </c>
      <c r="B24" s="19">
        <v>6.666666666666667</v>
      </c>
      <c r="C24" s="19">
        <v>6.666666666666667</v>
      </c>
      <c r="D24" s="19">
        <v>10</v>
      </c>
      <c r="E24" s="19">
        <v>6.666666666666667</v>
      </c>
      <c r="F24" s="19">
        <v>6.666666666666667</v>
      </c>
      <c r="G24" s="19">
        <v>6.666666666666667</v>
      </c>
      <c r="H24" s="19">
        <v>10</v>
      </c>
      <c r="I24" s="19">
        <v>5</v>
      </c>
      <c r="J24" s="19">
        <v>6.666666666666667</v>
      </c>
      <c r="K24" s="19">
        <v>3.3333333333333335</v>
      </c>
      <c r="L24" s="34">
        <v>7.4209090909090918</v>
      </c>
      <c r="M24" s="19">
        <v>8.5</v>
      </c>
      <c r="N24" s="34">
        <v>3.9634536430128087</v>
      </c>
      <c r="O24" s="3">
        <v>67.859766205580939</v>
      </c>
      <c r="P24" s="14">
        <v>71.413272050441435</v>
      </c>
      <c r="Q24">
        <f>_xlfn.RANK.EQ(Table6[[#This Row],[Weighted Normalised score]],Table6[Weighted Normalised score],0)</f>
        <v>20</v>
      </c>
    </row>
    <row r="25" spans="1:17">
      <c r="A25" s="17" t="s">
        <v>23</v>
      </c>
      <c r="B25" s="19">
        <v>6.666666666666667</v>
      </c>
      <c r="C25" s="19">
        <v>6.666666666666667</v>
      </c>
      <c r="D25" s="19">
        <v>10</v>
      </c>
      <c r="E25" s="19">
        <v>10</v>
      </c>
      <c r="F25" s="19">
        <v>10</v>
      </c>
      <c r="G25" s="19">
        <v>6.666666666666667</v>
      </c>
      <c r="H25" s="19">
        <v>10</v>
      </c>
      <c r="I25" s="19">
        <v>7.5</v>
      </c>
      <c r="J25" s="19">
        <v>6.666666666666667</v>
      </c>
      <c r="K25" s="19">
        <v>6.666666666666667</v>
      </c>
      <c r="L25" s="19">
        <v>8.83</v>
      </c>
      <c r="M25" s="19">
        <v>8.6999999999999993</v>
      </c>
      <c r="N25" s="19">
        <v>5.1803544339299306</v>
      </c>
      <c r="O25" s="3">
        <v>79.64899059020253</v>
      </c>
      <c r="P25" s="14">
        <v>80.561932492114124</v>
      </c>
      <c r="Q25">
        <f>_xlfn.RANK.EQ(Table6[[#This Row],[Weighted Normalised score]],Table6[Weighted Normalised score],0)</f>
        <v>4</v>
      </c>
    </row>
    <row r="26" spans="1:17">
      <c r="A26" s="17" t="s">
        <v>37</v>
      </c>
      <c r="B26" s="19">
        <v>6.666666666666667</v>
      </c>
      <c r="C26" s="19">
        <v>10</v>
      </c>
      <c r="D26" s="19">
        <v>0</v>
      </c>
      <c r="E26" s="19">
        <v>6.666666666666667</v>
      </c>
      <c r="F26" s="19">
        <v>3.3333333333333335</v>
      </c>
      <c r="G26" s="19">
        <v>6.666666666666667</v>
      </c>
      <c r="H26" s="19">
        <v>10</v>
      </c>
      <c r="I26" s="19">
        <v>7.5</v>
      </c>
      <c r="J26" s="19">
        <v>6.666666666666667</v>
      </c>
      <c r="K26" s="19">
        <v>0</v>
      </c>
      <c r="L26" s="19">
        <v>7.04</v>
      </c>
      <c r="M26" s="19">
        <v>8.1999999999999993</v>
      </c>
      <c r="N26" s="19">
        <v>4.4786069827024146</v>
      </c>
      <c r="O26" s="3">
        <v>59.398928448232631</v>
      </c>
      <c r="P26" s="14">
        <v>57.359788570360138</v>
      </c>
      <c r="Q26">
        <f>_xlfn.RANK.EQ(Table6[[#This Row],[Weighted Normalised score]],Table6[Weighted Normalised score],0)</f>
        <v>31</v>
      </c>
    </row>
    <row r="27" spans="1:17">
      <c r="A27" s="17" t="s">
        <v>21</v>
      </c>
      <c r="B27" s="19">
        <v>6.666666666666667</v>
      </c>
      <c r="C27" s="19">
        <v>6.666666666666667</v>
      </c>
      <c r="D27" s="19">
        <v>10</v>
      </c>
      <c r="E27" s="19">
        <v>6.666666666666667</v>
      </c>
      <c r="F27" s="19">
        <v>6.666666666666667</v>
      </c>
      <c r="G27" s="19">
        <v>6.666666666666667</v>
      </c>
      <c r="H27" s="19">
        <v>10</v>
      </c>
      <c r="I27" s="19">
        <v>7.5</v>
      </c>
      <c r="J27" s="19">
        <v>6.666666666666667</v>
      </c>
      <c r="K27" s="19">
        <v>6.666666666666667</v>
      </c>
      <c r="L27" s="19">
        <v>6.01</v>
      </c>
      <c r="M27" s="19">
        <v>8.8000000000000007</v>
      </c>
      <c r="N27" s="19">
        <v>4.0387680609941903</v>
      </c>
      <c r="O27" s="3">
        <v>71.550334405892968</v>
      </c>
      <c r="P27" s="14">
        <v>73.524076045745645</v>
      </c>
      <c r="Q27">
        <f>_xlfn.RANK.EQ(Table6[[#This Row],[Weighted Normalised score]],Table6[Weighted Normalised score],0)</f>
        <v>16</v>
      </c>
    </row>
    <row r="28" spans="1:17">
      <c r="A28" s="17" t="s">
        <v>20</v>
      </c>
      <c r="B28" s="19">
        <v>6.666666666666667</v>
      </c>
      <c r="C28" s="19">
        <v>6.666666666666667</v>
      </c>
      <c r="D28" s="19">
        <v>10</v>
      </c>
      <c r="E28" s="19">
        <v>6.666666666666667</v>
      </c>
      <c r="F28" s="19">
        <v>6.666666666666667</v>
      </c>
      <c r="G28" s="19">
        <v>0</v>
      </c>
      <c r="H28" s="19">
        <v>10</v>
      </c>
      <c r="I28" s="19">
        <v>2.5</v>
      </c>
      <c r="J28" s="19">
        <v>10</v>
      </c>
      <c r="K28" s="19">
        <v>6.666666666666667</v>
      </c>
      <c r="L28" s="34">
        <v>7.4209090909090918</v>
      </c>
      <c r="M28" s="19">
        <v>7.4</v>
      </c>
      <c r="N28" s="34">
        <v>3.9634536430128087</v>
      </c>
      <c r="O28" s="3">
        <v>65.090535436350194</v>
      </c>
      <c r="P28" s="14">
        <v>69.584105383774769</v>
      </c>
      <c r="Q28">
        <f>_xlfn.RANK.EQ(Table6[[#This Row],[Weighted Normalised score]],Table6[Weighted Normalised score],0)</f>
        <v>26</v>
      </c>
    </row>
    <row r="29" spans="1:17">
      <c r="A29" s="17" t="s">
        <v>13</v>
      </c>
      <c r="B29" s="19">
        <v>6.666666666666667</v>
      </c>
      <c r="C29" s="19">
        <v>10</v>
      </c>
      <c r="D29" s="36">
        <v>10</v>
      </c>
      <c r="E29" s="36">
        <v>6.666666666666667</v>
      </c>
      <c r="F29" s="36">
        <v>6.666666666666667</v>
      </c>
      <c r="G29" s="19">
        <v>6.666666666666667</v>
      </c>
      <c r="H29" s="34">
        <v>10</v>
      </c>
      <c r="I29" s="19">
        <v>10</v>
      </c>
      <c r="J29" s="19">
        <v>6.666666666666667</v>
      </c>
      <c r="K29" s="19">
        <v>0</v>
      </c>
      <c r="L29" s="19">
        <v>8.91</v>
      </c>
      <c r="M29" s="19">
        <v>8.1999999999999993</v>
      </c>
      <c r="N29" s="19">
        <v>4.7125497233418185</v>
      </c>
      <c r="O29" s="3">
        <v>73.196833120519344</v>
      </c>
      <c r="P29" s="14">
        <v>77.166912292506368</v>
      </c>
      <c r="Q29">
        <f>_xlfn.RANK.EQ(Table6[[#This Row],[Weighted Normalised score]],Table6[Weighted Normalised score],0)</f>
        <v>7</v>
      </c>
    </row>
    <row r="30" spans="1:17">
      <c r="A30" s="17" t="s">
        <v>34</v>
      </c>
      <c r="B30" s="19">
        <v>6.666666666666667</v>
      </c>
      <c r="C30" s="19">
        <v>6.666666666666667</v>
      </c>
      <c r="D30" s="19">
        <v>10</v>
      </c>
      <c r="E30" s="36">
        <v>6.666666666666667</v>
      </c>
      <c r="F30" s="36">
        <v>6.666666666666667</v>
      </c>
      <c r="G30" s="33">
        <v>6.666666666666667</v>
      </c>
      <c r="H30" s="19">
        <v>10</v>
      </c>
      <c r="I30" s="19">
        <v>7.5</v>
      </c>
      <c r="J30" s="19">
        <v>3.3333333333333335</v>
      </c>
      <c r="K30" s="19">
        <v>0</v>
      </c>
      <c r="L30" s="19">
        <v>7.2</v>
      </c>
      <c r="M30" s="19">
        <v>8.4</v>
      </c>
      <c r="N30" s="19">
        <v>6.2449238277462786</v>
      </c>
      <c r="O30" s="3">
        <v>66.162761918779196</v>
      </c>
      <c r="P30" s="14">
        <v>71.087859537476376</v>
      </c>
      <c r="Q30">
        <f>_xlfn.RANK.EQ(Table6[[#This Row],[Weighted Normalised score]],Table6[Weighted Normalised score],0)</f>
        <v>23</v>
      </c>
    </row>
    <row r="31" spans="1:17">
      <c r="A31" s="17" t="s">
        <v>27</v>
      </c>
      <c r="B31" s="19">
        <v>6.666666666666667</v>
      </c>
      <c r="C31" s="19">
        <v>6.666666666666667</v>
      </c>
      <c r="D31" s="36">
        <v>10</v>
      </c>
      <c r="E31" s="19">
        <v>6.666666666666667</v>
      </c>
      <c r="F31" s="19">
        <v>6.666666666666667</v>
      </c>
      <c r="G31" s="33">
        <v>6.666666666666667</v>
      </c>
      <c r="H31" s="19">
        <v>0</v>
      </c>
      <c r="I31" s="19">
        <v>7.5</v>
      </c>
      <c r="J31" s="19">
        <v>3.3333333333333335</v>
      </c>
      <c r="K31" s="19">
        <v>3.3333333333333335</v>
      </c>
      <c r="L31" s="34">
        <v>7.4209090909090918</v>
      </c>
      <c r="M31" s="19">
        <v>8.9</v>
      </c>
      <c r="N31" s="19">
        <v>3.3587436744738621</v>
      </c>
      <c r="O31" s="3">
        <v>59.36896366567921</v>
      </c>
      <c r="P31" s="14">
        <v>65.838906240703892</v>
      </c>
      <c r="Q31">
        <f>_xlfn.RANK.EQ(Table6[[#This Row],[Weighted Normalised score]],Table6[Weighted Normalised score],0)</f>
        <v>27</v>
      </c>
    </row>
    <row r="32" spans="1:17">
      <c r="A32" s="17" t="s">
        <v>12</v>
      </c>
      <c r="B32" s="19">
        <v>6.666666666666667</v>
      </c>
      <c r="C32" s="19">
        <v>10</v>
      </c>
      <c r="D32" s="19">
        <v>10</v>
      </c>
      <c r="E32" s="19">
        <v>6.666666666666667</v>
      </c>
      <c r="F32" s="19">
        <v>6.666666666666667</v>
      </c>
      <c r="G32" s="19">
        <v>6.666666666666667</v>
      </c>
      <c r="H32" s="19">
        <v>10</v>
      </c>
      <c r="I32" s="19">
        <v>5</v>
      </c>
      <c r="J32" s="19">
        <v>10</v>
      </c>
      <c r="K32" s="19">
        <v>3.3333333333333335</v>
      </c>
      <c r="L32" s="19">
        <v>8.0399999999999991</v>
      </c>
      <c r="M32" s="19">
        <v>8.5</v>
      </c>
      <c r="N32" s="19">
        <v>2.283744942350606</v>
      </c>
      <c r="O32" s="3">
        <v>72.172111494115839</v>
      </c>
      <c r="P32" s="14">
        <v>75.201142040096286</v>
      </c>
      <c r="Q32">
        <f>_xlfn.RANK.EQ(Table6[[#This Row],[Weighted Normalised score]],Table6[Weighted Normalised score],0)</f>
        <v>14</v>
      </c>
    </row>
    <row r="33" spans="1:17">
      <c r="A33" s="17" t="s">
        <v>17</v>
      </c>
      <c r="B33" s="19">
        <v>6.666666666666667</v>
      </c>
      <c r="C33" s="19">
        <v>10</v>
      </c>
      <c r="D33" s="19">
        <v>10</v>
      </c>
      <c r="E33" s="19">
        <v>6.666666666666667</v>
      </c>
      <c r="F33" s="19">
        <v>6.666666666666667</v>
      </c>
      <c r="G33" s="19">
        <v>6.666666666666667</v>
      </c>
      <c r="H33" s="19">
        <v>10</v>
      </c>
      <c r="I33" s="19">
        <v>7.5</v>
      </c>
      <c r="J33" s="19">
        <v>6.666666666666667</v>
      </c>
      <c r="K33" s="19">
        <v>3.3333333333333335</v>
      </c>
      <c r="L33" s="19">
        <v>6.83</v>
      </c>
      <c r="M33" s="19">
        <v>8.5</v>
      </c>
      <c r="N33" s="19">
        <v>4.2158149351893286</v>
      </c>
      <c r="O33" s="3">
        <v>72.08652430911998</v>
      </c>
      <c r="P33" s="14">
        <v>75.221861201391988</v>
      </c>
      <c r="Q33">
        <f>_xlfn.RANK.EQ(Table6[[#This Row],[Weighted Normalised score]],Table6[Weighted Normalised score],0)</f>
        <v>13</v>
      </c>
    </row>
    <row r="34" spans="1:17">
      <c r="A34" s="17" t="s">
        <v>26</v>
      </c>
      <c r="B34" s="19">
        <v>6.666666666666667</v>
      </c>
      <c r="C34" s="19">
        <v>6.666666666666667</v>
      </c>
      <c r="D34" s="19">
        <v>10</v>
      </c>
      <c r="E34" s="19">
        <v>6.666666666666667</v>
      </c>
      <c r="F34" s="19">
        <v>6.666666666666667</v>
      </c>
      <c r="G34" s="19">
        <v>6.666666666666667</v>
      </c>
      <c r="H34" s="19">
        <v>10</v>
      </c>
      <c r="I34" s="19">
        <v>7.5</v>
      </c>
      <c r="J34" s="19">
        <v>6.666666666666667</v>
      </c>
      <c r="K34" s="19">
        <v>3.3333333333333335</v>
      </c>
      <c r="L34" s="34">
        <v>7.4209090909090918</v>
      </c>
      <c r="M34" s="19">
        <v>8.6</v>
      </c>
      <c r="N34" s="19">
        <v>3.4166148115824928</v>
      </c>
      <c r="O34" s="3">
        <v>69.439120950634546</v>
      </c>
      <c r="P34" s="14">
        <v>72.665642926868699</v>
      </c>
      <c r="Q34">
        <f>_xlfn.RANK.EQ(Table6[[#This Row],[Weighted Normalised score]],Table6[Weighted Normalised score],0)</f>
        <v>17</v>
      </c>
    </row>
    <row r="35" spans="1:17">
      <c r="A35" s="17" t="s">
        <v>36</v>
      </c>
      <c r="B35" s="33">
        <v>6.666666666666667</v>
      </c>
      <c r="C35" s="33">
        <v>6.666666666666667</v>
      </c>
      <c r="D35" s="19">
        <v>10</v>
      </c>
      <c r="E35" s="36">
        <v>3.3333333333333335</v>
      </c>
      <c r="F35" s="36">
        <v>6.666666666666667</v>
      </c>
      <c r="G35" s="33">
        <v>6.666666666666667</v>
      </c>
      <c r="H35" s="19">
        <v>10</v>
      </c>
      <c r="I35" s="19">
        <v>5</v>
      </c>
      <c r="J35" s="19">
        <v>10</v>
      </c>
      <c r="K35" s="19">
        <v>6.666666666666667</v>
      </c>
      <c r="L35" s="34">
        <v>7.4209090909090918</v>
      </c>
      <c r="M35" s="19">
        <v>8.1999999999999993</v>
      </c>
      <c r="N35" s="19">
        <v>0.9239569027676211</v>
      </c>
      <c r="O35" s="3">
        <v>67.855025123341065</v>
      </c>
      <c r="P35" s="14">
        <v>69.666982828590875</v>
      </c>
      <c r="Q35">
        <f>_xlfn.RANK.EQ(Table6[[#This Row],[Weighted Normalised score]],Table6[Weighted Normalised score],0)</f>
        <v>25</v>
      </c>
    </row>
    <row r="36" spans="1:17">
      <c r="A36" s="17" t="s">
        <v>9</v>
      </c>
      <c r="B36" s="19">
        <v>6.666666666666667</v>
      </c>
      <c r="C36" s="19">
        <v>10</v>
      </c>
      <c r="D36" s="19">
        <v>10</v>
      </c>
      <c r="E36" s="19">
        <v>10</v>
      </c>
      <c r="F36" s="19">
        <v>10</v>
      </c>
      <c r="G36" s="19">
        <v>6.666666666666667</v>
      </c>
      <c r="H36" s="19">
        <v>10</v>
      </c>
      <c r="I36" s="19">
        <v>10</v>
      </c>
      <c r="J36" s="19">
        <v>6.666666666666667</v>
      </c>
      <c r="K36" s="19">
        <v>6.666666666666667</v>
      </c>
      <c r="L36" s="18">
        <v>7.9700000000000006</v>
      </c>
      <c r="M36" s="19">
        <v>8.8000000000000007</v>
      </c>
      <c r="N36" s="19">
        <v>3.3677474809415369</v>
      </c>
      <c r="O36" s="3">
        <v>82.15724165200632</v>
      </c>
      <c r="P36" s="14">
        <v>82.719977277372834</v>
      </c>
      <c r="Q36">
        <f>_xlfn.RANK.EQ(Table6[[#This Row],[Weighted Normalised score]],Table6[Weighted Normalised score],0)</f>
        <v>2</v>
      </c>
    </row>
    <row r="37" spans="1:17">
      <c r="A37" s="5" t="s">
        <v>56</v>
      </c>
      <c r="B37" s="5">
        <v>15</v>
      </c>
      <c r="C37" s="5">
        <v>7.5</v>
      </c>
      <c r="D37" s="5">
        <v>15</v>
      </c>
      <c r="E37" s="5">
        <v>7.5</v>
      </c>
      <c r="F37" s="5">
        <v>5</v>
      </c>
      <c r="G37" s="5">
        <v>3.75</v>
      </c>
      <c r="H37" s="5">
        <v>5</v>
      </c>
      <c r="I37" s="5">
        <v>6.25</v>
      </c>
      <c r="J37" s="5">
        <v>6.25</v>
      </c>
      <c r="K37" s="5">
        <v>3.75</v>
      </c>
      <c r="L37" s="5">
        <v>7.5</v>
      </c>
      <c r="M37" s="5">
        <v>10</v>
      </c>
      <c r="N37" s="5">
        <v>7.5</v>
      </c>
      <c r="O37" s="35">
        <v>76.92307692307692</v>
      </c>
      <c r="P37" s="5"/>
      <c r="Q37" s="1"/>
    </row>
    <row r="38" spans="1:17">
      <c r="A38" s="5" t="s">
        <v>434</v>
      </c>
      <c r="B38" s="35">
        <v>6.37254901960784</v>
      </c>
      <c r="C38" s="35">
        <v>7.8431372549019578</v>
      </c>
      <c r="D38" s="35">
        <v>10</v>
      </c>
      <c r="E38" s="35">
        <v>6.5686274509803901</v>
      </c>
      <c r="F38" s="35">
        <v>7.254901960784311</v>
      </c>
      <c r="G38" s="35">
        <v>9.1</v>
      </c>
      <c r="H38" s="35">
        <v>10</v>
      </c>
      <c r="I38" s="35">
        <v>6.7647058823529411</v>
      </c>
      <c r="J38" s="35">
        <v>7.254901960784311</v>
      </c>
      <c r="K38" s="35">
        <v>5.057471264367817</v>
      </c>
      <c r="L38" s="35">
        <v>7.4209090909090918</v>
      </c>
      <c r="M38" s="35">
        <v>8.2794117647058822</v>
      </c>
      <c r="N38" s="35">
        <v>3.9645508303247152</v>
      </c>
      <c r="O38" s="35">
        <v>73.754743445937891</v>
      </c>
      <c r="P38" s="35"/>
      <c r="Q38" s="1"/>
    </row>
    <row r="39" spans="1:17" ht="15.75" thickBot="1"/>
    <row r="40" spans="1:17" ht="15.75" thickBot="1">
      <c r="A40" s="99" t="s">
        <v>204</v>
      </c>
      <c r="B40" s="100"/>
      <c r="C40" s="100"/>
      <c r="D40" s="100"/>
      <c r="E40" s="100"/>
      <c r="F40" s="100"/>
      <c r="G40" s="100"/>
      <c r="H40" s="100"/>
      <c r="I40" s="100"/>
      <c r="J40" s="100"/>
      <c r="K40" s="100"/>
      <c r="L40" s="100"/>
      <c r="M40" s="100"/>
      <c r="N40" s="100"/>
      <c r="O40" s="100"/>
      <c r="P40" s="101"/>
      <c r="Q40" s="128"/>
    </row>
    <row r="41" spans="1:17">
      <c r="A41" s="12" t="s">
        <v>2</v>
      </c>
      <c r="B41" s="12" t="s">
        <v>61</v>
      </c>
      <c r="C41" s="12" t="s">
        <v>62</v>
      </c>
      <c r="D41" s="12" t="s">
        <v>63</v>
      </c>
      <c r="E41" s="12" t="s">
        <v>64</v>
      </c>
      <c r="F41" s="12" t="s">
        <v>65</v>
      </c>
      <c r="G41" s="12" t="s">
        <v>66</v>
      </c>
      <c r="H41" s="12" t="s">
        <v>67</v>
      </c>
      <c r="I41" s="12" t="s">
        <v>68</v>
      </c>
      <c r="J41" s="12" t="s">
        <v>69</v>
      </c>
      <c r="K41" s="12" t="s">
        <v>70</v>
      </c>
      <c r="L41" s="12" t="s">
        <v>71</v>
      </c>
      <c r="M41" s="12" t="s">
        <v>72</v>
      </c>
      <c r="N41" s="12" t="s">
        <v>73</v>
      </c>
      <c r="O41" s="12" t="s">
        <v>54</v>
      </c>
      <c r="P41" s="12" t="s">
        <v>55</v>
      </c>
      <c r="Q41" t="s">
        <v>435</v>
      </c>
    </row>
    <row r="42" spans="1:17">
      <c r="A42" s="17" t="s">
        <v>8</v>
      </c>
      <c r="B42" s="19">
        <v>2</v>
      </c>
      <c r="C42" s="19">
        <v>2</v>
      </c>
      <c r="D42" s="19">
        <v>1</v>
      </c>
      <c r="E42" s="19">
        <v>2</v>
      </c>
      <c r="F42" s="19">
        <v>2</v>
      </c>
      <c r="G42" s="19">
        <v>2</v>
      </c>
      <c r="H42" s="19">
        <v>1</v>
      </c>
      <c r="I42" s="19">
        <v>3</v>
      </c>
      <c r="J42" s="19">
        <v>3</v>
      </c>
      <c r="K42" s="19">
        <v>2</v>
      </c>
      <c r="L42" s="34">
        <v>25.790909090909086</v>
      </c>
      <c r="M42" s="19">
        <v>87</v>
      </c>
      <c r="N42" s="19">
        <v>17.22</v>
      </c>
      <c r="O42" s="3">
        <v>75.015843383973092</v>
      </c>
      <c r="P42" s="14">
        <v>76.461280632707087</v>
      </c>
      <c r="Q42">
        <f>_xlfn.RANK.EQ(Table11[[#This Row],[Weighted Normalised score]],Table11[Weighted Normalised score],0)</f>
        <v>11</v>
      </c>
    </row>
    <row r="43" spans="1:17">
      <c r="A43" s="17" t="s">
        <v>24</v>
      </c>
      <c r="B43" s="19">
        <v>2</v>
      </c>
      <c r="C43" s="19">
        <v>3</v>
      </c>
      <c r="D43" s="19">
        <v>1</v>
      </c>
      <c r="E43" s="19">
        <v>2</v>
      </c>
      <c r="F43" s="19">
        <v>2</v>
      </c>
      <c r="G43" s="19">
        <v>2</v>
      </c>
      <c r="H43" s="19">
        <v>1</v>
      </c>
      <c r="I43" s="19">
        <v>3</v>
      </c>
      <c r="J43" s="19">
        <v>3</v>
      </c>
      <c r="K43" s="19">
        <v>1</v>
      </c>
      <c r="L43" s="19">
        <v>24.9</v>
      </c>
      <c r="M43" s="19">
        <v>85</v>
      </c>
      <c r="N43" s="19">
        <v>17.73</v>
      </c>
      <c r="O43" s="3">
        <v>74.79155078957281</v>
      </c>
      <c r="P43" s="14">
        <v>77.442595353166837</v>
      </c>
      <c r="Q43">
        <f>_xlfn.RANK.EQ(Table11[[#This Row],[Weighted Normalised score]],Table11[Weighted Normalised score],0)</f>
        <v>6</v>
      </c>
    </row>
    <row r="44" spans="1:17">
      <c r="A44" s="17" t="s">
        <v>38</v>
      </c>
      <c r="B44" s="19">
        <v>2</v>
      </c>
      <c r="C44" s="19">
        <v>2</v>
      </c>
      <c r="D44" s="19">
        <v>0</v>
      </c>
      <c r="E44" s="19">
        <v>2</v>
      </c>
      <c r="F44" s="19">
        <v>2</v>
      </c>
      <c r="G44" s="19">
        <v>0</v>
      </c>
      <c r="H44" s="19">
        <v>1</v>
      </c>
      <c r="I44" s="19">
        <v>2</v>
      </c>
      <c r="J44" s="19">
        <v>2</v>
      </c>
      <c r="K44" s="19">
        <v>2</v>
      </c>
      <c r="L44" s="34">
        <v>25.790909090909086</v>
      </c>
      <c r="M44" s="19">
        <v>86</v>
      </c>
      <c r="N44" s="19">
        <v>13.41</v>
      </c>
      <c r="O44" s="3">
        <v>58.669474731938095</v>
      </c>
      <c r="P44" s="14">
        <v>56.227737863639646</v>
      </c>
      <c r="Q44">
        <f>_xlfn.RANK.EQ(Table11[[#This Row],[Weighted Normalised score]],Table11[Weighted Normalised score],0)</f>
        <v>32</v>
      </c>
    </row>
    <row r="45" spans="1:17">
      <c r="A45" s="17" t="s">
        <v>28</v>
      </c>
      <c r="B45" s="19">
        <v>1</v>
      </c>
      <c r="C45" s="19">
        <v>2</v>
      </c>
      <c r="D45" s="19">
        <v>1</v>
      </c>
      <c r="E45" s="19">
        <v>1</v>
      </c>
      <c r="F45" s="19">
        <v>2</v>
      </c>
      <c r="G45" s="19">
        <v>0</v>
      </c>
      <c r="H45" s="19">
        <v>1</v>
      </c>
      <c r="I45" s="19">
        <v>2</v>
      </c>
      <c r="J45" s="19">
        <v>3</v>
      </c>
      <c r="K45" s="19">
        <v>2</v>
      </c>
      <c r="L45" s="34">
        <v>25.790909090909086</v>
      </c>
      <c r="M45" s="19">
        <v>80</v>
      </c>
      <c r="N45" s="19">
        <v>27.85</v>
      </c>
      <c r="O45" s="3">
        <v>59.401159031554599</v>
      </c>
      <c r="P45" s="14">
        <v>61.374463389099077</v>
      </c>
      <c r="Q45">
        <f>_xlfn.RANK.EQ(Table11[[#This Row],[Weighted Normalised score]],Table11[Weighted Normalised score],0)</f>
        <v>28</v>
      </c>
    </row>
    <row r="46" spans="1:17">
      <c r="A46" s="17" t="s">
        <v>18</v>
      </c>
      <c r="B46" s="19">
        <v>2</v>
      </c>
      <c r="C46" s="19">
        <v>2</v>
      </c>
      <c r="D46" s="19">
        <v>1</v>
      </c>
      <c r="E46" s="19">
        <v>2</v>
      </c>
      <c r="F46" s="19">
        <v>2</v>
      </c>
      <c r="G46" s="19">
        <v>2</v>
      </c>
      <c r="H46" s="19">
        <v>1</v>
      </c>
      <c r="I46" s="19">
        <v>2</v>
      </c>
      <c r="J46" s="19">
        <v>2</v>
      </c>
      <c r="K46" s="19">
        <v>1</v>
      </c>
      <c r="L46" s="34">
        <v>25.790909090909086</v>
      </c>
      <c r="M46" s="19">
        <v>91</v>
      </c>
      <c r="N46" s="19">
        <v>18.499178000000001</v>
      </c>
      <c r="O46" s="3">
        <v>67.923670338837724</v>
      </c>
      <c r="P46" s="14">
        <v>71.625578580366792</v>
      </c>
      <c r="Q46">
        <f>_xlfn.RANK.EQ(Table11[[#This Row],[Weighted Normalised score]],Table11[Weighted Normalised score],0)</f>
        <v>18</v>
      </c>
    </row>
    <row r="47" spans="1:17">
      <c r="A47" s="17" t="s">
        <v>40</v>
      </c>
      <c r="B47" s="19">
        <v>1</v>
      </c>
      <c r="C47" s="19">
        <v>1</v>
      </c>
      <c r="D47" s="19">
        <v>0</v>
      </c>
      <c r="E47" s="19">
        <v>1</v>
      </c>
      <c r="F47" s="19">
        <v>2</v>
      </c>
      <c r="G47" s="19">
        <v>1</v>
      </c>
      <c r="H47" s="19">
        <v>0</v>
      </c>
      <c r="I47" s="19">
        <v>4</v>
      </c>
      <c r="J47" s="19">
        <v>2</v>
      </c>
      <c r="K47" s="19">
        <v>2</v>
      </c>
      <c r="L47" s="34">
        <v>25.790909090909086</v>
      </c>
      <c r="M47" s="19">
        <v>81</v>
      </c>
      <c r="N47" s="19">
        <v>19.717797999999998</v>
      </c>
      <c r="O47" s="3">
        <v>47.591589437720366</v>
      </c>
      <c r="P47" s="14">
        <v>43.426799701777355</v>
      </c>
      <c r="Q47">
        <f>_xlfn.RANK.EQ(Table11[[#This Row],[Weighted Normalised score]],Table11[Weighted Normalised score],0)</f>
        <v>34</v>
      </c>
    </row>
    <row r="48" spans="1:17">
      <c r="A48" s="17" t="s">
        <v>33</v>
      </c>
      <c r="B48" s="19">
        <v>2</v>
      </c>
      <c r="C48" s="19">
        <v>3</v>
      </c>
      <c r="D48" s="19">
        <v>1</v>
      </c>
      <c r="E48" s="36">
        <v>2</v>
      </c>
      <c r="F48" s="19">
        <v>2</v>
      </c>
      <c r="G48" s="19">
        <v>2</v>
      </c>
      <c r="H48" s="19">
        <v>1</v>
      </c>
      <c r="I48" s="19">
        <v>4</v>
      </c>
      <c r="J48" s="19">
        <v>2</v>
      </c>
      <c r="K48" s="19">
        <v>1</v>
      </c>
      <c r="L48" s="19">
        <v>17.899999999999999</v>
      </c>
      <c r="M48" s="19">
        <v>84</v>
      </c>
      <c r="N48" s="19">
        <v>10.60683</v>
      </c>
      <c r="O48" s="3">
        <v>76.55316806628376</v>
      </c>
      <c r="P48" s="14">
        <v>79.239338864626646</v>
      </c>
      <c r="Q48">
        <f>_xlfn.RANK.EQ(Table11[[#This Row],[Weighted Normalised score]],Table11[Weighted Normalised score],0)</f>
        <v>5</v>
      </c>
    </row>
    <row r="49" spans="1:17">
      <c r="A49" s="17" t="s">
        <v>29</v>
      </c>
      <c r="B49" s="19">
        <v>2</v>
      </c>
      <c r="C49" s="19">
        <v>3</v>
      </c>
      <c r="D49" s="19">
        <v>1</v>
      </c>
      <c r="E49" s="19">
        <v>3</v>
      </c>
      <c r="F49" s="19">
        <v>3</v>
      </c>
      <c r="G49" s="19">
        <v>2</v>
      </c>
      <c r="H49" s="19">
        <v>1</v>
      </c>
      <c r="I49" s="19">
        <v>4</v>
      </c>
      <c r="J49" s="19">
        <v>3</v>
      </c>
      <c r="K49" s="19">
        <v>1</v>
      </c>
      <c r="L49" s="19">
        <v>33</v>
      </c>
      <c r="M49" s="19">
        <v>82</v>
      </c>
      <c r="N49" s="19">
        <v>12.190747</v>
      </c>
      <c r="O49" s="3">
        <v>82.49846472590275</v>
      </c>
      <c r="P49" s="14">
        <v>83.736003107755167</v>
      </c>
      <c r="Q49">
        <f>_xlfn.RANK.EQ(Table11[[#This Row],[Weighted Normalised score]],Table11[Weighted Normalised score],0)</f>
        <v>1</v>
      </c>
    </row>
    <row r="50" spans="1:17">
      <c r="A50" s="17" t="s">
        <v>11</v>
      </c>
      <c r="B50" s="19">
        <v>2</v>
      </c>
      <c r="C50" s="19">
        <v>3</v>
      </c>
      <c r="D50" s="19">
        <v>1</v>
      </c>
      <c r="E50" s="19">
        <v>2</v>
      </c>
      <c r="F50" s="19">
        <v>2</v>
      </c>
      <c r="G50" s="19">
        <v>2</v>
      </c>
      <c r="H50" s="19">
        <v>1</v>
      </c>
      <c r="I50" s="19">
        <v>2</v>
      </c>
      <c r="J50" s="19">
        <v>1</v>
      </c>
      <c r="K50" s="19">
        <v>1</v>
      </c>
      <c r="L50" s="19">
        <v>37.1</v>
      </c>
      <c r="M50" s="19">
        <v>79</v>
      </c>
      <c r="N50" s="19">
        <v>14.25164</v>
      </c>
      <c r="O50" s="3">
        <v>67.288141679166984</v>
      </c>
      <c r="P50" s="14">
        <v>71.122604803854472</v>
      </c>
      <c r="Q50">
        <f>_xlfn.RANK.EQ(Table11[[#This Row],[Weighted Normalised score]],Table11[Weighted Normalised score],0)</f>
        <v>22</v>
      </c>
    </row>
    <row r="51" spans="1:17">
      <c r="A51" s="17" t="s">
        <v>10</v>
      </c>
      <c r="B51" s="19">
        <v>2</v>
      </c>
      <c r="C51" s="19">
        <v>3</v>
      </c>
      <c r="D51" s="19">
        <v>1</v>
      </c>
      <c r="E51" s="19">
        <v>3</v>
      </c>
      <c r="F51" s="19">
        <v>2</v>
      </c>
      <c r="G51" s="19">
        <v>2</v>
      </c>
      <c r="H51" s="19">
        <v>1</v>
      </c>
      <c r="I51" s="19">
        <v>2</v>
      </c>
      <c r="J51" s="19">
        <v>2</v>
      </c>
      <c r="K51" s="19">
        <v>1</v>
      </c>
      <c r="L51" s="19">
        <v>36.299999999999997</v>
      </c>
      <c r="M51" s="19">
        <v>86</v>
      </c>
      <c r="N51" s="19">
        <v>12.771456000000001</v>
      </c>
      <c r="O51" s="3">
        <v>73.419705390473894</v>
      </c>
      <c r="P51" s="14">
        <v>76.859212755712051</v>
      </c>
      <c r="Q51">
        <f>_xlfn.RANK.EQ(Table11[[#This Row],[Weighted Normalised score]],Table11[Weighted Normalised score],0)</f>
        <v>8</v>
      </c>
    </row>
    <row r="52" spans="1:17">
      <c r="A52" s="17" t="s">
        <v>16</v>
      </c>
      <c r="B52" s="19">
        <v>2</v>
      </c>
      <c r="C52" s="19">
        <v>2</v>
      </c>
      <c r="D52" s="19">
        <v>1</v>
      </c>
      <c r="E52" s="19">
        <v>2</v>
      </c>
      <c r="F52" s="19">
        <v>3</v>
      </c>
      <c r="G52" s="19">
        <v>2</v>
      </c>
      <c r="H52" s="19">
        <v>1</v>
      </c>
      <c r="I52" s="19">
        <v>2</v>
      </c>
      <c r="J52" s="19">
        <v>3</v>
      </c>
      <c r="K52" s="19">
        <v>2</v>
      </c>
      <c r="L52" s="19">
        <v>29.5</v>
      </c>
      <c r="M52" s="19">
        <v>85</v>
      </c>
      <c r="N52" s="19">
        <v>18.206378999999998</v>
      </c>
      <c r="O52" s="3">
        <v>74.948914281943914</v>
      </c>
      <c r="P52" s="14">
        <v>75.825191424895323</v>
      </c>
      <c r="Q52">
        <f>_xlfn.RANK.EQ(Table11[[#This Row],[Weighted Normalised score]],Table11[Weighted Normalised score],0)</f>
        <v>12</v>
      </c>
    </row>
    <row r="53" spans="1:17">
      <c r="A53" s="17" t="s">
        <v>35</v>
      </c>
      <c r="B53" s="19">
        <v>2</v>
      </c>
      <c r="C53" s="19">
        <v>3</v>
      </c>
      <c r="D53" s="19">
        <v>1</v>
      </c>
      <c r="E53" s="19">
        <v>2</v>
      </c>
      <c r="F53" s="19">
        <v>2</v>
      </c>
      <c r="G53" s="19">
        <v>2</v>
      </c>
      <c r="H53" s="19">
        <v>1</v>
      </c>
      <c r="I53" s="19">
        <v>3</v>
      </c>
      <c r="J53" s="19">
        <v>1</v>
      </c>
      <c r="K53" s="19">
        <v>2</v>
      </c>
      <c r="L53" s="19">
        <v>26.9</v>
      </c>
      <c r="M53" s="19">
        <v>88</v>
      </c>
      <c r="N53" s="19">
        <v>16.992405000000002</v>
      </c>
      <c r="O53" s="3">
        <v>72.505370147201106</v>
      </c>
      <c r="P53" s="14">
        <v>74.871902560187749</v>
      </c>
      <c r="Q53">
        <f>_xlfn.RANK.EQ(Table11[[#This Row],[Weighted Normalised score]],Table11[Weighted Normalised score],0)</f>
        <v>15</v>
      </c>
    </row>
    <row r="54" spans="1:17">
      <c r="A54" s="17" t="s">
        <v>22</v>
      </c>
      <c r="B54" s="19">
        <v>2</v>
      </c>
      <c r="C54" s="19">
        <v>2</v>
      </c>
      <c r="D54" s="19">
        <v>1</v>
      </c>
      <c r="E54" s="19">
        <v>1</v>
      </c>
      <c r="F54" s="19">
        <v>3</v>
      </c>
      <c r="G54" s="19">
        <v>2</v>
      </c>
      <c r="H54" s="19">
        <v>1</v>
      </c>
      <c r="I54" s="19">
        <v>4</v>
      </c>
      <c r="J54" s="19">
        <v>1</v>
      </c>
      <c r="K54" s="19">
        <v>1</v>
      </c>
      <c r="L54" s="19">
        <v>19.7</v>
      </c>
      <c r="M54" s="19">
        <v>77</v>
      </c>
      <c r="N54" s="19">
        <v>20.430966999999999</v>
      </c>
      <c r="O54" s="3">
        <v>68.070906490900342</v>
      </c>
      <c r="P54" s="14">
        <v>70.377467161961164</v>
      </c>
      <c r="Q54">
        <f>_xlfn.RANK.EQ(Table11[[#This Row],[Weighted Normalised score]],Table11[Weighted Normalised score],0)</f>
        <v>24</v>
      </c>
    </row>
    <row r="55" spans="1:17">
      <c r="A55" s="17" t="s">
        <v>31</v>
      </c>
      <c r="B55" s="19">
        <v>2</v>
      </c>
      <c r="C55" s="19">
        <v>3</v>
      </c>
      <c r="D55" s="19">
        <v>1</v>
      </c>
      <c r="E55" s="36">
        <v>1</v>
      </c>
      <c r="F55" s="19">
        <v>2</v>
      </c>
      <c r="G55" s="19">
        <v>2</v>
      </c>
      <c r="H55" s="19">
        <v>1</v>
      </c>
      <c r="I55" s="19">
        <v>4</v>
      </c>
      <c r="J55" s="19">
        <v>3</v>
      </c>
      <c r="K55" s="19">
        <v>1</v>
      </c>
      <c r="L55" s="19">
        <v>22.5</v>
      </c>
      <c r="M55" s="19">
        <v>79</v>
      </c>
      <c r="N55" s="19">
        <v>16.118888999999999</v>
      </c>
      <c r="O55" s="3">
        <v>74.312639009045199</v>
      </c>
      <c r="P55" s="14">
        <v>76.513156367152405</v>
      </c>
      <c r="Q55">
        <f>_xlfn.RANK.EQ(Table11[[#This Row],[Weighted Normalised score]],Table11[Weighted Normalised score],0)</f>
        <v>10</v>
      </c>
    </row>
    <row r="56" spans="1:17">
      <c r="A56" s="17" t="s">
        <v>41</v>
      </c>
      <c r="B56" s="19">
        <v>1</v>
      </c>
      <c r="C56" s="19">
        <v>1</v>
      </c>
      <c r="D56" s="33">
        <v>1</v>
      </c>
      <c r="E56" s="19">
        <v>1</v>
      </c>
      <c r="F56" s="19">
        <v>2</v>
      </c>
      <c r="G56" s="19">
        <v>0</v>
      </c>
      <c r="H56" s="19">
        <v>1</v>
      </c>
      <c r="I56" s="19">
        <v>2</v>
      </c>
      <c r="J56" s="19">
        <v>3</v>
      </c>
      <c r="K56" s="19">
        <v>2</v>
      </c>
      <c r="L56" s="34">
        <v>25.790909090909086</v>
      </c>
      <c r="M56" s="19">
        <v>63</v>
      </c>
      <c r="N56" s="19">
        <v>17.330534</v>
      </c>
      <c r="O56" s="3">
        <v>58.395978648733674</v>
      </c>
      <c r="P56" s="14">
        <v>59.969412515848674</v>
      </c>
      <c r="Q56">
        <f>_xlfn.RANK.EQ(Table11[[#This Row],[Weighted Normalised score]],Table11[Weighted Normalised score],0)</f>
        <v>29</v>
      </c>
    </row>
    <row r="57" spans="1:17">
      <c r="A57" s="17" t="s">
        <v>19</v>
      </c>
      <c r="B57" s="19">
        <v>2</v>
      </c>
      <c r="C57" s="19">
        <v>3</v>
      </c>
      <c r="D57" s="36">
        <v>1</v>
      </c>
      <c r="E57" s="19">
        <v>3</v>
      </c>
      <c r="F57" s="19">
        <v>3</v>
      </c>
      <c r="G57" s="19">
        <v>2</v>
      </c>
      <c r="H57" s="19">
        <v>1</v>
      </c>
      <c r="I57" s="19">
        <v>3</v>
      </c>
      <c r="J57" s="19">
        <v>2</v>
      </c>
      <c r="K57" s="19">
        <v>2</v>
      </c>
      <c r="L57" s="19">
        <v>22.8</v>
      </c>
      <c r="M57" s="19">
        <v>83</v>
      </c>
      <c r="N57" s="19">
        <v>13.482258</v>
      </c>
      <c r="O57" s="3">
        <v>81.084982149970145</v>
      </c>
      <c r="P57" s="14">
        <v>81.862024262887559</v>
      </c>
      <c r="Q57">
        <f>_xlfn.RANK.EQ(Table11[[#This Row],[Weighted Normalised score]],Table11[Weighted Normalised score],0)</f>
        <v>3</v>
      </c>
    </row>
    <row r="58" spans="1:17">
      <c r="A58" s="17" t="s">
        <v>14</v>
      </c>
      <c r="B58" s="19">
        <v>2</v>
      </c>
      <c r="C58" s="19">
        <v>2</v>
      </c>
      <c r="D58" s="19">
        <v>1</v>
      </c>
      <c r="E58" s="19">
        <v>2</v>
      </c>
      <c r="F58" s="19">
        <v>2</v>
      </c>
      <c r="G58" s="19">
        <v>3</v>
      </c>
      <c r="H58" s="19">
        <v>1</v>
      </c>
      <c r="I58" s="19">
        <v>2</v>
      </c>
      <c r="J58" s="19">
        <v>2</v>
      </c>
      <c r="K58" s="19">
        <v>1</v>
      </c>
      <c r="L58" s="19">
        <v>26.6</v>
      </c>
      <c r="M58" s="19">
        <v>84</v>
      </c>
      <c r="N58" s="19">
        <v>20.999085999999998</v>
      </c>
      <c r="O58" s="3">
        <v>69.205834412542401</v>
      </c>
      <c r="P58" s="14">
        <v>71.450688552228854</v>
      </c>
      <c r="Q58">
        <f>_xlfn.RANK.EQ(Table11[[#This Row],[Weighted Normalised score]],Table11[Weighted Normalised score],0)</f>
        <v>19</v>
      </c>
    </row>
    <row r="59" spans="1:17">
      <c r="A59" s="17" t="s">
        <v>15</v>
      </c>
      <c r="B59" s="19">
        <v>2</v>
      </c>
      <c r="C59" s="19">
        <v>2</v>
      </c>
      <c r="D59" s="19">
        <v>0</v>
      </c>
      <c r="E59" s="19">
        <v>2</v>
      </c>
      <c r="F59" s="19">
        <v>2</v>
      </c>
      <c r="G59" s="19">
        <v>2</v>
      </c>
      <c r="H59" s="19">
        <v>1</v>
      </c>
      <c r="I59" s="19">
        <v>3</v>
      </c>
      <c r="J59" s="19">
        <v>2</v>
      </c>
      <c r="K59" s="19">
        <v>2</v>
      </c>
      <c r="L59" s="34">
        <v>25.790909090909086</v>
      </c>
      <c r="M59" s="19">
        <v>83</v>
      </c>
      <c r="N59" s="19">
        <v>16.48884</v>
      </c>
      <c r="O59" s="3">
        <v>64.650986090472472</v>
      </c>
      <c r="P59" s="14">
        <v>59.172211438210667</v>
      </c>
      <c r="Q59">
        <f>_xlfn.RANK.EQ(Table11[[#This Row],[Weighted Normalised score]],Table11[Weighted Normalised score],0)</f>
        <v>30</v>
      </c>
    </row>
    <row r="60" spans="1:17">
      <c r="A60" s="17" t="s">
        <v>39</v>
      </c>
      <c r="B60" s="19">
        <v>2</v>
      </c>
      <c r="C60" s="19">
        <v>2</v>
      </c>
      <c r="D60" s="19">
        <v>0</v>
      </c>
      <c r="E60" s="36">
        <v>2</v>
      </c>
      <c r="F60" s="19">
        <v>2</v>
      </c>
      <c r="G60" s="19">
        <v>2</v>
      </c>
      <c r="H60" s="19">
        <v>1</v>
      </c>
      <c r="I60" s="19">
        <v>2</v>
      </c>
      <c r="J60" s="19">
        <v>2</v>
      </c>
      <c r="K60" s="19">
        <v>0</v>
      </c>
      <c r="L60" s="19">
        <v>36.9</v>
      </c>
      <c r="M60" s="19">
        <v>75</v>
      </c>
      <c r="N60" s="19">
        <v>18.811803999999999</v>
      </c>
      <c r="O60" s="3">
        <v>55.496753028866138</v>
      </c>
      <c r="P60" s="14">
        <v>52.859334203144499</v>
      </c>
      <c r="Q60">
        <f>_xlfn.RANK.EQ(Table11[[#This Row],[Weighted Normalised score]],Table11[Weighted Normalised score],0)</f>
        <v>33</v>
      </c>
    </row>
    <row r="61" spans="1:17">
      <c r="A61" s="17" t="s">
        <v>32</v>
      </c>
      <c r="B61" s="19">
        <v>2</v>
      </c>
      <c r="C61" s="19">
        <v>3</v>
      </c>
      <c r="D61" s="19">
        <v>1</v>
      </c>
      <c r="E61" s="36">
        <v>2</v>
      </c>
      <c r="F61" s="36">
        <v>2</v>
      </c>
      <c r="G61" s="19">
        <v>2</v>
      </c>
      <c r="H61" s="19">
        <v>1</v>
      </c>
      <c r="I61" s="19">
        <v>2</v>
      </c>
      <c r="J61" s="19">
        <v>2</v>
      </c>
      <c r="K61" s="19">
        <v>0</v>
      </c>
      <c r="L61" s="19">
        <v>26.2</v>
      </c>
      <c r="M61" s="19">
        <v>75</v>
      </c>
      <c r="N61" s="19">
        <v>17.891128999999999</v>
      </c>
      <c r="O61" s="3">
        <v>66.827129397465782</v>
      </c>
      <c r="P61" s="14">
        <v>71.406451162529137</v>
      </c>
      <c r="Q61">
        <f>_xlfn.RANK.EQ(Table11[[#This Row],[Weighted Normalised score]],Table11[Weighted Normalised score],0)</f>
        <v>21</v>
      </c>
    </row>
    <row r="62" spans="1:17">
      <c r="A62" s="17" t="s">
        <v>25</v>
      </c>
      <c r="B62" s="19">
        <v>2</v>
      </c>
      <c r="C62" s="19">
        <v>2</v>
      </c>
      <c r="D62" s="19">
        <v>1</v>
      </c>
      <c r="E62" s="19">
        <v>2</v>
      </c>
      <c r="F62" s="19">
        <v>3</v>
      </c>
      <c r="G62" s="19">
        <v>2</v>
      </c>
      <c r="H62" s="19">
        <v>1</v>
      </c>
      <c r="I62" s="19">
        <v>1</v>
      </c>
      <c r="J62" s="19">
        <v>3</v>
      </c>
      <c r="K62" s="19">
        <v>2</v>
      </c>
      <c r="L62" s="19">
        <v>15.4</v>
      </c>
      <c r="M62" s="19">
        <v>85</v>
      </c>
      <c r="N62" s="19">
        <v>12.850111999999999</v>
      </c>
      <c r="O62" s="3">
        <v>75.570066053607917</v>
      </c>
      <c r="P62" s="14">
        <v>76.743314402267728</v>
      </c>
      <c r="Q62">
        <f>_xlfn.RANK.EQ(Table11[[#This Row],[Weighted Normalised score]],Table11[Weighted Normalised score],0)</f>
        <v>9</v>
      </c>
    </row>
    <row r="63" spans="1:17">
      <c r="A63" s="17" t="s">
        <v>30</v>
      </c>
      <c r="B63" s="19">
        <v>2</v>
      </c>
      <c r="C63" s="19">
        <v>2</v>
      </c>
      <c r="D63" s="19">
        <v>1</v>
      </c>
      <c r="E63" s="19">
        <v>2</v>
      </c>
      <c r="F63" s="19">
        <v>2</v>
      </c>
      <c r="G63" s="19">
        <v>2</v>
      </c>
      <c r="H63" s="19">
        <v>1</v>
      </c>
      <c r="I63" s="19">
        <v>2</v>
      </c>
      <c r="J63" s="19">
        <v>2</v>
      </c>
      <c r="K63" s="19">
        <v>1</v>
      </c>
      <c r="L63" s="34">
        <v>25.790909090909086</v>
      </c>
      <c r="M63" s="19">
        <v>85</v>
      </c>
      <c r="N63" s="34">
        <v>17.04</v>
      </c>
      <c r="O63" s="3">
        <v>67.859766205580939</v>
      </c>
      <c r="P63" s="14">
        <v>71.413272050441435</v>
      </c>
      <c r="Q63">
        <f>_xlfn.RANK.EQ(Table11[[#This Row],[Weighted Normalised score]],Table11[Weighted Normalised score],0)</f>
        <v>20</v>
      </c>
    </row>
    <row r="64" spans="1:17">
      <c r="A64" s="17" t="s">
        <v>23</v>
      </c>
      <c r="B64" s="19">
        <v>2</v>
      </c>
      <c r="C64" s="19">
        <v>2</v>
      </c>
      <c r="D64" s="19">
        <v>1</v>
      </c>
      <c r="E64" s="19">
        <v>3</v>
      </c>
      <c r="F64" s="19">
        <v>3</v>
      </c>
      <c r="G64" s="19">
        <v>2</v>
      </c>
      <c r="H64" s="19">
        <v>1</v>
      </c>
      <c r="I64" s="19">
        <v>3</v>
      </c>
      <c r="J64" s="19">
        <v>2</v>
      </c>
      <c r="K64" s="19">
        <v>2</v>
      </c>
      <c r="L64" s="19">
        <v>11.7</v>
      </c>
      <c r="M64" s="19">
        <v>87</v>
      </c>
      <c r="N64" s="19">
        <v>13.604925</v>
      </c>
      <c r="O64" s="3">
        <v>79.64899059020253</v>
      </c>
      <c r="P64" s="14">
        <v>80.561932492114124</v>
      </c>
      <c r="Q64">
        <f>_xlfn.RANK.EQ(Table11[[#This Row],[Weighted Normalised score]],Table11[Weighted Normalised score],0)</f>
        <v>4</v>
      </c>
    </row>
    <row r="65" spans="1:17">
      <c r="A65" s="17" t="s">
        <v>37</v>
      </c>
      <c r="B65" s="19">
        <v>2</v>
      </c>
      <c r="C65" s="19">
        <v>3</v>
      </c>
      <c r="D65" s="19">
        <v>0</v>
      </c>
      <c r="E65" s="19">
        <v>2</v>
      </c>
      <c r="F65" s="19">
        <v>1</v>
      </c>
      <c r="G65" s="19">
        <v>2</v>
      </c>
      <c r="H65" s="19">
        <v>1</v>
      </c>
      <c r="I65" s="19">
        <v>3</v>
      </c>
      <c r="J65" s="19">
        <v>2</v>
      </c>
      <c r="K65" s="19">
        <v>0</v>
      </c>
      <c r="L65" s="19">
        <v>29.6</v>
      </c>
      <c r="M65" s="19">
        <v>82</v>
      </c>
      <c r="N65" s="19">
        <v>15.585822</v>
      </c>
      <c r="O65" s="3">
        <v>59.398928448232631</v>
      </c>
      <c r="P65" s="14">
        <v>57.359788570360138</v>
      </c>
      <c r="Q65">
        <f>_xlfn.RANK.EQ(Table11[[#This Row],[Weighted Normalised score]],Table11[Weighted Normalised score],0)</f>
        <v>31</v>
      </c>
    </row>
    <row r="66" spans="1:17">
      <c r="A66" s="17" t="s">
        <v>21</v>
      </c>
      <c r="B66" s="19">
        <v>2</v>
      </c>
      <c r="C66" s="19">
        <v>2</v>
      </c>
      <c r="D66" s="19">
        <v>1</v>
      </c>
      <c r="E66" s="19">
        <v>2</v>
      </c>
      <c r="F66" s="19">
        <v>2</v>
      </c>
      <c r="G66" s="19">
        <v>2</v>
      </c>
      <c r="H66" s="19">
        <v>1</v>
      </c>
      <c r="I66" s="19">
        <v>3</v>
      </c>
      <c r="J66" s="19">
        <v>2</v>
      </c>
      <c r="K66" s="19">
        <v>2</v>
      </c>
      <c r="L66" s="19">
        <v>39.9</v>
      </c>
      <c r="M66" s="19">
        <v>88</v>
      </c>
      <c r="N66" s="19">
        <v>16.827401999999999</v>
      </c>
      <c r="O66" s="3">
        <v>71.550334405892968</v>
      </c>
      <c r="P66" s="14">
        <v>73.524076045745645</v>
      </c>
      <c r="Q66">
        <f>_xlfn.RANK.EQ(Table11[[#This Row],[Weighted Normalised score]],Table11[Weighted Normalised score],0)</f>
        <v>16</v>
      </c>
    </row>
    <row r="67" spans="1:17">
      <c r="A67" s="17" t="s">
        <v>20</v>
      </c>
      <c r="B67" s="19">
        <v>2</v>
      </c>
      <c r="C67" s="19">
        <v>2</v>
      </c>
      <c r="D67" s="19">
        <v>1</v>
      </c>
      <c r="E67" s="19">
        <v>2</v>
      </c>
      <c r="F67" s="19">
        <v>2</v>
      </c>
      <c r="G67" s="19">
        <v>0</v>
      </c>
      <c r="H67" s="19">
        <v>1</v>
      </c>
      <c r="I67" s="19">
        <v>1</v>
      </c>
      <c r="J67" s="19">
        <v>3</v>
      </c>
      <c r="K67" s="19">
        <v>2</v>
      </c>
      <c r="L67" s="34">
        <v>25.790909090909086</v>
      </c>
      <c r="M67" s="19">
        <v>74</v>
      </c>
      <c r="N67" s="34">
        <v>17.04</v>
      </c>
      <c r="O67" s="3">
        <v>65.090535436350194</v>
      </c>
      <c r="P67" s="14">
        <v>69.584105383774769</v>
      </c>
      <c r="Q67">
        <f>_xlfn.RANK.EQ(Table11[[#This Row],[Weighted Normalised score]],Table11[Weighted Normalised score],0)</f>
        <v>26</v>
      </c>
    </row>
    <row r="68" spans="1:17">
      <c r="A68" s="17" t="s">
        <v>13</v>
      </c>
      <c r="B68" s="19">
        <v>2</v>
      </c>
      <c r="C68" s="19">
        <v>3</v>
      </c>
      <c r="D68" s="36">
        <v>1</v>
      </c>
      <c r="E68" s="36">
        <v>2</v>
      </c>
      <c r="F68" s="36">
        <v>2</v>
      </c>
      <c r="G68" s="19">
        <v>2</v>
      </c>
      <c r="H68" s="34">
        <v>1</v>
      </c>
      <c r="I68" s="19">
        <v>4</v>
      </c>
      <c r="J68" s="19">
        <v>2</v>
      </c>
      <c r="K68" s="19">
        <v>0</v>
      </c>
      <c r="L68" s="19">
        <v>10.9</v>
      </c>
      <c r="M68" s="19">
        <v>82</v>
      </c>
      <c r="N68" s="19">
        <v>14.925447</v>
      </c>
      <c r="O68" s="3">
        <v>73.196833120519344</v>
      </c>
      <c r="P68" s="14">
        <v>77.166912292506368</v>
      </c>
      <c r="Q68">
        <f>_xlfn.RANK.EQ(Table11[[#This Row],[Weighted Normalised score]],Table11[Weighted Normalised score],0)</f>
        <v>7</v>
      </c>
    </row>
    <row r="69" spans="1:17">
      <c r="A69" s="17" t="s">
        <v>34</v>
      </c>
      <c r="B69" s="19">
        <v>2</v>
      </c>
      <c r="C69" s="19">
        <v>2</v>
      </c>
      <c r="D69" s="19">
        <v>1</v>
      </c>
      <c r="E69" s="36">
        <v>2</v>
      </c>
      <c r="F69" s="36">
        <v>2</v>
      </c>
      <c r="G69" s="33">
        <v>2</v>
      </c>
      <c r="H69" s="19">
        <v>1</v>
      </c>
      <c r="I69" s="19">
        <v>3</v>
      </c>
      <c r="J69" s="19">
        <v>1</v>
      </c>
      <c r="K69" s="19">
        <v>0</v>
      </c>
      <c r="L69" s="19">
        <v>28</v>
      </c>
      <c r="M69" s="19">
        <v>84</v>
      </c>
      <c r="N69" s="19">
        <v>10.599852</v>
      </c>
      <c r="O69" s="3">
        <v>66.162761918779196</v>
      </c>
      <c r="P69" s="14">
        <v>71.087859537476376</v>
      </c>
      <c r="Q69">
        <f>_xlfn.RANK.EQ(Table11[[#This Row],[Weighted Normalised score]],Table11[Weighted Normalised score],0)</f>
        <v>23</v>
      </c>
    </row>
    <row r="70" spans="1:17">
      <c r="A70" s="17" t="s">
        <v>27</v>
      </c>
      <c r="B70" s="19">
        <v>2</v>
      </c>
      <c r="C70" s="19">
        <v>2</v>
      </c>
      <c r="D70" s="36">
        <v>1</v>
      </c>
      <c r="E70" s="19">
        <v>2</v>
      </c>
      <c r="F70" s="19">
        <v>2</v>
      </c>
      <c r="G70" s="33">
        <v>2</v>
      </c>
      <c r="H70" s="19">
        <v>0</v>
      </c>
      <c r="I70" s="19">
        <v>3</v>
      </c>
      <c r="J70" s="19">
        <v>1</v>
      </c>
      <c r="K70" s="19">
        <v>1</v>
      </c>
      <c r="L70" s="34">
        <v>25.790909090909086</v>
      </c>
      <c r="M70" s="19">
        <v>89</v>
      </c>
      <c r="N70" s="19">
        <v>18.746979</v>
      </c>
      <c r="O70" s="3">
        <v>59.36896366567921</v>
      </c>
      <c r="P70" s="14">
        <v>65.838906240703892</v>
      </c>
      <c r="Q70">
        <f>_xlfn.RANK.EQ(Table11[[#This Row],[Weighted Normalised score]],Table11[Weighted Normalised score],0)</f>
        <v>27</v>
      </c>
    </row>
    <row r="71" spans="1:17">
      <c r="A71" s="17" t="s">
        <v>12</v>
      </c>
      <c r="B71" s="19">
        <v>2</v>
      </c>
      <c r="C71" s="19">
        <v>3</v>
      </c>
      <c r="D71" s="19">
        <v>1</v>
      </c>
      <c r="E71" s="19">
        <v>2</v>
      </c>
      <c r="F71" s="19">
        <v>2</v>
      </c>
      <c r="G71" s="19">
        <v>2</v>
      </c>
      <c r="H71" s="19">
        <v>1</v>
      </c>
      <c r="I71" s="19">
        <v>2</v>
      </c>
      <c r="J71" s="19">
        <v>3</v>
      </c>
      <c r="K71" s="19">
        <v>1</v>
      </c>
      <c r="L71" s="19">
        <v>19.600000000000001</v>
      </c>
      <c r="M71" s="19">
        <v>85</v>
      </c>
      <c r="N71" s="19">
        <v>21.781492</v>
      </c>
      <c r="O71" s="3">
        <v>72.172111494115839</v>
      </c>
      <c r="P71" s="14">
        <v>75.201142040096286</v>
      </c>
      <c r="Q71">
        <f>_xlfn.RANK.EQ(Table11[[#This Row],[Weighted Normalised score]],Table11[Weighted Normalised score],0)</f>
        <v>14</v>
      </c>
    </row>
    <row r="72" spans="1:17">
      <c r="A72" s="17" t="s">
        <v>17</v>
      </c>
      <c r="B72" s="19">
        <v>2</v>
      </c>
      <c r="C72" s="19">
        <v>3</v>
      </c>
      <c r="D72" s="19">
        <v>1</v>
      </c>
      <c r="E72" s="19">
        <v>2</v>
      </c>
      <c r="F72" s="19">
        <v>2</v>
      </c>
      <c r="G72" s="19">
        <v>2</v>
      </c>
      <c r="H72" s="19">
        <v>1</v>
      </c>
      <c r="I72" s="19">
        <v>3</v>
      </c>
      <c r="J72" s="19">
        <v>2</v>
      </c>
      <c r="K72" s="19">
        <v>1</v>
      </c>
      <c r="L72" s="19">
        <v>31.7</v>
      </c>
      <c r="M72" s="19">
        <v>85</v>
      </c>
      <c r="N72" s="19">
        <v>16.327632999999999</v>
      </c>
      <c r="O72" s="3">
        <v>72.08652430911998</v>
      </c>
      <c r="P72" s="14">
        <v>75.221861201391988</v>
      </c>
      <c r="Q72">
        <f>_xlfn.RANK.EQ(Table11[[#This Row],[Weighted Normalised score]],Table11[Weighted Normalised score],0)</f>
        <v>13</v>
      </c>
    </row>
    <row r="73" spans="1:17">
      <c r="A73" s="17" t="s">
        <v>26</v>
      </c>
      <c r="B73" s="19">
        <v>2</v>
      </c>
      <c r="C73" s="19">
        <v>2</v>
      </c>
      <c r="D73" s="19">
        <v>1</v>
      </c>
      <c r="E73" s="19">
        <v>2</v>
      </c>
      <c r="F73" s="19">
        <v>2</v>
      </c>
      <c r="G73" s="19">
        <v>2</v>
      </c>
      <c r="H73" s="19">
        <v>1</v>
      </c>
      <c r="I73" s="19">
        <v>3</v>
      </c>
      <c r="J73" s="19">
        <v>2</v>
      </c>
      <c r="K73" s="19">
        <v>1</v>
      </c>
      <c r="L73" s="34">
        <v>25.790909090909086</v>
      </c>
      <c r="M73" s="19">
        <v>86</v>
      </c>
      <c r="N73" s="19">
        <v>18.58362</v>
      </c>
      <c r="O73" s="3">
        <v>69.439120950634546</v>
      </c>
      <c r="P73" s="14">
        <v>72.665642926868699</v>
      </c>
      <c r="Q73">
        <f>_xlfn.RANK.EQ(Table11[[#This Row],[Weighted Normalised score]],Table11[Weighted Normalised score],0)</f>
        <v>17</v>
      </c>
    </row>
    <row r="74" spans="1:17">
      <c r="A74" s="17" t="s">
        <v>36</v>
      </c>
      <c r="B74" s="33">
        <v>2</v>
      </c>
      <c r="C74" s="33">
        <v>2</v>
      </c>
      <c r="D74" s="19">
        <v>1</v>
      </c>
      <c r="E74" s="36">
        <v>1</v>
      </c>
      <c r="F74" s="36">
        <v>2</v>
      </c>
      <c r="G74" s="33">
        <v>2</v>
      </c>
      <c r="H74" s="19">
        <v>1</v>
      </c>
      <c r="I74" s="19">
        <v>2</v>
      </c>
      <c r="J74" s="19">
        <v>3</v>
      </c>
      <c r="K74" s="19">
        <v>2</v>
      </c>
      <c r="L74" s="34">
        <v>25.790909090909086</v>
      </c>
      <c r="M74" s="19">
        <v>82</v>
      </c>
      <c r="N74" s="19">
        <v>25.619910000000001</v>
      </c>
      <c r="O74" s="3">
        <v>67.855025123341065</v>
      </c>
      <c r="P74" s="14">
        <v>69.666982828590875</v>
      </c>
      <c r="Q74">
        <f>_xlfn.RANK.EQ(Table11[[#This Row],[Weighted Normalised score]],Table11[Weighted Normalised score],0)</f>
        <v>25</v>
      </c>
    </row>
    <row r="75" spans="1:17">
      <c r="A75" s="17" t="s">
        <v>9</v>
      </c>
      <c r="B75" s="19">
        <v>2</v>
      </c>
      <c r="C75" s="19">
        <v>3</v>
      </c>
      <c r="D75" s="19">
        <v>1</v>
      </c>
      <c r="E75" s="19">
        <v>3</v>
      </c>
      <c r="F75" s="19">
        <v>3</v>
      </c>
      <c r="G75" s="19">
        <v>2</v>
      </c>
      <c r="H75" s="19">
        <v>1</v>
      </c>
      <c r="I75" s="19">
        <v>4</v>
      </c>
      <c r="J75" s="19">
        <v>2</v>
      </c>
      <c r="K75" s="19">
        <v>2</v>
      </c>
      <c r="L75" s="18">
        <v>20.3</v>
      </c>
      <c r="M75" s="19">
        <v>88</v>
      </c>
      <c r="N75" s="19">
        <v>18.721563</v>
      </c>
      <c r="O75" s="3">
        <v>82.15724165200632</v>
      </c>
      <c r="P75" s="14">
        <v>82.719977277372834</v>
      </c>
      <c r="Q75">
        <f>_xlfn.RANK.EQ(Table11[[#This Row],[Weighted Normalised score]],Table11[Weighted Normalised score],0)</f>
        <v>2</v>
      </c>
    </row>
    <row r="76" spans="1:17">
      <c r="A76" s="5" t="s">
        <v>434</v>
      </c>
      <c r="B76" s="86">
        <v>1.911764705882353</v>
      </c>
      <c r="C76" s="86">
        <v>2.3529411764705883</v>
      </c>
      <c r="D76" s="86">
        <v>1</v>
      </c>
      <c r="E76" s="86">
        <v>1.9705882352941178</v>
      </c>
      <c r="F76" s="86">
        <v>2.1764705882352939</v>
      </c>
      <c r="G76" s="86">
        <v>2</v>
      </c>
      <c r="H76" s="86">
        <v>1</v>
      </c>
      <c r="I76" s="86">
        <v>2.7058823529411766</v>
      </c>
      <c r="J76" s="86">
        <v>2.1764705882352939</v>
      </c>
      <c r="K76" s="86">
        <v>1.5172413793103448</v>
      </c>
      <c r="L76" s="5">
        <v>25.790909090909082</v>
      </c>
      <c r="M76" s="86">
        <v>82.794117647058826</v>
      </c>
      <c r="N76" s="86">
        <v>17.036902852941175</v>
      </c>
      <c r="O76" s="87"/>
      <c r="P76" s="35"/>
      <c r="Q76" s="1"/>
    </row>
  </sheetData>
  <mergeCells count="2">
    <mergeCell ref="A1:P1"/>
    <mergeCell ref="A40:P40"/>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E064-0D31-4E75-BCEB-A9B631D943A0}">
  <dimension ref="A1:L76"/>
  <sheetViews>
    <sheetView topLeftCell="A48" zoomScaleNormal="55" workbookViewId="0">
      <selection activeCell="P45" sqref="P45"/>
    </sheetView>
  </sheetViews>
  <sheetFormatPr defaultRowHeight="15"/>
  <cols>
    <col min="1" max="1" width="20.42578125" customWidth="1"/>
    <col min="2" max="2" width="25.140625" customWidth="1"/>
    <col min="3" max="3" width="24.7109375" customWidth="1"/>
    <col min="4" max="4" width="38.42578125" customWidth="1"/>
    <col min="5" max="5" width="30.85546875" customWidth="1"/>
    <col min="6" max="6" width="32.140625" customWidth="1"/>
    <col min="7" max="8" width="30.85546875" customWidth="1"/>
    <col min="9" max="9" width="50.42578125" customWidth="1"/>
    <col min="10" max="10" width="20.28515625" customWidth="1"/>
    <col min="11" max="11" width="29.85546875" customWidth="1"/>
  </cols>
  <sheetData>
    <row r="1" spans="1:12" ht="15.75" thickBot="1">
      <c r="A1" s="99" t="s">
        <v>206</v>
      </c>
      <c r="B1" s="100"/>
      <c r="C1" s="100"/>
      <c r="D1" s="100"/>
      <c r="E1" s="100"/>
      <c r="F1" s="100"/>
      <c r="G1" s="100"/>
      <c r="H1" s="100"/>
      <c r="I1" s="100"/>
      <c r="J1" s="100"/>
      <c r="K1" s="101"/>
      <c r="L1" s="129"/>
    </row>
    <row r="2" spans="1:12">
      <c r="A2" s="12" t="s">
        <v>2</v>
      </c>
      <c r="B2" s="12" t="s">
        <v>117</v>
      </c>
      <c r="C2" s="12" t="s">
        <v>120</v>
      </c>
      <c r="D2" s="12" t="s">
        <v>123</v>
      </c>
      <c r="E2" s="12" t="s">
        <v>126</v>
      </c>
      <c r="F2" s="12" t="s">
        <v>129</v>
      </c>
      <c r="G2" s="12" t="s">
        <v>131</v>
      </c>
      <c r="H2" s="12" t="s">
        <v>134</v>
      </c>
      <c r="I2" s="12" t="s">
        <v>137</v>
      </c>
      <c r="J2" s="12" t="s">
        <v>54</v>
      </c>
      <c r="K2" s="12" t="s">
        <v>205</v>
      </c>
      <c r="L2" s="12" t="s">
        <v>435</v>
      </c>
    </row>
    <row r="3" spans="1:12">
      <c r="A3" s="17" t="s">
        <v>8</v>
      </c>
      <c r="B3" s="19">
        <v>2.8235662801629591</v>
      </c>
      <c r="C3" s="19">
        <v>2.5093632958801502</v>
      </c>
      <c r="D3" s="33">
        <v>10</v>
      </c>
      <c r="E3" s="89">
        <v>4.0181818181818185</v>
      </c>
      <c r="F3" s="19">
        <v>5.9635164809024426</v>
      </c>
      <c r="G3" s="19">
        <v>6.61</v>
      </c>
      <c r="H3" s="19">
        <v>7.4050725907325878</v>
      </c>
      <c r="I3" s="14">
        <v>9.6</v>
      </c>
      <c r="J3" s="14">
        <v>61.162125582324947</v>
      </c>
      <c r="K3" s="14">
        <v>53.121054954583414</v>
      </c>
      <c r="L3">
        <f>_xlfn.RANK.EQ(Table13[[#This Row],[Weighted normalised score]],Table13[Weighted normalised score],0)</f>
        <v>25</v>
      </c>
    </row>
    <row r="4" spans="1:12">
      <c r="A4" s="17" t="s">
        <v>24</v>
      </c>
      <c r="B4" s="19">
        <v>5.9385772485114385</v>
      </c>
      <c r="C4" s="19">
        <v>5.4606741573033704</v>
      </c>
      <c r="D4" s="43">
        <v>10</v>
      </c>
      <c r="E4" s="90">
        <v>4.4818181818181815</v>
      </c>
      <c r="F4" s="19">
        <v>4.9184748324173322</v>
      </c>
      <c r="G4" s="19">
        <v>1.83</v>
      </c>
      <c r="H4" s="34">
        <v>6.3691802377823539</v>
      </c>
      <c r="I4" s="14">
        <v>8.8780000000000001</v>
      </c>
      <c r="J4" s="14">
        <v>59.845905822290845</v>
      </c>
      <c r="K4" s="14">
        <v>58.47004172293537</v>
      </c>
      <c r="L4">
        <f>_xlfn.RANK.EQ(Table13[[#This Row],[Weighted normalised score]],Table13[Weighted normalised score],0)</f>
        <v>10</v>
      </c>
    </row>
    <row r="5" spans="1:12">
      <c r="A5" s="17" t="s">
        <v>38</v>
      </c>
      <c r="B5" s="19">
        <v>4.409276089000314</v>
      </c>
      <c r="C5" s="19">
        <v>4.2771535580524347</v>
      </c>
      <c r="D5" s="43">
        <v>10</v>
      </c>
      <c r="E5" s="90">
        <v>4.081818181818182</v>
      </c>
      <c r="F5" s="19">
        <v>4.0527436227823648</v>
      </c>
      <c r="G5" s="19">
        <v>5.73</v>
      </c>
      <c r="H5" s="19">
        <v>7.5102195588891902</v>
      </c>
      <c r="I5" s="14">
        <v>9.4</v>
      </c>
      <c r="J5" s="14">
        <v>61.826513763178106</v>
      </c>
      <c r="K5" s="14">
        <v>56.127015656862234</v>
      </c>
      <c r="L5">
        <f>_xlfn.RANK.EQ(Table13[[#This Row],[Weighted normalised score]],Table13[Weighted normalised score],0)</f>
        <v>16</v>
      </c>
    </row>
    <row r="6" spans="1:12">
      <c r="A6" s="17" t="s">
        <v>28</v>
      </c>
      <c r="B6" s="19">
        <v>8.4550297712315885</v>
      </c>
      <c r="C6" s="34">
        <v>4.3071161048689142</v>
      </c>
      <c r="D6" s="33">
        <v>3.3333333333333335</v>
      </c>
      <c r="E6" s="91">
        <v>4.0181818181818185</v>
      </c>
      <c r="F6" s="19">
        <v>1.875393912293686</v>
      </c>
      <c r="G6" s="33">
        <v>7.24</v>
      </c>
      <c r="H6" s="19">
        <v>6.2843394301427669</v>
      </c>
      <c r="I6" s="14">
        <v>8.1</v>
      </c>
      <c r="J6" s="14">
        <v>54.516742962565132</v>
      </c>
      <c r="K6" s="14">
        <v>55.230506523455603</v>
      </c>
      <c r="L6">
        <f>_xlfn.RANK.EQ(Table13[[#This Row],[Weighted normalised score]],Table13[Weighted normalised score],0)</f>
        <v>20</v>
      </c>
    </row>
    <row r="7" spans="1:12">
      <c r="A7" s="17" t="s">
        <v>18</v>
      </c>
      <c r="B7" s="19">
        <v>6.0952679410843</v>
      </c>
      <c r="C7" s="34">
        <v>4.3071161048689142</v>
      </c>
      <c r="D7" s="45">
        <v>6.666666666666667</v>
      </c>
      <c r="E7" s="90">
        <v>1.8363636363636362</v>
      </c>
      <c r="F7" s="19">
        <v>4.1668533356056265</v>
      </c>
      <c r="G7" s="19">
        <v>6.47</v>
      </c>
      <c r="H7" s="19">
        <v>7.4245442515023301</v>
      </c>
      <c r="I7" s="14">
        <v>8.5</v>
      </c>
      <c r="J7" s="14">
        <v>56.833514920114339</v>
      </c>
      <c r="K7" s="14">
        <v>54.767009244130222</v>
      </c>
      <c r="L7">
        <f>_xlfn.RANK.EQ(Table13[[#This Row],[Weighted normalised score]],Table13[Weighted normalised score],0)</f>
        <v>21</v>
      </c>
    </row>
    <row r="8" spans="1:12">
      <c r="A8" s="17" t="s">
        <v>40</v>
      </c>
      <c r="B8" s="47">
        <v>6.2613600752115328</v>
      </c>
      <c r="C8" s="19">
        <v>8.486891385767791</v>
      </c>
      <c r="D8" s="45">
        <v>3.3333333333333335</v>
      </c>
      <c r="E8" s="91">
        <v>4.0181818181818185</v>
      </c>
      <c r="F8" s="34">
        <v>3.7144447669716163</v>
      </c>
      <c r="G8" s="34">
        <v>5.16</v>
      </c>
      <c r="H8" s="19">
        <v>6.8106306040906306</v>
      </c>
      <c r="I8" s="14">
        <v>9.1</v>
      </c>
      <c r="J8" s="14">
        <v>58.606052479445907</v>
      </c>
      <c r="K8" s="14">
        <v>59.883437508204793</v>
      </c>
      <c r="L8">
        <f>_xlfn.RANK.EQ(Table13[[#This Row],[Weighted normalised score]],Table13[Weighted normalised score],0)</f>
        <v>7</v>
      </c>
    </row>
    <row r="9" spans="1:12">
      <c r="A9" s="17" t="s">
        <v>33</v>
      </c>
      <c r="B9" s="19">
        <v>6.8661861485427771</v>
      </c>
      <c r="C9" s="34">
        <v>4.3071161048689142</v>
      </c>
      <c r="D9" s="43">
        <v>0</v>
      </c>
      <c r="E9" s="90">
        <v>4.9363636363636365</v>
      </c>
      <c r="F9" s="19">
        <v>2.4170451876774992</v>
      </c>
      <c r="G9" s="19">
        <v>2.54</v>
      </c>
      <c r="H9" s="19">
        <v>5.048723471011475</v>
      </c>
      <c r="I9" s="14">
        <v>9</v>
      </c>
      <c r="J9" s="14">
        <v>43.894293185580374</v>
      </c>
      <c r="K9" s="14">
        <v>46.063436472756777</v>
      </c>
      <c r="L9">
        <f>_xlfn.RANK.EQ(Table13[[#This Row],[Weighted normalised score]],Table13[Weighted normalised score],0)</f>
        <v>30</v>
      </c>
    </row>
    <row r="10" spans="1:12">
      <c r="A10" s="17" t="s">
        <v>29</v>
      </c>
      <c r="B10" s="19">
        <v>2.9113130680037607</v>
      </c>
      <c r="C10" s="19">
        <v>1.1460674157303377</v>
      </c>
      <c r="D10" s="43">
        <v>6.666666666666667</v>
      </c>
      <c r="E10" s="90">
        <v>2.0454545454545454</v>
      </c>
      <c r="F10" s="19">
        <v>2.6767703369245743</v>
      </c>
      <c r="G10" s="19">
        <v>7.8</v>
      </c>
      <c r="H10" s="19">
        <v>7.075167023976686</v>
      </c>
      <c r="I10" s="14">
        <v>9.6</v>
      </c>
      <c r="J10" s="14">
        <v>49.901798820945714</v>
      </c>
      <c r="K10" s="14">
        <v>41.865786910690886</v>
      </c>
      <c r="L10">
        <f>_xlfn.RANK.EQ(Table13[[#This Row],[Weighted normalised score]],Table13[Weighted normalised score],0)</f>
        <v>33</v>
      </c>
    </row>
    <row r="11" spans="1:12">
      <c r="A11" s="17" t="s">
        <v>11</v>
      </c>
      <c r="B11" s="19">
        <v>8.4518959573801311</v>
      </c>
      <c r="C11" s="34">
        <v>4.3071161048689142</v>
      </c>
      <c r="D11" s="43">
        <v>10</v>
      </c>
      <c r="E11" s="90">
        <v>4.8818181818181818</v>
      </c>
      <c r="F11" s="19">
        <v>2.923179363497395</v>
      </c>
      <c r="G11" s="19">
        <v>2.11</v>
      </c>
      <c r="H11" s="19">
        <v>4.5544214540424726</v>
      </c>
      <c r="I11" s="14">
        <v>9</v>
      </c>
      <c r="J11" s="14">
        <v>57.785538827008871</v>
      </c>
      <c r="K11" s="14">
        <v>58.277175086977323</v>
      </c>
      <c r="L11">
        <f>_xlfn.RANK.EQ(Table13[[#This Row],[Weighted normalised score]],Table13[Weighted normalised score],0)</f>
        <v>13</v>
      </c>
    </row>
    <row r="12" spans="1:12">
      <c r="A12" s="17" t="s">
        <v>10</v>
      </c>
      <c r="B12" s="19">
        <v>7.0134753995612664</v>
      </c>
      <c r="C12" s="19">
        <v>2.2546816479400746</v>
      </c>
      <c r="D12" s="43">
        <v>10</v>
      </c>
      <c r="E12" s="90">
        <v>2.3727272727272726</v>
      </c>
      <c r="F12" s="19">
        <v>4.6780476106572983</v>
      </c>
      <c r="G12" s="19">
        <v>5.95</v>
      </c>
      <c r="H12" s="19">
        <v>6.6907408070655103</v>
      </c>
      <c r="I12" s="14">
        <v>8.6999999999999993</v>
      </c>
      <c r="J12" s="14">
        <v>59.574590922439285</v>
      </c>
      <c r="K12" s="14">
        <v>56.538959427803519</v>
      </c>
      <c r="L12">
        <f>_xlfn.RANK.EQ(Table13[[#This Row],[Weighted normalised score]],Table13[Weighted normalised score],0)</f>
        <v>15</v>
      </c>
    </row>
    <row r="13" spans="1:12">
      <c r="A13" s="17" t="s">
        <v>16</v>
      </c>
      <c r="B13" s="33">
        <v>5.9636477593230968</v>
      </c>
      <c r="C13" s="34">
        <v>4.3071161048689142</v>
      </c>
      <c r="D13" s="43">
        <v>10</v>
      </c>
      <c r="E13" s="90">
        <v>3.8545454545454549</v>
      </c>
      <c r="F13" s="19">
        <v>4.6549240320924659</v>
      </c>
      <c r="G13" s="19">
        <v>5.68</v>
      </c>
      <c r="H13" s="19">
        <v>6.3371910808034935</v>
      </c>
      <c r="I13" s="14">
        <v>9.5</v>
      </c>
      <c r="J13" s="14">
        <v>62.871780539541788</v>
      </c>
      <c r="K13" s="14">
        <v>59.370134340384773</v>
      </c>
      <c r="L13">
        <f>_xlfn.RANK.EQ(Table13[[#This Row],[Weighted normalised score]],Table13[Weighted normalised score],0)</f>
        <v>8</v>
      </c>
    </row>
    <row r="14" spans="1:12">
      <c r="A14" s="17" t="s">
        <v>35</v>
      </c>
      <c r="B14" s="19">
        <v>4.6098401754935763</v>
      </c>
      <c r="C14" s="34">
        <v>4.3071161048689142</v>
      </c>
      <c r="D14" s="43">
        <v>10</v>
      </c>
      <c r="E14" s="90">
        <v>2.6909090909090909</v>
      </c>
      <c r="F14" s="19">
        <v>3.483285742321593</v>
      </c>
      <c r="G14" s="19">
        <v>4.33</v>
      </c>
      <c r="H14" s="19">
        <v>6.4134087243879092</v>
      </c>
      <c r="I14" s="14">
        <v>8.1999999999999993</v>
      </c>
      <c r="J14" s="14">
        <v>55.043199797476348</v>
      </c>
      <c r="K14" s="14">
        <v>51.150913916612055</v>
      </c>
      <c r="L14">
        <f>_xlfn.RANK.EQ(Table13[[#This Row],[Weighted normalised score]],Table13[Weighted normalised score],0)</f>
        <v>27</v>
      </c>
    </row>
    <row r="15" spans="1:12">
      <c r="A15" s="17" t="s">
        <v>22</v>
      </c>
      <c r="B15" s="34">
        <v>6.2613600752115328</v>
      </c>
      <c r="C15" s="19">
        <v>5.5655430711610485</v>
      </c>
      <c r="D15" s="43">
        <v>10</v>
      </c>
      <c r="E15" s="90">
        <v>9.6000000000000014</v>
      </c>
      <c r="F15" s="19">
        <v>1.5752627509106099</v>
      </c>
      <c r="G15" s="19">
        <v>6.53</v>
      </c>
      <c r="H15" s="19">
        <v>6.0181340107621626</v>
      </c>
      <c r="I15" s="14">
        <v>9.6</v>
      </c>
      <c r="J15" s="14">
        <v>68.937874885056686</v>
      </c>
      <c r="K15" s="14">
        <v>63.92027192954059</v>
      </c>
      <c r="L15">
        <f>_xlfn.RANK.EQ(Table13[[#This Row],[Weighted normalised score]],Table13[Weighted normalised score],0)</f>
        <v>3</v>
      </c>
    </row>
    <row r="16" spans="1:12">
      <c r="A16" s="17" t="s">
        <v>31</v>
      </c>
      <c r="B16" s="34">
        <v>6.2613600752115328</v>
      </c>
      <c r="C16" s="34">
        <v>4.3071161048689142</v>
      </c>
      <c r="D16" s="43">
        <v>10</v>
      </c>
      <c r="E16" s="90">
        <v>5.463636363636363</v>
      </c>
      <c r="F16" s="19">
        <v>2.2487956036281278</v>
      </c>
      <c r="G16" s="19">
        <v>2.23</v>
      </c>
      <c r="H16" s="19">
        <v>4.6609592551111989</v>
      </c>
      <c r="I16" s="14">
        <v>9.9</v>
      </c>
      <c r="J16" s="14">
        <v>56.339834253070165</v>
      </c>
      <c r="K16" s="14">
        <v>53.904432470047396</v>
      </c>
      <c r="L16">
        <f>_xlfn.RANK.EQ(Table13[[#This Row],[Weighted normalised score]],Table13[Weighted normalised score],0)</f>
        <v>24</v>
      </c>
    </row>
    <row r="17" spans="1:12">
      <c r="A17" s="17" t="s">
        <v>41</v>
      </c>
      <c r="B17" s="34">
        <v>6.2613600752115328</v>
      </c>
      <c r="C17" s="34">
        <v>4.3071161048689142</v>
      </c>
      <c r="D17" s="45">
        <v>0</v>
      </c>
      <c r="E17" s="91">
        <v>4.0181818181818185</v>
      </c>
      <c r="F17" s="34">
        <v>3.7144447669716163</v>
      </c>
      <c r="G17" s="34">
        <v>5.16</v>
      </c>
      <c r="H17" s="19">
        <v>4.3316100215201478</v>
      </c>
      <c r="I17" s="14">
        <v>6.6</v>
      </c>
      <c r="J17" s="14">
        <v>42.99089098344254</v>
      </c>
      <c r="K17" s="14">
        <v>45.295521090215914</v>
      </c>
      <c r="L17">
        <f>_xlfn.RANK.EQ(Table13[[#This Row],[Weighted normalised score]],Table13[Weighted normalised score],0)</f>
        <v>31</v>
      </c>
    </row>
    <row r="18" spans="1:12">
      <c r="A18" s="17" t="s">
        <v>19</v>
      </c>
      <c r="B18" s="19">
        <v>3.1306800376057664</v>
      </c>
      <c r="C18" s="19">
        <v>5.1161048689138573</v>
      </c>
      <c r="D18" s="43">
        <v>0</v>
      </c>
      <c r="E18" s="90">
        <v>1.1818181818181819</v>
      </c>
      <c r="F18" s="19">
        <v>7.8522022330234185</v>
      </c>
      <c r="G18" s="19">
        <v>7.58</v>
      </c>
      <c r="H18" s="19">
        <v>6.1736291303376678</v>
      </c>
      <c r="I18" s="14">
        <v>8.4</v>
      </c>
      <c r="J18" s="14">
        <v>49.293043064623618</v>
      </c>
      <c r="K18" s="14">
        <v>48.341760625610995</v>
      </c>
      <c r="L18">
        <f>_xlfn.RANK.EQ(Table13[[#This Row],[Weighted normalised score]],Table13[Weighted normalised score],0)</f>
        <v>29</v>
      </c>
    </row>
    <row r="19" spans="1:12">
      <c r="A19" s="17" t="s">
        <v>14</v>
      </c>
      <c r="B19" s="19">
        <v>9.4327796928862426</v>
      </c>
      <c r="C19" s="19">
        <v>4.4868913857677901</v>
      </c>
      <c r="D19" s="43">
        <v>10</v>
      </c>
      <c r="E19" s="90">
        <v>6.0090909090909097</v>
      </c>
      <c r="F19" s="19">
        <v>2.7486488115527536</v>
      </c>
      <c r="G19" s="19">
        <v>5.81</v>
      </c>
      <c r="H19" s="19">
        <v>6.8134122699148794</v>
      </c>
      <c r="I19" s="14">
        <v>9.1999999999999993</v>
      </c>
      <c r="J19" s="14">
        <v>68.126028836515715</v>
      </c>
      <c r="K19" s="14">
        <v>67.053364096683225</v>
      </c>
      <c r="L19">
        <f>_xlfn.RANK.EQ(Table13[[#This Row],[Weighted normalised score]],Table13[Weighted normalised score],0)</f>
        <v>2</v>
      </c>
    </row>
    <row r="20" spans="1:12">
      <c r="A20" s="17" t="s">
        <v>15</v>
      </c>
      <c r="B20" s="34">
        <v>6.2613600752115328</v>
      </c>
      <c r="C20" s="34">
        <v>4.3071161048689142</v>
      </c>
      <c r="D20" s="45">
        <v>3.3333333333333335</v>
      </c>
      <c r="E20" s="91">
        <v>4.0181818181818185</v>
      </c>
      <c r="F20" s="34">
        <v>3.7144447669716163</v>
      </c>
      <c r="G20" s="19">
        <v>6.6</v>
      </c>
      <c r="H20" s="19">
        <v>8.6117592252916921</v>
      </c>
      <c r="I20" s="14">
        <v>9.6</v>
      </c>
      <c r="J20" s="14">
        <v>58.057744154823638</v>
      </c>
      <c r="K20" s="14">
        <v>55.842318310182684</v>
      </c>
      <c r="L20">
        <f>_xlfn.RANK.EQ(Table13[[#This Row],[Weighted normalised score]],Table13[Weighted normalised score],0)</f>
        <v>18</v>
      </c>
    </row>
    <row r="21" spans="1:12">
      <c r="A21" s="17" t="s">
        <v>39</v>
      </c>
      <c r="B21" s="19">
        <v>7.9348166718896902</v>
      </c>
      <c r="C21" s="34">
        <v>4.3071161048689142</v>
      </c>
      <c r="D21" s="43">
        <v>10</v>
      </c>
      <c r="E21" s="91">
        <v>4.0181818181818185</v>
      </c>
      <c r="F21" s="19">
        <v>2.5859982204685412</v>
      </c>
      <c r="G21" s="19">
        <v>0.77</v>
      </c>
      <c r="H21" s="19">
        <v>4.3524725152020132</v>
      </c>
      <c r="I21" s="14">
        <v>8.6999999999999993</v>
      </c>
      <c r="J21" s="14">
        <v>53.335731663263729</v>
      </c>
      <c r="K21" s="14">
        <v>54.132633294958794</v>
      </c>
      <c r="L21">
        <f>_xlfn.RANK.EQ(Table13[[#This Row],[Weighted normalised score]],Table13[Weighted normalised score],0)</f>
        <v>23</v>
      </c>
    </row>
    <row r="22" spans="1:12">
      <c r="A22" s="17" t="s">
        <v>32</v>
      </c>
      <c r="B22" s="19">
        <v>7.7718583516139148</v>
      </c>
      <c r="C22" s="34">
        <v>4.3071161048689142</v>
      </c>
      <c r="D22" s="43">
        <v>10</v>
      </c>
      <c r="E22" s="90">
        <v>6.4</v>
      </c>
      <c r="F22" s="19">
        <v>3.4498367514160191</v>
      </c>
      <c r="G22" s="19">
        <v>2.15</v>
      </c>
      <c r="H22" s="19">
        <v>4.6576212561221011</v>
      </c>
      <c r="I22" s="14">
        <v>8.1</v>
      </c>
      <c r="J22" s="14">
        <v>58.545540580026191</v>
      </c>
      <c r="K22" s="14">
        <v>58.393058200882791</v>
      </c>
      <c r="L22">
        <f>_xlfn.RANK.EQ(Table13[[#This Row],[Weighted normalised score]],Table13[Weighted normalised score],0)</f>
        <v>11</v>
      </c>
    </row>
    <row r="23" spans="1:12">
      <c r="A23" s="17" t="s">
        <v>25</v>
      </c>
      <c r="B23" s="19">
        <v>6.6374177373864001</v>
      </c>
      <c r="C23" s="19">
        <v>4.9962546816479403</v>
      </c>
      <c r="D23" s="43">
        <v>3.3333333333333335</v>
      </c>
      <c r="E23" s="90">
        <v>2.8090909090909091</v>
      </c>
      <c r="F23" s="19">
        <v>6.1515357845734595</v>
      </c>
      <c r="G23" s="19">
        <v>7.26</v>
      </c>
      <c r="H23" s="19">
        <v>6.2976914260991617</v>
      </c>
      <c r="I23" s="14">
        <v>9</v>
      </c>
      <c r="J23" s="14">
        <v>58.106654840164005</v>
      </c>
      <c r="K23" s="14">
        <v>58.368676852457824</v>
      </c>
      <c r="L23">
        <f>_xlfn.RANK.EQ(Table13[[#This Row],[Weighted normalised score]],Table13[Weighted normalised score],0)</f>
        <v>12</v>
      </c>
    </row>
    <row r="24" spans="1:12">
      <c r="A24" s="17" t="s">
        <v>30</v>
      </c>
      <c r="B24" s="33">
        <v>0</v>
      </c>
      <c r="C24" s="19">
        <v>2.6441947565543069</v>
      </c>
      <c r="D24" s="45">
        <v>6.666666666666667</v>
      </c>
      <c r="E24" s="91">
        <v>4.0181818181818185</v>
      </c>
      <c r="F24" s="19">
        <v>4.2547774028835192</v>
      </c>
      <c r="G24" s="19">
        <v>7.1</v>
      </c>
      <c r="H24" s="19">
        <v>7.075167023976686</v>
      </c>
      <c r="I24" s="14">
        <v>8.6</v>
      </c>
      <c r="J24" s="14">
        <v>50.448734585328751</v>
      </c>
      <c r="K24" s="14">
        <v>40.789293225790068</v>
      </c>
      <c r="L24">
        <f>_xlfn.RANK.EQ(Table13[[#This Row],[Weighted normalised score]],Table13[Weighted normalised score],0)</f>
        <v>34</v>
      </c>
    </row>
    <row r="25" spans="1:12">
      <c r="A25" s="17" t="s">
        <v>23</v>
      </c>
      <c r="B25" s="19">
        <v>3.9392040112817304</v>
      </c>
      <c r="C25" s="19">
        <v>0.32209737827715301</v>
      </c>
      <c r="D25" s="43">
        <v>6.666666666666667</v>
      </c>
      <c r="E25" s="90">
        <v>3.0181818181818176</v>
      </c>
      <c r="F25" s="19">
        <v>3.3715539828391972</v>
      </c>
      <c r="G25" s="19">
        <v>6.33</v>
      </c>
      <c r="H25" s="19">
        <v>6.2170231171959482</v>
      </c>
      <c r="I25" s="14">
        <v>9.5</v>
      </c>
      <c r="J25" s="14">
        <v>49.205908718053138</v>
      </c>
      <c r="K25" s="14">
        <v>42.626870790689317</v>
      </c>
      <c r="L25">
        <f>_xlfn.RANK.EQ(Table13[[#This Row],[Weighted normalised score]],Table13[Weighted normalised score],0)</f>
        <v>32</v>
      </c>
    </row>
    <row r="26" spans="1:12">
      <c r="A26" s="17" t="s">
        <v>37</v>
      </c>
      <c r="B26" s="19">
        <v>8.3798182387966165</v>
      </c>
      <c r="C26" s="19">
        <v>4.8014981273408237</v>
      </c>
      <c r="D26" s="43">
        <v>10</v>
      </c>
      <c r="E26" s="90">
        <v>5.7727272727272725</v>
      </c>
      <c r="F26" s="19">
        <v>2.9787434869054628</v>
      </c>
      <c r="G26" s="19">
        <v>1</v>
      </c>
      <c r="H26" s="19">
        <v>4.0501054401061749</v>
      </c>
      <c r="I26" s="14">
        <v>6.1</v>
      </c>
      <c r="J26" s="14">
        <v>53.85361570734544</v>
      </c>
      <c r="K26" s="14">
        <v>56.004397523317202</v>
      </c>
      <c r="L26">
        <f>_xlfn.RANK.EQ(Table13[[#This Row],[Weighted normalised score]],Table13[Weighted normalised score],0)</f>
        <v>17</v>
      </c>
    </row>
    <row r="27" spans="1:12">
      <c r="A27" s="17" t="s">
        <v>21</v>
      </c>
      <c r="B27" s="19">
        <v>8.6054528361015361</v>
      </c>
      <c r="C27" s="34">
        <v>4.3071161048689142</v>
      </c>
      <c r="D27" s="43">
        <v>10</v>
      </c>
      <c r="E27" s="90">
        <v>3.8272727272727276</v>
      </c>
      <c r="F27" s="19">
        <v>9.9999647752637433</v>
      </c>
      <c r="G27" s="19">
        <v>6.62</v>
      </c>
      <c r="H27" s="19">
        <v>7.6684963442889442</v>
      </c>
      <c r="I27" s="14">
        <v>9.8000000000000007</v>
      </c>
      <c r="J27" s="14">
        <v>76.035378484744825</v>
      </c>
      <c r="K27" s="14">
        <v>75.554376256170229</v>
      </c>
      <c r="L27">
        <f>_xlfn.RANK.EQ(Table13[[#This Row],[Weighted normalised score]],Table13[Weighted normalised score],0)</f>
        <v>1</v>
      </c>
    </row>
    <row r="28" spans="1:12">
      <c r="A28" s="17" t="s">
        <v>20</v>
      </c>
      <c r="B28" s="34">
        <v>6.2613600752115328</v>
      </c>
      <c r="C28" s="34">
        <v>4.3071161048689142</v>
      </c>
      <c r="D28" s="45">
        <v>10</v>
      </c>
      <c r="E28" s="91">
        <v>4.0181818181818185</v>
      </c>
      <c r="F28" s="19">
        <v>2.2003756731484323</v>
      </c>
      <c r="G28" s="34">
        <v>5.16</v>
      </c>
      <c r="H28" s="19">
        <v>5.2362077475658406</v>
      </c>
      <c r="I28" s="14">
        <v>9.8000000000000007</v>
      </c>
      <c r="J28" s="14">
        <v>58.72905177372067</v>
      </c>
      <c r="K28" s="14">
        <v>55.365940459771124</v>
      </c>
      <c r="L28">
        <f>_xlfn.RANK.EQ(Table13[[#This Row],[Weighted normalised score]],Table13[Weighted normalised score],0)</f>
        <v>19</v>
      </c>
    </row>
    <row r="29" spans="1:12">
      <c r="A29" s="17" t="s">
        <v>13</v>
      </c>
      <c r="B29" s="19">
        <v>8.4832340958947032</v>
      </c>
      <c r="C29" s="34">
        <v>4.3071161048689142</v>
      </c>
      <c r="D29" s="43">
        <v>10</v>
      </c>
      <c r="E29" s="90">
        <v>5.290909090909091</v>
      </c>
      <c r="F29" s="34">
        <v>3.7144447669716163</v>
      </c>
      <c r="G29" s="19">
        <v>1.29</v>
      </c>
      <c r="H29" s="19">
        <v>2.8361864744040215</v>
      </c>
      <c r="I29" s="14">
        <v>9.6</v>
      </c>
      <c r="J29" s="14">
        <v>56.902363166310437</v>
      </c>
      <c r="K29" s="14">
        <v>58.247719305753705</v>
      </c>
      <c r="L29">
        <f>_xlfn.RANK.EQ(Table13[[#This Row],[Weighted normalised score]],Table13[Weighted normalised score],0)</f>
        <v>14</v>
      </c>
    </row>
    <row r="30" spans="1:12">
      <c r="A30" s="17" t="s">
        <v>34</v>
      </c>
      <c r="B30" s="19">
        <v>8.100908806016923</v>
      </c>
      <c r="C30" s="34">
        <v>4.3071161048689142</v>
      </c>
      <c r="D30" s="43">
        <v>10</v>
      </c>
      <c r="E30" s="91">
        <v>4.0181818181818185</v>
      </c>
      <c r="F30" s="19">
        <v>2.3308776138665732</v>
      </c>
      <c r="G30" s="19">
        <v>2.4500000000000002</v>
      </c>
      <c r="H30" s="19">
        <v>3.9321628091580281</v>
      </c>
      <c r="I30" s="14">
        <v>6.1</v>
      </c>
      <c r="J30" s="14">
        <v>51.549058940115316</v>
      </c>
      <c r="K30" s="14">
        <v>52.950888694053631</v>
      </c>
      <c r="L30">
        <f>_xlfn.RANK.EQ(Table13[[#This Row],[Weighted normalised score]],Table13[Weighted normalised score],0)</f>
        <v>26</v>
      </c>
    </row>
    <row r="31" spans="1:12">
      <c r="A31" s="17" t="s">
        <v>27</v>
      </c>
      <c r="B31" s="19">
        <v>7.8596051394547164</v>
      </c>
      <c r="C31" s="34">
        <v>4.3071161048689142</v>
      </c>
      <c r="D31" s="43">
        <v>10</v>
      </c>
      <c r="E31" s="91">
        <v>4.0181818181818185</v>
      </c>
      <c r="F31" s="19">
        <v>2.3358767545183086</v>
      </c>
      <c r="G31" s="19">
        <v>8.01</v>
      </c>
      <c r="H31" s="19">
        <v>6.9600060588527883</v>
      </c>
      <c r="I31" s="14">
        <v>9.6999999999999993</v>
      </c>
      <c r="J31" s="14">
        <v>66.488482344845693</v>
      </c>
      <c r="K31" s="14">
        <v>63.079816998749187</v>
      </c>
      <c r="L31">
        <f>_xlfn.RANK.EQ(Table13[[#This Row],[Weighted normalised score]],Table13[Weighted normalised score],0)</f>
        <v>4</v>
      </c>
    </row>
    <row r="32" spans="1:12">
      <c r="A32" s="17" t="s">
        <v>12</v>
      </c>
      <c r="B32" s="19">
        <v>6.5622062049514263</v>
      </c>
      <c r="C32" s="19">
        <v>6.4344569288389515</v>
      </c>
      <c r="D32" s="43">
        <v>10</v>
      </c>
      <c r="E32" s="90">
        <v>3.790909090909091</v>
      </c>
      <c r="F32" s="19">
        <v>3.1771663376777619</v>
      </c>
      <c r="G32" s="19">
        <v>6.95</v>
      </c>
      <c r="H32" s="19">
        <v>6.1905972918655854</v>
      </c>
      <c r="I32" s="14">
        <v>9.1999999999999993</v>
      </c>
      <c r="J32" s="14">
        <v>65.381669817803513</v>
      </c>
      <c r="K32" s="14">
        <v>62.879944814417001</v>
      </c>
      <c r="L32">
        <f>_xlfn.RANK.EQ(Table13[[#This Row],[Weighted normalised score]],Table13[Weighted normalised score],0)</f>
        <v>5</v>
      </c>
    </row>
    <row r="33" spans="1:12">
      <c r="A33" s="17" t="s">
        <v>17</v>
      </c>
      <c r="B33" s="19">
        <v>7.0354120965214673</v>
      </c>
      <c r="C33" s="19">
        <v>3.2883895131086138</v>
      </c>
      <c r="D33" s="43">
        <v>6.666666666666667</v>
      </c>
      <c r="E33" s="90">
        <v>3</v>
      </c>
      <c r="F33" s="19">
        <v>2.0495278921462452</v>
      </c>
      <c r="G33" s="19">
        <v>7</v>
      </c>
      <c r="H33" s="19">
        <v>7.4654347391187859</v>
      </c>
      <c r="I33" s="14">
        <v>9.4</v>
      </c>
      <c r="J33" s="14">
        <v>57.381788634452221</v>
      </c>
      <c r="K33" s="14">
        <v>54.374239433395005</v>
      </c>
      <c r="L33">
        <f>_xlfn.RANK.EQ(Table13[[#This Row],[Weighted normalised score]],Table13[Weighted normalised score],0)</f>
        <v>22</v>
      </c>
    </row>
    <row r="34" spans="1:12">
      <c r="A34" s="17" t="s">
        <v>26</v>
      </c>
      <c r="B34" s="19">
        <v>6.7533688498903164</v>
      </c>
      <c r="C34" s="19">
        <v>6.3445692883895131</v>
      </c>
      <c r="D34" s="43">
        <v>10</v>
      </c>
      <c r="E34" s="90">
        <v>3.4363636363636361</v>
      </c>
      <c r="F34" s="19">
        <v>3.8524861956358878</v>
      </c>
      <c r="G34" s="19">
        <v>4.5999999999999996</v>
      </c>
      <c r="H34" s="19">
        <v>5.39142470055892</v>
      </c>
      <c r="I34" s="14">
        <v>8.9</v>
      </c>
      <c r="J34" s="14">
        <v>61.597765838547843</v>
      </c>
      <c r="K34" s="14">
        <v>60.793165709741373</v>
      </c>
      <c r="L34">
        <f>_xlfn.RANK.EQ(Table13[[#This Row],[Weighted normalised score]],Table13[Weighted normalised score],0)</f>
        <v>6</v>
      </c>
    </row>
    <row r="35" spans="1:12">
      <c r="A35" s="17" t="s">
        <v>36</v>
      </c>
      <c r="B35" s="34">
        <v>6.2613600752115328</v>
      </c>
      <c r="C35" s="34">
        <v>4.3071161048689142</v>
      </c>
      <c r="D35" s="45">
        <v>10</v>
      </c>
      <c r="E35" s="91">
        <v>4.0181818181818185</v>
      </c>
      <c r="F35" s="34">
        <v>3.7144447669716163</v>
      </c>
      <c r="G35" s="34">
        <v>5.16</v>
      </c>
      <c r="H35" s="19">
        <v>7.3427632762694168</v>
      </c>
      <c r="I35" s="14">
        <v>9.5</v>
      </c>
      <c r="J35" s="14">
        <v>62.879832551879119</v>
      </c>
      <c r="K35" s="14">
        <v>59.217780188121537</v>
      </c>
      <c r="L35">
        <f>_xlfn.RANK.EQ(Table13[[#This Row],[Weighted normalised score]],Table13[Weighted normalised score],0)</f>
        <v>9</v>
      </c>
    </row>
    <row r="36" spans="1:12">
      <c r="A36" s="17" t="s">
        <v>9</v>
      </c>
      <c r="B36" s="19">
        <v>4.8824819805703541</v>
      </c>
      <c r="C36" s="19">
        <v>4.9812734082397006</v>
      </c>
      <c r="D36" s="43">
        <v>3.3333333333333335</v>
      </c>
      <c r="E36" s="90">
        <v>1.6909090909090911</v>
      </c>
      <c r="F36" s="19">
        <v>2.7450335145465203</v>
      </c>
      <c r="G36" s="19">
        <v>8.09</v>
      </c>
      <c r="H36" s="19">
        <v>6.232044112646892</v>
      </c>
      <c r="I36" s="14">
        <v>9</v>
      </c>
      <c r="J36" s="14">
        <v>51.193844300307362</v>
      </c>
      <c r="K36" s="14">
        <v>48.834727548664333</v>
      </c>
      <c r="L36">
        <f>_xlfn.RANK.EQ(Table13[[#This Row],[Weighted normalised score]],Table13[Weighted normalised score],0)</f>
        <v>28</v>
      </c>
    </row>
    <row r="37" spans="1:12">
      <c r="A37" s="5" t="s">
        <v>56</v>
      </c>
      <c r="B37" s="5">
        <v>22.5</v>
      </c>
      <c r="C37" s="5">
        <v>17.5</v>
      </c>
      <c r="D37" s="5">
        <v>8.75</v>
      </c>
      <c r="E37" s="5">
        <v>10</v>
      </c>
      <c r="F37" s="5">
        <v>15</v>
      </c>
      <c r="G37" s="5">
        <v>8.75</v>
      </c>
      <c r="H37" s="5">
        <v>8.75</v>
      </c>
      <c r="I37" s="5">
        <v>8.75</v>
      </c>
      <c r="J37" s="5"/>
      <c r="K37" s="5"/>
      <c r="L37" s="1"/>
    </row>
    <row r="38" spans="1:12">
      <c r="A38" s="5" t="s">
        <v>434</v>
      </c>
      <c r="B38" s="5">
        <v>6.3</v>
      </c>
      <c r="C38" s="5">
        <v>4.3</v>
      </c>
      <c r="D38" s="5">
        <v>8.4</v>
      </c>
      <c r="E38" s="5">
        <v>4.0199999999999996</v>
      </c>
      <c r="F38" s="5">
        <v>3.7</v>
      </c>
      <c r="G38" s="5">
        <v>5.2</v>
      </c>
      <c r="H38" s="5">
        <v>6.4</v>
      </c>
      <c r="I38" s="5">
        <v>8.9</v>
      </c>
      <c r="J38" s="5"/>
      <c r="K38" s="5"/>
      <c r="L38" s="1"/>
    </row>
    <row r="39" spans="1:12" ht="15.75" thickBot="1"/>
    <row r="40" spans="1:12" ht="15.75" thickBot="1">
      <c r="A40" s="99" t="s">
        <v>207</v>
      </c>
      <c r="B40" s="100"/>
      <c r="C40" s="100"/>
      <c r="D40" s="100"/>
      <c r="E40" s="100"/>
      <c r="F40" s="100"/>
      <c r="G40" s="100"/>
      <c r="H40" s="100"/>
      <c r="I40" s="100"/>
      <c r="J40" s="100"/>
      <c r="K40" s="101"/>
      <c r="L40" s="129"/>
    </row>
    <row r="41" spans="1:12">
      <c r="A41" s="48" t="s">
        <v>2</v>
      </c>
      <c r="B41" s="49" t="s">
        <v>117</v>
      </c>
      <c r="C41" s="49" t="s">
        <v>120</v>
      </c>
      <c r="D41" s="49" t="s">
        <v>123</v>
      </c>
      <c r="E41" s="49" t="s">
        <v>126</v>
      </c>
      <c r="F41" s="49" t="s">
        <v>129</v>
      </c>
      <c r="G41" s="49" t="s">
        <v>131</v>
      </c>
      <c r="H41" s="49" t="s">
        <v>134</v>
      </c>
      <c r="I41" s="49" t="s">
        <v>137</v>
      </c>
      <c r="J41" s="49" t="s">
        <v>54</v>
      </c>
      <c r="K41" s="50" t="s">
        <v>205</v>
      </c>
      <c r="L41" s="49" t="s">
        <v>435</v>
      </c>
    </row>
    <row r="42" spans="1:12">
      <c r="A42" s="17" t="s">
        <v>8</v>
      </c>
      <c r="B42" s="19">
        <v>229</v>
      </c>
      <c r="C42" s="19">
        <v>50</v>
      </c>
      <c r="D42" s="33">
        <v>3</v>
      </c>
      <c r="E42" s="34">
        <v>4.42</v>
      </c>
      <c r="F42" s="19">
        <v>177.19396519705427</v>
      </c>
      <c r="G42" s="19">
        <v>66.099999999999994</v>
      </c>
      <c r="H42" s="19">
        <v>266.20999999999998</v>
      </c>
      <c r="I42" s="14">
        <v>96</v>
      </c>
      <c r="J42" s="14">
        <v>61.162125582324947</v>
      </c>
      <c r="K42" s="14">
        <v>53.121054954583414</v>
      </c>
      <c r="L42" s="3">
        <f>_xlfn.RANK.EQ(Table14[[#This Row],[Weighted normalised score]],Table14[Weighted normalised score],0)</f>
        <v>25</v>
      </c>
    </row>
    <row r="43" spans="1:12">
      <c r="A43" s="17" t="s">
        <v>24</v>
      </c>
      <c r="B43" s="19">
        <v>129.6</v>
      </c>
      <c r="C43" s="19">
        <v>30.3</v>
      </c>
      <c r="D43" s="43">
        <v>3</v>
      </c>
      <c r="E43" s="44">
        <v>4.93</v>
      </c>
      <c r="F43" s="19">
        <v>146.14264269561619</v>
      </c>
      <c r="G43" s="19">
        <v>18.3</v>
      </c>
      <c r="H43" s="34">
        <v>228.97</v>
      </c>
      <c r="I43" s="14">
        <v>88.78</v>
      </c>
      <c r="J43" s="14">
        <v>59.845905822290845</v>
      </c>
      <c r="K43" s="14">
        <v>58.47004172293537</v>
      </c>
      <c r="L43" s="3">
        <f>_xlfn.RANK.EQ(Table14[[#This Row],[Weighted normalised score]],Table14[Weighted normalised score],0)</f>
        <v>10</v>
      </c>
    </row>
    <row r="44" spans="1:12">
      <c r="A44" s="17" t="s">
        <v>38</v>
      </c>
      <c r="B44" s="19">
        <v>178.4</v>
      </c>
      <c r="C44" s="19">
        <v>38.200000000000003</v>
      </c>
      <c r="D44" s="43">
        <v>3</v>
      </c>
      <c r="E44" s="44">
        <v>4.49</v>
      </c>
      <c r="F44" s="19">
        <v>120.41917126373241</v>
      </c>
      <c r="G44" s="19">
        <v>57.3</v>
      </c>
      <c r="H44" s="19">
        <v>269.99</v>
      </c>
      <c r="I44" s="14">
        <v>94</v>
      </c>
      <c r="J44" s="14">
        <v>61.826513763178106</v>
      </c>
      <c r="K44" s="14">
        <v>56.127015656862234</v>
      </c>
      <c r="L44" s="3">
        <f>_xlfn.RANK.EQ(Table14[[#This Row],[Weighted normalised score]],Table14[Weighted normalised score],0)</f>
        <v>16</v>
      </c>
    </row>
    <row r="45" spans="1:12">
      <c r="A45" s="17" t="s">
        <v>28</v>
      </c>
      <c r="B45" s="19">
        <v>49.3</v>
      </c>
      <c r="C45" s="34">
        <v>38</v>
      </c>
      <c r="D45" s="33">
        <v>1</v>
      </c>
      <c r="E45" s="46">
        <v>4.42</v>
      </c>
      <c r="F45" s="19">
        <v>55.723579315982292</v>
      </c>
      <c r="G45" s="33">
        <v>72.400000000000006</v>
      </c>
      <c r="H45" s="19">
        <v>225.92</v>
      </c>
      <c r="I45" s="14">
        <v>81</v>
      </c>
      <c r="J45" s="14">
        <v>54.516742962565132</v>
      </c>
      <c r="K45" s="14">
        <v>55.230506523455603</v>
      </c>
      <c r="L45" s="3">
        <f>_xlfn.RANK.EQ(Table14[[#This Row],[Weighted normalised score]],Table14[Weighted normalised score],0)</f>
        <v>20</v>
      </c>
    </row>
    <row r="46" spans="1:12">
      <c r="A46" s="17" t="s">
        <v>18</v>
      </c>
      <c r="B46" s="19">
        <v>124.6</v>
      </c>
      <c r="C46" s="34">
        <v>38</v>
      </c>
      <c r="D46" s="45">
        <v>2</v>
      </c>
      <c r="E46" s="44">
        <v>2.02</v>
      </c>
      <c r="F46" s="19">
        <v>123.80971316084997</v>
      </c>
      <c r="G46" s="19">
        <v>64.7</v>
      </c>
      <c r="H46" s="19">
        <v>266.91000000000003</v>
      </c>
      <c r="I46" s="14">
        <v>85</v>
      </c>
      <c r="J46" s="14">
        <v>56.833514920114339</v>
      </c>
      <c r="K46" s="14">
        <v>54.767009244130222</v>
      </c>
      <c r="L46" s="3">
        <f>_xlfn.RANK.EQ(Table14[[#This Row],[Weighted normalised score]],Table14[Weighted normalised score],0)</f>
        <v>21</v>
      </c>
    </row>
    <row r="47" spans="1:12">
      <c r="A47" s="17" t="s">
        <v>40</v>
      </c>
      <c r="B47" s="47">
        <v>119.3</v>
      </c>
      <c r="C47" s="19">
        <v>10.1</v>
      </c>
      <c r="D47" s="45">
        <v>1</v>
      </c>
      <c r="E47" s="46">
        <v>4.42</v>
      </c>
      <c r="F47" s="34">
        <v>110.36729736102764</v>
      </c>
      <c r="G47" s="34">
        <v>51.6</v>
      </c>
      <c r="H47" s="19">
        <v>244.84</v>
      </c>
      <c r="I47" s="14">
        <v>91</v>
      </c>
      <c r="J47" s="14">
        <v>58.606052479445907</v>
      </c>
      <c r="K47" s="14">
        <v>59.883437508204793</v>
      </c>
      <c r="L47" s="3">
        <f>_xlfn.RANK.EQ(Table14[[#This Row],[Weighted normalised score]],Table14[Weighted normalised score],0)</f>
        <v>7</v>
      </c>
    </row>
    <row r="48" spans="1:12">
      <c r="A48" s="17" t="s">
        <v>33</v>
      </c>
      <c r="B48" s="19">
        <v>100</v>
      </c>
      <c r="C48" s="34">
        <v>38</v>
      </c>
      <c r="D48" s="43">
        <v>0</v>
      </c>
      <c r="E48" s="44">
        <v>5.43</v>
      </c>
      <c r="F48" s="19">
        <v>71.817663661461523</v>
      </c>
      <c r="G48" s="19">
        <v>25.4</v>
      </c>
      <c r="H48" s="19">
        <v>181.5</v>
      </c>
      <c r="I48" s="14">
        <v>90</v>
      </c>
      <c r="J48" s="14">
        <v>43.894293185580374</v>
      </c>
      <c r="K48" s="14">
        <v>46.063436472756777</v>
      </c>
      <c r="L48" s="3">
        <f>_xlfn.RANK.EQ(Table14[[#This Row],[Weighted normalised score]],Table14[Weighted normalised score],0)</f>
        <v>30</v>
      </c>
    </row>
    <row r="49" spans="1:12">
      <c r="A49" s="17" t="s">
        <v>29</v>
      </c>
      <c r="B49" s="19">
        <v>226.2</v>
      </c>
      <c r="C49" s="19">
        <v>59.1</v>
      </c>
      <c r="D49" s="43">
        <v>2</v>
      </c>
      <c r="E49" s="44">
        <v>2.25</v>
      </c>
      <c r="F49" s="19">
        <v>79.534877021039875</v>
      </c>
      <c r="G49" s="19">
        <v>78</v>
      </c>
      <c r="H49" s="19">
        <v>254.35</v>
      </c>
      <c r="I49" s="14">
        <v>96</v>
      </c>
      <c r="J49" s="14">
        <v>49.901798820945714</v>
      </c>
      <c r="K49" s="14">
        <v>41.865786910690886</v>
      </c>
      <c r="L49" s="3">
        <f>_xlfn.RANK.EQ(Table14[[#This Row],[Weighted normalised score]],Table14[Weighted normalised score],0)</f>
        <v>33</v>
      </c>
    </row>
    <row r="50" spans="1:12">
      <c r="A50" s="17" t="s">
        <v>11</v>
      </c>
      <c r="B50" s="19">
        <v>49.4</v>
      </c>
      <c r="C50" s="34">
        <v>38</v>
      </c>
      <c r="D50" s="43">
        <v>3</v>
      </c>
      <c r="E50" s="44">
        <v>5.37</v>
      </c>
      <c r="F50" s="19">
        <v>86.856428427598104</v>
      </c>
      <c r="G50" s="19">
        <v>21.1</v>
      </c>
      <c r="H50" s="19">
        <v>163.72999999999999</v>
      </c>
      <c r="I50" s="14">
        <v>90</v>
      </c>
      <c r="J50" s="14">
        <v>57.785538827008871</v>
      </c>
      <c r="K50" s="14">
        <v>58.277175086977323</v>
      </c>
      <c r="L50" s="3">
        <f>_xlfn.RANK.EQ(Table14[[#This Row],[Weighted normalised score]],Table14[Weighted normalised score],0)</f>
        <v>13</v>
      </c>
    </row>
    <row r="51" spans="1:12">
      <c r="A51" s="17" t="s">
        <v>10</v>
      </c>
      <c r="B51" s="19">
        <v>95.3</v>
      </c>
      <c r="C51" s="19">
        <v>51.7</v>
      </c>
      <c r="D51" s="43">
        <v>3</v>
      </c>
      <c r="E51" s="44">
        <v>2.61</v>
      </c>
      <c r="F51" s="19">
        <v>138.9988286554603</v>
      </c>
      <c r="G51" s="19">
        <v>59.5</v>
      </c>
      <c r="H51" s="19">
        <v>240.53</v>
      </c>
      <c r="I51" s="14">
        <v>87</v>
      </c>
      <c r="J51" s="14">
        <v>59.574590922439285</v>
      </c>
      <c r="K51" s="14">
        <v>56.538959427803519</v>
      </c>
      <c r="L51" s="3">
        <f>_xlfn.RANK.EQ(Table14[[#This Row],[Weighted normalised score]],Table14[Weighted normalised score],0)</f>
        <v>15</v>
      </c>
    </row>
    <row r="52" spans="1:12">
      <c r="A52" s="17" t="s">
        <v>16</v>
      </c>
      <c r="B52" s="33">
        <v>128.80000000000001</v>
      </c>
      <c r="C52" s="34">
        <v>38</v>
      </c>
      <c r="D52" s="43">
        <v>3</v>
      </c>
      <c r="E52" s="44">
        <v>4.24</v>
      </c>
      <c r="F52" s="19">
        <v>138.31175776556341</v>
      </c>
      <c r="G52" s="19">
        <v>56.8</v>
      </c>
      <c r="H52" s="19">
        <v>227.82</v>
      </c>
      <c r="I52" s="14">
        <v>95</v>
      </c>
      <c r="J52" s="14">
        <v>62.871780539541788</v>
      </c>
      <c r="K52" s="14">
        <v>59.370134340384773</v>
      </c>
      <c r="L52" s="3">
        <f>_xlfn.RANK.EQ(Table14[[#This Row],[Weighted normalised score]],Table14[Weighted normalised score],0)</f>
        <v>8</v>
      </c>
    </row>
    <row r="53" spans="1:12">
      <c r="A53" s="17" t="s">
        <v>35</v>
      </c>
      <c r="B53" s="19">
        <v>172</v>
      </c>
      <c r="C53" s="34">
        <v>38</v>
      </c>
      <c r="D53" s="43">
        <v>3</v>
      </c>
      <c r="E53" s="44">
        <v>2.96</v>
      </c>
      <c r="F53" s="19">
        <v>103.4988692616015</v>
      </c>
      <c r="G53" s="19">
        <v>43.3</v>
      </c>
      <c r="H53" s="19">
        <v>230.56</v>
      </c>
      <c r="I53" s="14">
        <v>82</v>
      </c>
      <c r="J53" s="14">
        <v>55.043199797476348</v>
      </c>
      <c r="K53" s="14">
        <v>51.150913916612055</v>
      </c>
      <c r="L53" s="3">
        <f>_xlfn.RANK.EQ(Table14[[#This Row],[Weighted normalised score]],Table14[Weighted normalised score],0)</f>
        <v>27</v>
      </c>
    </row>
    <row r="54" spans="1:12">
      <c r="A54" s="17" t="s">
        <v>22</v>
      </c>
      <c r="B54" s="34">
        <v>119.3</v>
      </c>
      <c r="C54" s="19">
        <v>29.6</v>
      </c>
      <c r="D54" s="43">
        <v>3</v>
      </c>
      <c r="E54" s="44">
        <v>10.56</v>
      </c>
      <c r="F54" s="19">
        <v>46.805782117806949</v>
      </c>
      <c r="G54" s="19">
        <v>65.3</v>
      </c>
      <c r="H54" s="19">
        <v>216.35</v>
      </c>
      <c r="I54" s="14">
        <v>96</v>
      </c>
      <c r="J54" s="14">
        <v>68.937874885056686</v>
      </c>
      <c r="K54" s="14">
        <v>63.92027192954059</v>
      </c>
      <c r="L54" s="3">
        <f>_xlfn.RANK.EQ(Table14[[#This Row],[Weighted normalised score]],Table14[Weighted normalised score],0)</f>
        <v>3</v>
      </c>
    </row>
    <row r="55" spans="1:12">
      <c r="A55" s="17" t="s">
        <v>31</v>
      </c>
      <c r="B55" s="34">
        <v>119.3</v>
      </c>
      <c r="C55" s="34">
        <v>38</v>
      </c>
      <c r="D55" s="43">
        <v>3</v>
      </c>
      <c r="E55" s="44">
        <v>6.01</v>
      </c>
      <c r="F55" s="19">
        <v>66.818463770602563</v>
      </c>
      <c r="G55" s="19">
        <v>22.3</v>
      </c>
      <c r="H55" s="19">
        <v>167.56</v>
      </c>
      <c r="I55" s="14">
        <v>99</v>
      </c>
      <c r="J55" s="14">
        <v>56.339834253070165</v>
      </c>
      <c r="K55" s="14">
        <v>53.904432470047396</v>
      </c>
      <c r="L55" s="3">
        <f>_xlfn.RANK.EQ(Table14[[#This Row],[Weighted normalised score]],Table14[Weighted normalised score],0)</f>
        <v>24</v>
      </c>
    </row>
    <row r="56" spans="1:12">
      <c r="A56" s="17" t="s">
        <v>41</v>
      </c>
      <c r="B56" s="34">
        <v>119.3</v>
      </c>
      <c r="C56" s="34">
        <v>38</v>
      </c>
      <c r="D56" s="45">
        <v>0</v>
      </c>
      <c r="E56" s="46">
        <v>4.42</v>
      </c>
      <c r="F56" s="34">
        <v>110.36729736102764</v>
      </c>
      <c r="G56" s="34">
        <v>51.6</v>
      </c>
      <c r="H56" s="19">
        <v>155.72</v>
      </c>
      <c r="I56" s="14">
        <v>66</v>
      </c>
      <c r="J56" s="14">
        <v>42.99089098344254</v>
      </c>
      <c r="K56" s="14">
        <v>45.295521090215914</v>
      </c>
      <c r="L56" s="3">
        <f>_xlfn.RANK.EQ(Table14[[#This Row],[Weighted normalised score]],Table14[Weighted normalised score],0)</f>
        <v>31</v>
      </c>
    </row>
    <row r="57" spans="1:12">
      <c r="A57" s="17" t="s">
        <v>19</v>
      </c>
      <c r="B57" s="19">
        <v>219.2</v>
      </c>
      <c r="C57" s="19">
        <v>32.6</v>
      </c>
      <c r="D57" s="43">
        <v>0</v>
      </c>
      <c r="E57" s="44">
        <v>1.3</v>
      </c>
      <c r="F57" s="19">
        <v>233.31248494982481</v>
      </c>
      <c r="G57" s="19">
        <v>75.8</v>
      </c>
      <c r="H57" s="19">
        <v>221.94</v>
      </c>
      <c r="I57" s="14">
        <v>84</v>
      </c>
      <c r="J57" s="14">
        <v>49.293043064623618</v>
      </c>
      <c r="K57" s="14">
        <v>48.341760625610995</v>
      </c>
      <c r="L57" s="3">
        <f>_xlfn.RANK.EQ(Table14[[#This Row],[Weighted normalised score]],Table14[Weighted normalised score],0)</f>
        <v>29</v>
      </c>
    </row>
    <row r="58" spans="1:12">
      <c r="A58" s="17" t="s">
        <v>14</v>
      </c>
      <c r="B58" s="19">
        <v>18.100000000000001</v>
      </c>
      <c r="C58" s="19">
        <v>36.799999999999997</v>
      </c>
      <c r="D58" s="43">
        <v>3</v>
      </c>
      <c r="E58" s="44">
        <v>6.61</v>
      </c>
      <c r="F58" s="19">
        <v>81.670602137666975</v>
      </c>
      <c r="G58" s="19">
        <v>58.1</v>
      </c>
      <c r="H58" s="19">
        <v>244.94</v>
      </c>
      <c r="I58" s="14">
        <v>92</v>
      </c>
      <c r="J58" s="14">
        <v>68.126028836515715</v>
      </c>
      <c r="K58" s="14">
        <v>67.053364096683225</v>
      </c>
      <c r="L58" s="3">
        <f>_xlfn.RANK.EQ(Table14[[#This Row],[Weighted normalised score]],Table14[Weighted normalised score],0)</f>
        <v>2</v>
      </c>
    </row>
    <row r="59" spans="1:12">
      <c r="A59" s="17" t="s">
        <v>15</v>
      </c>
      <c r="B59" s="34">
        <v>119.3</v>
      </c>
      <c r="C59" s="34">
        <v>38</v>
      </c>
      <c r="D59" s="45">
        <v>1</v>
      </c>
      <c r="E59" s="46">
        <v>4.42</v>
      </c>
      <c r="F59" s="34">
        <v>110.36729736102764</v>
      </c>
      <c r="G59" s="19">
        <v>66</v>
      </c>
      <c r="H59" s="19">
        <v>309.58999999999997</v>
      </c>
      <c r="I59" s="14">
        <v>96</v>
      </c>
      <c r="J59" s="14">
        <v>58.057744154823638</v>
      </c>
      <c r="K59" s="14">
        <v>55.842318310182684</v>
      </c>
      <c r="L59" s="3">
        <f>_xlfn.RANK.EQ(Table14[[#This Row],[Weighted normalised score]],Table14[Weighted normalised score],0)</f>
        <v>18</v>
      </c>
    </row>
    <row r="60" spans="1:12">
      <c r="A60" s="17" t="s">
        <v>39</v>
      </c>
      <c r="B60" s="19">
        <v>65.900000000000006</v>
      </c>
      <c r="C60" s="34">
        <v>38</v>
      </c>
      <c r="D60" s="43">
        <v>3</v>
      </c>
      <c r="E60" s="46">
        <v>4.42</v>
      </c>
      <c r="F60" s="19">
        <v>76.837765124781768</v>
      </c>
      <c r="G60" s="19">
        <v>7.7</v>
      </c>
      <c r="H60" s="19">
        <v>156.47</v>
      </c>
      <c r="I60" s="14">
        <v>87</v>
      </c>
      <c r="J60" s="14">
        <v>53.335731663263729</v>
      </c>
      <c r="K60" s="14">
        <v>54.132633294958794</v>
      </c>
      <c r="L60" s="3">
        <f>_xlfn.RANK.EQ(Table14[[#This Row],[Weighted normalised score]],Table14[Weighted normalised score],0)</f>
        <v>23</v>
      </c>
    </row>
    <row r="61" spans="1:12">
      <c r="A61" s="17" t="s">
        <v>32</v>
      </c>
      <c r="B61" s="19">
        <v>71.099999999999994</v>
      </c>
      <c r="C61" s="34">
        <v>38</v>
      </c>
      <c r="D61" s="43">
        <v>3</v>
      </c>
      <c r="E61" s="44">
        <v>7.04</v>
      </c>
      <c r="F61" s="19">
        <v>102.50499939482418</v>
      </c>
      <c r="G61" s="19">
        <v>21.5</v>
      </c>
      <c r="H61" s="19">
        <v>167.44</v>
      </c>
      <c r="I61" s="14">
        <v>81</v>
      </c>
      <c r="J61" s="14">
        <v>58.545540580026191</v>
      </c>
      <c r="K61" s="14">
        <v>58.393058200882791</v>
      </c>
      <c r="L61" s="3">
        <f>_xlfn.RANK.EQ(Table14[[#This Row],[Weighted normalised score]],Table14[Weighted normalised score],0)</f>
        <v>11</v>
      </c>
    </row>
    <row r="62" spans="1:12">
      <c r="A62" s="17" t="s">
        <v>25</v>
      </c>
      <c r="B62" s="19">
        <v>107.3</v>
      </c>
      <c r="C62" s="19">
        <v>33.4</v>
      </c>
      <c r="D62" s="43">
        <v>1</v>
      </c>
      <c r="E62" s="44">
        <v>3.09</v>
      </c>
      <c r="F62" s="19">
        <v>182.78058276703121</v>
      </c>
      <c r="G62" s="19">
        <v>72.599999999999994</v>
      </c>
      <c r="H62" s="19">
        <v>226.4</v>
      </c>
      <c r="I62" s="14">
        <v>90</v>
      </c>
      <c r="J62" s="14">
        <v>58.106654840164005</v>
      </c>
      <c r="K62" s="14">
        <v>58.368676852457824</v>
      </c>
      <c r="L62" s="3">
        <f>_xlfn.RANK.EQ(Table14[[#This Row],[Weighted normalised score]],Table14[Weighted normalised score],0)</f>
        <v>12</v>
      </c>
    </row>
    <row r="63" spans="1:12">
      <c r="A63" s="17" t="s">
        <v>30</v>
      </c>
      <c r="B63" s="33">
        <v>319.10000000000002</v>
      </c>
      <c r="C63" s="19">
        <v>49.1</v>
      </c>
      <c r="D63" s="45">
        <v>2</v>
      </c>
      <c r="E63" s="46">
        <v>4.42</v>
      </c>
      <c r="F63" s="19">
        <v>126.422200971878</v>
      </c>
      <c r="G63" s="19">
        <v>71</v>
      </c>
      <c r="H63" s="19">
        <v>254.35</v>
      </c>
      <c r="I63" s="14">
        <v>86</v>
      </c>
      <c r="J63" s="14">
        <v>50.448734585328751</v>
      </c>
      <c r="K63" s="14">
        <v>40.789293225790068</v>
      </c>
      <c r="L63" s="3">
        <f>_xlfn.RANK.EQ(Table14[[#This Row],[Weighted normalised score]],Table14[Weighted normalised score],0)</f>
        <v>34</v>
      </c>
    </row>
    <row r="64" spans="1:12">
      <c r="A64" s="17" t="s">
        <v>23</v>
      </c>
      <c r="B64" s="19">
        <v>193.4</v>
      </c>
      <c r="C64" s="19">
        <v>64.599999999999994</v>
      </c>
      <c r="D64" s="43">
        <v>2</v>
      </c>
      <c r="E64" s="44">
        <v>3.32</v>
      </c>
      <c r="F64" s="19">
        <v>100.17898349210107</v>
      </c>
      <c r="G64" s="19">
        <v>63.3</v>
      </c>
      <c r="H64" s="19">
        <v>223.5</v>
      </c>
      <c r="I64" s="14">
        <v>95</v>
      </c>
      <c r="J64" s="14">
        <v>49.205908718053138</v>
      </c>
      <c r="K64" s="14">
        <v>42.626870790689317</v>
      </c>
      <c r="L64" s="3">
        <f>_xlfn.RANK.EQ(Table14[[#This Row],[Weighted normalised score]],Table14[Weighted normalised score],0)</f>
        <v>32</v>
      </c>
    </row>
    <row r="65" spans="1:12">
      <c r="A65" s="17" t="s">
        <v>37</v>
      </c>
      <c r="B65" s="19">
        <v>51.7</v>
      </c>
      <c r="C65" s="19">
        <v>34.700000000000003</v>
      </c>
      <c r="D65" s="43">
        <v>3</v>
      </c>
      <c r="E65" s="44">
        <v>6.35</v>
      </c>
      <c r="F65" s="19">
        <v>88.507405226422009</v>
      </c>
      <c r="G65" s="19">
        <v>10</v>
      </c>
      <c r="H65" s="19">
        <v>145.6</v>
      </c>
      <c r="I65" s="14">
        <v>61</v>
      </c>
      <c r="J65" s="14">
        <v>53.85361570734544</v>
      </c>
      <c r="K65" s="14">
        <v>56.004397523317202</v>
      </c>
      <c r="L65" s="3">
        <f>_xlfn.RANK.EQ(Table14[[#This Row],[Weighted normalised score]],Table14[Weighted normalised score],0)</f>
        <v>17</v>
      </c>
    </row>
    <row r="66" spans="1:12">
      <c r="A66" s="17" t="s">
        <v>21</v>
      </c>
      <c r="B66" s="19">
        <v>44.5</v>
      </c>
      <c r="C66" s="34">
        <v>38</v>
      </c>
      <c r="D66" s="43">
        <v>3</v>
      </c>
      <c r="E66" s="44">
        <v>4.21</v>
      </c>
      <c r="F66" s="19">
        <v>297.12895336741161</v>
      </c>
      <c r="G66" s="19">
        <v>66.2</v>
      </c>
      <c r="H66" s="19">
        <v>275.68</v>
      </c>
      <c r="I66" s="14">
        <v>98</v>
      </c>
      <c r="J66" s="14">
        <v>76.035378484744825</v>
      </c>
      <c r="K66" s="14">
        <v>75.554376256170229</v>
      </c>
      <c r="L66" s="3">
        <f>_xlfn.RANK.EQ(Table14[[#This Row],[Weighted normalised score]],Table14[Weighted normalised score],0)</f>
        <v>1</v>
      </c>
    </row>
    <row r="67" spans="1:12">
      <c r="A67" s="17" t="s">
        <v>20</v>
      </c>
      <c r="B67" s="34">
        <v>119.3</v>
      </c>
      <c r="C67" s="34">
        <v>38</v>
      </c>
      <c r="D67" s="45">
        <v>3</v>
      </c>
      <c r="E67" s="46">
        <v>4.42</v>
      </c>
      <c r="F67" s="19">
        <v>65.379762376259379</v>
      </c>
      <c r="G67" s="34">
        <v>51.6</v>
      </c>
      <c r="H67" s="19">
        <v>188.24</v>
      </c>
      <c r="I67" s="14">
        <v>98</v>
      </c>
      <c r="J67" s="14">
        <v>58.72905177372067</v>
      </c>
      <c r="K67" s="14">
        <v>55.365940459771124</v>
      </c>
      <c r="L67" s="3">
        <f>_xlfn.RANK.EQ(Table14[[#This Row],[Weighted normalised score]],Table14[Weighted normalised score],0)</f>
        <v>19</v>
      </c>
    </row>
    <row r="68" spans="1:12">
      <c r="A68" s="17" t="s">
        <v>13</v>
      </c>
      <c r="B68" s="19">
        <v>48.4</v>
      </c>
      <c r="C68" s="34">
        <v>38</v>
      </c>
      <c r="D68" s="43">
        <v>3</v>
      </c>
      <c r="E68" s="44">
        <v>5.82</v>
      </c>
      <c r="F68" s="34">
        <v>110.36729736102764</v>
      </c>
      <c r="G68" s="19">
        <v>12.9</v>
      </c>
      <c r="H68" s="19">
        <v>101.96</v>
      </c>
      <c r="I68" s="14">
        <v>96</v>
      </c>
      <c r="J68" s="14">
        <v>56.902363166310437</v>
      </c>
      <c r="K68" s="14">
        <v>58.247719305753705</v>
      </c>
      <c r="L68" s="3">
        <f>_xlfn.RANK.EQ(Table14[[#This Row],[Weighted normalised score]],Table14[Weighted normalised score],0)</f>
        <v>14</v>
      </c>
    </row>
    <row r="69" spans="1:12">
      <c r="A69" s="17" t="s">
        <v>34</v>
      </c>
      <c r="B69" s="19">
        <v>60.6</v>
      </c>
      <c r="C69" s="34">
        <v>38</v>
      </c>
      <c r="D69" s="43">
        <v>3</v>
      </c>
      <c r="E69" s="46">
        <v>4.42</v>
      </c>
      <c r="F69" s="19">
        <v>69.257366540817486</v>
      </c>
      <c r="G69" s="19">
        <v>24.5</v>
      </c>
      <c r="H69" s="19">
        <v>141.36000000000001</v>
      </c>
      <c r="I69" s="14">
        <v>61</v>
      </c>
      <c r="J69" s="14">
        <v>51.549058940115316</v>
      </c>
      <c r="K69" s="14">
        <v>52.950888694053631</v>
      </c>
      <c r="L69" s="3">
        <f>_xlfn.RANK.EQ(Table14[[#This Row],[Weighted normalised score]],Table14[Weighted normalised score],0)</f>
        <v>26</v>
      </c>
    </row>
    <row r="70" spans="1:12">
      <c r="A70" s="17" t="s">
        <v>27</v>
      </c>
      <c r="B70" s="19">
        <v>68.3</v>
      </c>
      <c r="C70" s="34">
        <v>38</v>
      </c>
      <c r="D70" s="43">
        <v>3</v>
      </c>
      <c r="E70" s="46">
        <v>4.42</v>
      </c>
      <c r="F70" s="19">
        <v>69.4059060070025</v>
      </c>
      <c r="G70" s="19">
        <v>80.099999999999994</v>
      </c>
      <c r="H70" s="19">
        <v>250.21</v>
      </c>
      <c r="I70" s="14">
        <v>97</v>
      </c>
      <c r="J70" s="14">
        <v>66.488482344845693</v>
      </c>
      <c r="K70" s="14">
        <v>63.079816998749187</v>
      </c>
      <c r="L70" s="3">
        <f>_xlfn.RANK.EQ(Table14[[#This Row],[Weighted normalised score]],Table14[Weighted normalised score],0)</f>
        <v>4</v>
      </c>
    </row>
    <row r="71" spans="1:12">
      <c r="A71" s="17" t="s">
        <v>12</v>
      </c>
      <c r="B71" s="19">
        <v>109.7</v>
      </c>
      <c r="C71" s="19">
        <v>23.8</v>
      </c>
      <c r="D71" s="43">
        <v>3</v>
      </c>
      <c r="E71" s="44">
        <v>4.17</v>
      </c>
      <c r="F71" s="19">
        <v>94.403143391419334</v>
      </c>
      <c r="G71" s="19">
        <v>69.5</v>
      </c>
      <c r="H71" s="19">
        <v>222.55</v>
      </c>
      <c r="I71" s="14">
        <v>92</v>
      </c>
      <c r="J71" s="14">
        <v>65.381669817803513</v>
      </c>
      <c r="K71" s="14">
        <v>62.879944814417001</v>
      </c>
      <c r="L71" s="3">
        <f>_xlfn.RANK.EQ(Table14[[#This Row],[Weighted normalised score]],Table14[Weighted normalised score],0)</f>
        <v>5</v>
      </c>
    </row>
    <row r="72" spans="1:12">
      <c r="A72" s="17" t="s">
        <v>17</v>
      </c>
      <c r="B72" s="19">
        <v>94.6</v>
      </c>
      <c r="C72" s="19">
        <v>44.8</v>
      </c>
      <c r="D72" s="43">
        <v>2</v>
      </c>
      <c r="E72" s="44">
        <v>3.3</v>
      </c>
      <c r="F72" s="19">
        <v>60.897622259341382</v>
      </c>
      <c r="G72" s="19">
        <v>70</v>
      </c>
      <c r="H72" s="19">
        <v>268.38</v>
      </c>
      <c r="I72" s="14">
        <v>94</v>
      </c>
      <c r="J72" s="14">
        <v>57.381788634452221</v>
      </c>
      <c r="K72" s="14">
        <v>54.374239433395005</v>
      </c>
      <c r="L72" s="3">
        <f>_xlfn.RANK.EQ(Table14[[#This Row],[Weighted normalised score]],Table14[Weighted normalised score],0)</f>
        <v>22</v>
      </c>
    </row>
    <row r="73" spans="1:12">
      <c r="A73" s="17" t="s">
        <v>26</v>
      </c>
      <c r="B73" s="19">
        <v>103.6</v>
      </c>
      <c r="C73" s="19">
        <v>24.4</v>
      </c>
      <c r="D73" s="43">
        <v>3</v>
      </c>
      <c r="E73" s="44">
        <v>3.78</v>
      </c>
      <c r="F73" s="19">
        <v>114.46892233092913</v>
      </c>
      <c r="G73" s="19">
        <v>46</v>
      </c>
      <c r="H73" s="19">
        <v>193.82</v>
      </c>
      <c r="I73" s="14">
        <v>89</v>
      </c>
      <c r="J73" s="14">
        <v>61.597765838547843</v>
      </c>
      <c r="K73" s="14">
        <v>60.793165709741373</v>
      </c>
      <c r="L73" s="3">
        <f>_xlfn.RANK.EQ(Table14[[#This Row],[Weighted normalised score]],Table14[Weighted normalised score],0)</f>
        <v>6</v>
      </c>
    </row>
    <row r="74" spans="1:12">
      <c r="A74" s="17" t="s">
        <v>36</v>
      </c>
      <c r="B74" s="34">
        <v>119.3</v>
      </c>
      <c r="C74" s="34">
        <v>38</v>
      </c>
      <c r="D74" s="45">
        <v>3</v>
      </c>
      <c r="E74" s="46">
        <v>4.42</v>
      </c>
      <c r="F74" s="34">
        <v>110.36729736102764</v>
      </c>
      <c r="G74" s="34">
        <v>51.6</v>
      </c>
      <c r="H74" s="19">
        <v>263.97000000000003</v>
      </c>
      <c r="I74" s="14">
        <v>95</v>
      </c>
      <c r="J74" s="14">
        <v>62.879832551879119</v>
      </c>
      <c r="K74" s="14">
        <v>59.217780188121537</v>
      </c>
      <c r="L74" s="3">
        <f>_xlfn.RANK.EQ(Table14[[#This Row],[Weighted normalised score]],Table14[Weighted normalised score],0)</f>
        <v>9</v>
      </c>
    </row>
    <row r="75" spans="1:12">
      <c r="A75" s="17" t="s">
        <v>9</v>
      </c>
      <c r="B75" s="19">
        <v>163.30000000000001</v>
      </c>
      <c r="C75" s="19">
        <v>33.5</v>
      </c>
      <c r="D75" s="43">
        <v>1</v>
      </c>
      <c r="E75" s="44">
        <v>1.86</v>
      </c>
      <c r="F75" s="19">
        <v>81.563180817720763</v>
      </c>
      <c r="G75" s="19">
        <v>80.900000000000006</v>
      </c>
      <c r="H75" s="19">
        <v>224.04</v>
      </c>
      <c r="I75" s="14">
        <v>90</v>
      </c>
      <c r="J75" s="14">
        <v>51.193844300307362</v>
      </c>
      <c r="K75" s="14">
        <v>48.834727548664333</v>
      </c>
      <c r="L75" s="3">
        <f>_xlfn.RANK.EQ(Table14[[#This Row],[Weighted normalised score]],Table14[Weighted normalised score],0)</f>
        <v>28</v>
      </c>
    </row>
    <row r="76" spans="1:12">
      <c r="A76" s="88" t="s">
        <v>434</v>
      </c>
      <c r="B76" s="86">
        <v>119.3</v>
      </c>
      <c r="C76" s="86">
        <v>38</v>
      </c>
      <c r="D76" s="86">
        <v>2.2999999999999998</v>
      </c>
      <c r="E76" s="86">
        <v>4.4000000000000004</v>
      </c>
      <c r="F76" s="86">
        <v>110.4</v>
      </c>
      <c r="G76" s="86">
        <v>51.6</v>
      </c>
      <c r="H76" s="86">
        <v>229</v>
      </c>
      <c r="I76" s="35">
        <v>88.8</v>
      </c>
      <c r="J76" s="35"/>
      <c r="K76" s="35"/>
      <c r="L76" s="130"/>
    </row>
  </sheetData>
  <mergeCells count="2">
    <mergeCell ref="A1:K1"/>
    <mergeCell ref="A40:K40"/>
  </mergeCells>
  <phoneticPr fontId="4" type="noConversion"/>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CEC35-AAEB-403E-AD4F-42C3DB40D0E8}">
  <dimension ref="A1:N76"/>
  <sheetViews>
    <sheetView topLeftCell="A42" zoomScale="96" zoomScaleNormal="46" workbookViewId="0">
      <selection activeCell="X37" sqref="X37"/>
    </sheetView>
  </sheetViews>
  <sheetFormatPr defaultRowHeight="15"/>
  <cols>
    <col min="1" max="1" width="35.7109375" customWidth="1"/>
    <col min="2" max="2" width="22.28515625" customWidth="1"/>
    <col min="3" max="3" width="17" customWidth="1"/>
    <col min="4" max="4" width="14.5703125" customWidth="1"/>
    <col min="5" max="5" width="18.140625" customWidth="1"/>
    <col min="6" max="6" width="21.28515625" customWidth="1"/>
    <col min="7" max="7" width="22.7109375" customWidth="1"/>
    <col min="8" max="8" width="22.85546875" customWidth="1"/>
    <col min="9" max="9" width="26.7109375" customWidth="1"/>
    <col min="10" max="10" width="35.85546875" customWidth="1"/>
    <col min="11" max="11" width="18.28515625" customWidth="1"/>
    <col min="12" max="12" width="18.85546875" customWidth="1"/>
    <col min="13" max="13" width="27.140625" customWidth="1"/>
  </cols>
  <sheetData>
    <row r="1" spans="1:14" ht="15.75" thickBot="1">
      <c r="A1" s="99" t="s">
        <v>208</v>
      </c>
      <c r="B1" s="100"/>
      <c r="C1" s="100"/>
      <c r="D1" s="100"/>
      <c r="E1" s="100"/>
      <c r="F1" s="100"/>
      <c r="G1" s="100"/>
      <c r="H1" s="100"/>
      <c r="I1" s="100"/>
      <c r="J1" s="100"/>
      <c r="K1" s="100"/>
      <c r="L1" s="100"/>
      <c r="M1" s="101"/>
      <c r="N1" s="1"/>
    </row>
    <row r="2" spans="1:14">
      <c r="A2" s="12" t="s">
        <v>2</v>
      </c>
      <c r="B2" s="12" t="s">
        <v>140</v>
      </c>
      <c r="C2" s="12" t="s">
        <v>143</v>
      </c>
      <c r="D2" s="12" t="s">
        <v>146</v>
      </c>
      <c r="E2" s="12" t="s">
        <v>149</v>
      </c>
      <c r="F2" s="12" t="s">
        <v>152</v>
      </c>
      <c r="G2" s="12" t="s">
        <v>155</v>
      </c>
      <c r="H2" s="12" t="s">
        <v>158</v>
      </c>
      <c r="I2" s="12" t="s">
        <v>161</v>
      </c>
      <c r="J2" s="12" t="s">
        <v>164</v>
      </c>
      <c r="K2" s="12" t="s">
        <v>167</v>
      </c>
      <c r="L2" s="12" t="s">
        <v>54</v>
      </c>
      <c r="M2" s="12" t="s">
        <v>205</v>
      </c>
      <c r="N2" s="12" t="s">
        <v>435</v>
      </c>
    </row>
    <row r="3" spans="1:14">
      <c r="A3" s="17" t="s">
        <v>8</v>
      </c>
      <c r="B3" s="14">
        <v>5.3519661176053601</v>
      </c>
      <c r="C3" s="14">
        <v>5.6909946921747885</v>
      </c>
      <c r="D3" s="14">
        <v>6.4033782185804906</v>
      </c>
      <c r="E3" s="14">
        <v>6.6325885009938306</v>
      </c>
      <c r="F3" s="14">
        <v>8.7873061036814235</v>
      </c>
      <c r="G3" s="14">
        <v>6.8575209680673712</v>
      </c>
      <c r="H3" s="14">
        <v>3.8610618575137066</v>
      </c>
      <c r="I3" s="14">
        <v>9.7185929648241203</v>
      </c>
      <c r="J3" s="14">
        <v>4.5212061320957417</v>
      </c>
      <c r="K3" s="14">
        <v>8.5495327058805604</v>
      </c>
      <c r="L3" s="14">
        <v>66.374148261417389</v>
      </c>
      <c r="M3" s="14">
        <v>62.543887341404869</v>
      </c>
      <c r="N3" s="3">
        <f>_xlfn.RANK.EQ(Table16[[#This Row],[Weighted normalised score]],Table16[Weighted normalised score],0)</f>
        <v>10</v>
      </c>
    </row>
    <row r="4" spans="1:14">
      <c r="A4" s="17" t="s">
        <v>24</v>
      </c>
      <c r="B4" s="14">
        <v>6.7379399200480146</v>
      </c>
      <c r="C4" s="14">
        <v>5.6903267100989279</v>
      </c>
      <c r="D4" s="14">
        <v>6.4402235574966795</v>
      </c>
      <c r="E4" s="14">
        <v>3.0292575262498964</v>
      </c>
      <c r="F4" s="14">
        <v>8.9767390342197881</v>
      </c>
      <c r="G4" s="14">
        <v>3.899893643895485</v>
      </c>
      <c r="H4" s="14">
        <v>6.6034563555916002</v>
      </c>
      <c r="I4" s="14">
        <v>9.7788944723618094</v>
      </c>
      <c r="J4" s="14">
        <v>3.2503149889863359</v>
      </c>
      <c r="K4" s="14">
        <v>8.3682242941156311</v>
      </c>
      <c r="L4" s="14">
        <v>62.775270503064178</v>
      </c>
      <c r="M4" s="14">
        <v>57.114277707004739</v>
      </c>
      <c r="N4" s="3">
        <f>_xlfn.RANK.EQ(Table16[[#This Row],[Weighted normalised score]],Table16[Weighted normalised score],0)</f>
        <v>17</v>
      </c>
    </row>
    <row r="5" spans="1:14">
      <c r="A5" s="17" t="s">
        <v>38</v>
      </c>
      <c r="B5" s="14">
        <v>5.8059227543474474</v>
      </c>
      <c r="C5" s="14">
        <v>4.5754551966008723</v>
      </c>
      <c r="D5" s="14">
        <v>4.9695520759059164</v>
      </c>
      <c r="E5" s="14">
        <v>3.9697771921391061</v>
      </c>
      <c r="F5" s="14">
        <v>6.2825991926909897</v>
      </c>
      <c r="G5" s="14">
        <v>4.5930875479982713</v>
      </c>
      <c r="H5" s="14">
        <v>6.3015413649775205</v>
      </c>
      <c r="I5" s="14">
        <v>9.608040201005025</v>
      </c>
      <c r="J5" s="14">
        <v>4.120242315226939</v>
      </c>
      <c r="K5" s="14">
        <v>6.0112149411715423</v>
      </c>
      <c r="L5" s="14">
        <v>56.237432782063628</v>
      </c>
      <c r="M5" s="14">
        <v>52.784729002219493</v>
      </c>
      <c r="N5" s="3">
        <f>_xlfn.RANK.EQ(Table16[[#This Row],[Weighted normalised score]],Table16[Weighted normalised score],0)</f>
        <v>25</v>
      </c>
    </row>
    <row r="6" spans="1:14">
      <c r="A6" s="17" t="s">
        <v>28</v>
      </c>
      <c r="B6" s="14">
        <v>9.5460433632579136</v>
      </c>
      <c r="C6" s="14">
        <v>7.0914231319354757</v>
      </c>
      <c r="D6" s="14">
        <v>7.1732522058948121</v>
      </c>
      <c r="E6" s="14">
        <v>6.5562985253740536</v>
      </c>
      <c r="F6" s="14">
        <v>8.3350139540054453</v>
      </c>
      <c r="G6" s="14">
        <v>7.0423726758281138</v>
      </c>
      <c r="H6" s="14">
        <v>6.3015413649775205</v>
      </c>
      <c r="I6" s="14">
        <v>7.5376884422110555</v>
      </c>
      <c r="J6" s="14">
        <v>6.2044973700070649</v>
      </c>
      <c r="K6" s="14">
        <v>4.1981308235222432</v>
      </c>
      <c r="L6" s="14">
        <v>69.986261857013702</v>
      </c>
      <c r="M6" s="14">
        <v>72.377253885331939</v>
      </c>
      <c r="N6" s="3">
        <f>_xlfn.RANK.EQ(Table16[[#This Row],[Weighted normalised score]],Table16[Weighted normalised score],0)</f>
        <v>3</v>
      </c>
    </row>
    <row r="7" spans="1:14">
      <c r="A7" s="17" t="s">
        <v>18</v>
      </c>
      <c r="B7" s="14">
        <v>6.5933165667496505</v>
      </c>
      <c r="C7" s="14">
        <v>5.4872021609784092</v>
      </c>
      <c r="D7" s="14">
        <v>6.0453426376263639</v>
      </c>
      <c r="E7" s="14">
        <v>4.9625518507725923</v>
      </c>
      <c r="F7" s="14">
        <v>9.1114961003348647</v>
      </c>
      <c r="G7" s="14">
        <v>6.9961597488879281</v>
      </c>
      <c r="H7" s="14">
        <v>4.7416472468047735</v>
      </c>
      <c r="I7" s="14">
        <v>9.7135678391959797</v>
      </c>
      <c r="J7" s="14">
        <v>2.9989400010768357</v>
      </c>
      <c r="K7" s="14">
        <v>4.923364470581963</v>
      </c>
      <c r="L7" s="14">
        <v>61.573588623009371</v>
      </c>
      <c r="M7" s="14">
        <v>60.384724519692156</v>
      </c>
      <c r="N7" s="3">
        <f>_xlfn.RANK.EQ(Table16[[#This Row],[Weighted normalised score]],Table16[Weighted normalised score],0)</f>
        <v>14</v>
      </c>
    </row>
    <row r="8" spans="1:14">
      <c r="A8" s="17" t="s">
        <v>40</v>
      </c>
      <c r="B8" s="14">
        <v>6.2156889220261444</v>
      </c>
      <c r="C8" s="14">
        <v>0.28179840111319976</v>
      </c>
      <c r="D8" s="14">
        <v>1.1616307083426012</v>
      </c>
      <c r="E8" s="14">
        <v>5.6570959641793097</v>
      </c>
      <c r="F8" s="14">
        <v>3.6398170934516783</v>
      </c>
      <c r="G8" s="14">
        <v>4.0847453516562284</v>
      </c>
      <c r="H8" s="14">
        <v>9.2452125234648008</v>
      </c>
      <c r="I8" s="14">
        <v>7.3869346733668344</v>
      </c>
      <c r="J8" s="14">
        <v>5.2776996145602171</v>
      </c>
      <c r="K8" s="14">
        <v>9.2747663529402811</v>
      </c>
      <c r="L8" s="14">
        <v>52.225389605101299</v>
      </c>
      <c r="M8" s="14">
        <v>46.284471478749573</v>
      </c>
      <c r="N8" s="3">
        <f>_xlfn.RANK.EQ(Table16[[#This Row],[Weighted normalised score]],Table16[Weighted normalised score],0)</f>
        <v>30</v>
      </c>
    </row>
    <row r="9" spans="1:14">
      <c r="A9" s="17" t="s">
        <v>33</v>
      </c>
      <c r="B9" s="14">
        <v>4.5243991515091668</v>
      </c>
      <c r="C9" s="14">
        <v>6.3282947121919761</v>
      </c>
      <c r="D9" s="14">
        <v>6.4085666847518468</v>
      </c>
      <c r="E9" s="14">
        <v>4.106052891985013</v>
      </c>
      <c r="F9" s="14">
        <v>4.7239098162183319</v>
      </c>
      <c r="G9" s="14">
        <v>2.906315714681492</v>
      </c>
      <c r="H9" s="14">
        <v>7.484041744882667</v>
      </c>
      <c r="I9" s="14">
        <v>9.7889447236180906</v>
      </c>
      <c r="J9" s="14">
        <v>2.1587628372358507</v>
      </c>
      <c r="K9" s="14">
        <v>9.8186915882350707</v>
      </c>
      <c r="L9" s="14">
        <v>58.247979865309496</v>
      </c>
      <c r="M9" s="14">
        <v>52.670946123167624</v>
      </c>
      <c r="N9" s="3">
        <f>_xlfn.RANK.EQ(Table16[[#This Row],[Weighted normalised score]],Table16[Weighted normalised score],0)</f>
        <v>26</v>
      </c>
    </row>
    <row r="10" spans="1:14">
      <c r="A10" s="17" t="s">
        <v>29</v>
      </c>
      <c r="B10" s="14">
        <v>3.3513430636446602</v>
      </c>
      <c r="C10" s="14">
        <v>1.9416341432995914</v>
      </c>
      <c r="D10" s="14">
        <v>1.9390408364048248</v>
      </c>
      <c r="E10" s="14">
        <v>3.4343806185657551</v>
      </c>
      <c r="F10" s="14">
        <v>7.2302857227170909</v>
      </c>
      <c r="G10" s="14">
        <v>5.9563688927337495</v>
      </c>
      <c r="H10" s="14">
        <v>3.6597851971043207</v>
      </c>
      <c r="I10" s="14">
        <v>9.7989949748743719</v>
      </c>
      <c r="J10" s="14">
        <v>4.3338530586929327</v>
      </c>
      <c r="K10" s="14">
        <v>8.3682242941156311</v>
      </c>
      <c r="L10" s="14">
        <v>50.013910802152921</v>
      </c>
      <c r="M10" s="14">
        <v>42.209582271406781</v>
      </c>
      <c r="N10" s="3">
        <f>_xlfn.RANK.EQ(Table16[[#This Row],[Weighted normalised score]],Table16[Weighted normalised score],0)</f>
        <v>34</v>
      </c>
    </row>
    <row r="11" spans="1:14">
      <c r="A11" s="17" t="s">
        <v>11</v>
      </c>
      <c r="B11" s="14">
        <v>6.8343554889135909</v>
      </c>
      <c r="C11" s="14">
        <v>8.5310986603708265</v>
      </c>
      <c r="D11" s="14">
        <v>8.5626626942195863</v>
      </c>
      <c r="E11" s="14">
        <v>6.2891559204270759</v>
      </c>
      <c r="F11" s="14">
        <v>6.1637403738451182</v>
      </c>
      <c r="G11" s="14">
        <v>3.1373803493824211</v>
      </c>
      <c r="H11" s="14">
        <v>8.3897867167249061</v>
      </c>
      <c r="I11" s="14">
        <v>9.4472361809045218</v>
      </c>
      <c r="J11" s="14">
        <v>2.7304924844982148</v>
      </c>
      <c r="K11" s="14">
        <v>3.1102803529326648</v>
      </c>
      <c r="L11" s="14">
        <v>63.196189222218919</v>
      </c>
      <c r="M11" s="14">
        <v>65.090233407904705</v>
      </c>
      <c r="N11" s="3">
        <f>_xlfn.RANK.EQ(Table16[[#This Row],[Weighted normalised score]],Table16[Weighted normalised score],0)</f>
        <v>8</v>
      </c>
    </row>
    <row r="12" spans="1:14">
      <c r="A12" s="17" t="s">
        <v>10</v>
      </c>
      <c r="B12" s="14">
        <v>7.7623553392447588</v>
      </c>
      <c r="C12" s="14">
        <v>6.7764955277506713</v>
      </c>
      <c r="D12" s="14">
        <v>7.3428000056376561</v>
      </c>
      <c r="E12" s="14">
        <v>4.3071852437459519</v>
      </c>
      <c r="F12" s="14">
        <v>4.9787951874625023</v>
      </c>
      <c r="G12" s="14">
        <v>5.0090038904599421</v>
      </c>
      <c r="H12" s="14">
        <v>4.3642535085371739</v>
      </c>
      <c r="I12" s="14">
        <v>9.8040201005025125</v>
      </c>
      <c r="J12" s="14">
        <v>3.1782885114698773</v>
      </c>
      <c r="K12" s="14">
        <v>9.09345794117535</v>
      </c>
      <c r="L12" s="14">
        <v>62.616655255986402</v>
      </c>
      <c r="M12" s="14">
        <v>59.86407744325102</v>
      </c>
      <c r="N12" s="3">
        <f>_xlfn.RANK.EQ(Table16[[#This Row],[Weighted normalised score]],Table16[Weighted normalised score],0)</f>
        <v>15</v>
      </c>
    </row>
    <row r="13" spans="1:14">
      <c r="A13" s="17" t="s">
        <v>16</v>
      </c>
      <c r="B13" s="14">
        <v>7.9833076845617033</v>
      </c>
      <c r="C13" s="14">
        <v>7.3773218464641559</v>
      </c>
      <c r="D13" s="14">
        <v>7.554977720324052</v>
      </c>
      <c r="E13" s="14">
        <v>4.483928153302573</v>
      </c>
      <c r="F13" s="14">
        <v>7.916620933292478</v>
      </c>
      <c r="G13" s="14">
        <v>2.282441200988985</v>
      </c>
      <c r="H13" s="14">
        <v>5.043562237418854</v>
      </c>
      <c r="I13" s="14">
        <v>9.6381909547738687</v>
      </c>
      <c r="J13" s="14">
        <v>1.234391906691755</v>
      </c>
      <c r="K13" s="14">
        <v>2.9289719411677337</v>
      </c>
      <c r="L13" s="14">
        <v>56.443714578986153</v>
      </c>
      <c r="M13" s="14">
        <v>56.811324908920319</v>
      </c>
      <c r="N13" s="3">
        <f>_xlfn.RANK.EQ(Table16[[#This Row],[Weighted normalised score]],Table16[Weighted normalised score],0)</f>
        <v>18</v>
      </c>
    </row>
    <row r="14" spans="1:14">
      <c r="A14" s="17" t="s">
        <v>35</v>
      </c>
      <c r="B14" s="14">
        <v>0.55127425117355955</v>
      </c>
      <c r="C14" s="14">
        <v>5.1321815145955583</v>
      </c>
      <c r="D14" s="14">
        <v>5.3596978981475933</v>
      </c>
      <c r="E14" s="14">
        <v>2.5147297686975909</v>
      </c>
      <c r="F14" s="14">
        <v>8.4798194163105993</v>
      </c>
      <c r="G14" s="14">
        <v>4.9165780365795708</v>
      </c>
      <c r="H14" s="14">
        <v>5.8235092965052271</v>
      </c>
      <c r="I14" s="14">
        <v>9.7437185929648233</v>
      </c>
      <c r="J14" s="14">
        <v>2.5300356928048888</v>
      </c>
      <c r="K14" s="14">
        <v>8.0056074705857707</v>
      </c>
      <c r="L14" s="14">
        <v>53.057151938365188</v>
      </c>
      <c r="M14" s="14">
        <v>45.513888277875836</v>
      </c>
      <c r="N14" s="3">
        <f>_xlfn.RANK.EQ(Table16[[#This Row],[Weighted normalised score]],Table16[Weighted normalised score],0)</f>
        <v>31</v>
      </c>
    </row>
    <row r="15" spans="1:14">
      <c r="A15" s="17" t="s">
        <v>22</v>
      </c>
      <c r="B15" s="14">
        <v>8.9072902195234729</v>
      </c>
      <c r="C15" s="14">
        <v>5.5988244088830985</v>
      </c>
      <c r="D15" s="14">
        <v>5.1966080547207003</v>
      </c>
      <c r="E15" s="14">
        <v>2.7083890468454914</v>
      </c>
      <c r="F15" s="14">
        <v>7.3945820265794424</v>
      </c>
      <c r="G15" s="14">
        <v>2.2593347375188921</v>
      </c>
      <c r="H15" s="14">
        <v>6.1002647045681329</v>
      </c>
      <c r="I15" s="14">
        <v>9.8894472361809047</v>
      </c>
      <c r="J15" s="14">
        <v>4.3545208145324468</v>
      </c>
      <c r="K15" s="14">
        <v>9.2747663529402811</v>
      </c>
      <c r="L15" s="14">
        <v>61.684027602292858</v>
      </c>
      <c r="M15" s="14">
        <v>55.250841406845183</v>
      </c>
      <c r="N15" s="3">
        <f>_xlfn.RANK.EQ(Table16[[#This Row],[Weighted normalised score]],Table16[Weighted normalised score],0)</f>
        <v>22</v>
      </c>
    </row>
    <row r="16" spans="1:14">
      <c r="A16" s="17" t="s">
        <v>31</v>
      </c>
      <c r="B16" s="14">
        <v>2.7045552891714211</v>
      </c>
      <c r="C16" s="14">
        <v>4.7529749721753953</v>
      </c>
      <c r="D16" s="14">
        <v>3.8940832417328837</v>
      </c>
      <c r="E16" s="14">
        <v>3.0928137947776673</v>
      </c>
      <c r="F16" s="14">
        <v>3.7276424903867538</v>
      </c>
      <c r="G16" s="14">
        <v>2.652144616510471</v>
      </c>
      <c r="H16" s="14">
        <v>6.6789351032451201</v>
      </c>
      <c r="I16" s="14">
        <v>9.7487437185929657</v>
      </c>
      <c r="J16" s="14">
        <v>3.2757771560167681</v>
      </c>
      <c r="K16" s="14">
        <v>9.6373831764701396</v>
      </c>
      <c r="L16" s="14">
        <v>50.165053559079581</v>
      </c>
      <c r="M16" s="14">
        <v>42.532472309219941</v>
      </c>
      <c r="N16" s="3">
        <f>_xlfn.RANK.EQ(Table16[[#This Row],[Weighted normalised score]],Table16[Weighted normalised score],0)</f>
        <v>33</v>
      </c>
    </row>
    <row r="17" spans="1:14">
      <c r="A17" s="17" t="s">
        <v>41</v>
      </c>
      <c r="B17" s="14">
        <v>8.9072902195234729</v>
      </c>
      <c r="C17" s="14">
        <v>2.5030960478469515</v>
      </c>
      <c r="D17" s="14">
        <v>2.6263990515635873</v>
      </c>
      <c r="E17" s="14">
        <v>6.9772905147834781</v>
      </c>
      <c r="F17" s="14">
        <v>5.6055887031022085</v>
      </c>
      <c r="G17" s="14">
        <v>3.7150419361347424</v>
      </c>
      <c r="H17" s="14">
        <v>9.6477658442835725</v>
      </c>
      <c r="I17" s="14">
        <v>0</v>
      </c>
      <c r="J17" s="14">
        <v>6.9080407374415351</v>
      </c>
      <c r="K17" s="14">
        <v>7.4616822352909811</v>
      </c>
      <c r="L17" s="14">
        <v>54.352195289970524</v>
      </c>
      <c r="M17" s="14">
        <v>54.292933624469121</v>
      </c>
      <c r="N17" s="3">
        <f>_xlfn.RANK.EQ(Table16[[#This Row],[Weighted normalised score]],Table16[Weighted normalised score],0)</f>
        <v>23</v>
      </c>
    </row>
    <row r="18" spans="1:14">
      <c r="A18" s="17" t="s">
        <v>19</v>
      </c>
      <c r="B18" s="47">
        <v>6.2799659679365289</v>
      </c>
      <c r="C18" s="14">
        <v>5.0199001054623862</v>
      </c>
      <c r="D18" s="14">
        <v>6.0334050930807006</v>
      </c>
      <c r="E18" s="14">
        <v>5.2106178824715403</v>
      </c>
      <c r="F18" s="14">
        <v>9.6398244020159929</v>
      </c>
      <c r="G18" s="14">
        <v>5.1938555982206855</v>
      </c>
      <c r="H18" s="14">
        <v>0.3387203003494399</v>
      </c>
      <c r="I18" s="14">
        <v>9.7738693467336688</v>
      </c>
      <c r="J18" s="14">
        <v>5.6295553554556221</v>
      </c>
      <c r="K18" s="14">
        <v>8.3682242941156311</v>
      </c>
      <c r="L18" s="14">
        <v>61.487938345842196</v>
      </c>
      <c r="M18" s="14">
        <v>55.957412566995437</v>
      </c>
      <c r="N18" s="3">
        <f>_xlfn.RANK.EQ(Table16[[#This Row],[Weighted normalised score]],Table16[Weighted normalised score],0)</f>
        <v>21</v>
      </c>
    </row>
    <row r="19" spans="1:14">
      <c r="A19" s="17" t="s">
        <v>14</v>
      </c>
      <c r="B19" s="14">
        <v>8.228363922095042</v>
      </c>
      <c r="C19" s="14">
        <v>5.9316825035460798</v>
      </c>
      <c r="D19" s="14">
        <v>5.3219159982125346</v>
      </c>
      <c r="E19" s="14">
        <v>3.5804326132510411</v>
      </c>
      <c r="F19" s="14">
        <v>6.7048719295136401</v>
      </c>
      <c r="G19" s="14">
        <v>4.6624069384085498</v>
      </c>
      <c r="H19" s="14">
        <v>5.9493072092610939</v>
      </c>
      <c r="I19" s="14">
        <v>9.7688442211055282</v>
      </c>
      <c r="J19" s="14">
        <v>2.4634839646807949</v>
      </c>
      <c r="K19" s="14">
        <v>4.7420560588170337</v>
      </c>
      <c r="L19" s="14">
        <v>57.353365358891338</v>
      </c>
      <c r="M19" s="14">
        <v>56.290654358086897</v>
      </c>
      <c r="N19" s="3">
        <f>_xlfn.RANK.EQ(Table16[[#This Row],[Weighted normalised score]],Table16[Weighted normalised score],0)</f>
        <v>20</v>
      </c>
    </row>
    <row r="20" spans="1:14">
      <c r="A20" s="17" t="s">
        <v>15</v>
      </c>
      <c r="B20" s="14">
        <v>7.3405372254578634</v>
      </c>
      <c r="C20" s="14">
        <v>7.120128886692914</v>
      </c>
      <c r="D20" s="14">
        <v>7.4890601217697252</v>
      </c>
      <c r="E20" s="14">
        <v>5.0797245021070214</v>
      </c>
      <c r="F20" s="14">
        <v>3.1592991250183475</v>
      </c>
      <c r="G20" s="14">
        <v>5.3556008425113353</v>
      </c>
      <c r="H20" s="14">
        <v>8.1633504737643463</v>
      </c>
      <c r="I20" s="14">
        <v>9.5226130653266328</v>
      </c>
      <c r="J20" s="14">
        <v>3.5799270570991926</v>
      </c>
      <c r="K20" s="14">
        <v>9.2747663529402811</v>
      </c>
      <c r="L20" s="14">
        <v>66.085007652687651</v>
      </c>
      <c r="M20" s="14">
        <v>64.347040577607629</v>
      </c>
      <c r="N20" s="3">
        <f>_xlfn.RANK.EQ(Table16[[#This Row],[Weighted normalised score]],Table16[Weighted normalised score],0)</f>
        <v>9</v>
      </c>
    </row>
    <row r="21" spans="1:14">
      <c r="A21" s="17" t="s">
        <v>39</v>
      </c>
      <c r="B21" s="14">
        <v>8.0676713073190829</v>
      </c>
      <c r="C21" s="14">
        <v>8.541699599983696</v>
      </c>
      <c r="D21" s="14">
        <v>8.4340184558058198</v>
      </c>
      <c r="E21" s="14">
        <v>5.5674339880312953</v>
      </c>
      <c r="F21" s="14">
        <v>4.5895941127566804</v>
      </c>
      <c r="G21" s="14">
        <v>1.4506085160656426</v>
      </c>
      <c r="H21" s="14">
        <v>8.0627121435596543</v>
      </c>
      <c r="I21" s="14">
        <v>9.0452261306532655</v>
      </c>
      <c r="J21" s="14">
        <v>3.3775863401162125</v>
      </c>
      <c r="K21" s="14">
        <v>4.3794392352871734</v>
      </c>
      <c r="L21" s="14">
        <v>61.515989829578508</v>
      </c>
      <c r="M21" s="14">
        <v>62.496961530213397</v>
      </c>
      <c r="N21" s="3">
        <f>_xlfn.RANK.EQ(Table16[[#This Row],[Weighted normalised score]],Table16[Weighted normalised score],0)</f>
        <v>11</v>
      </c>
    </row>
    <row r="22" spans="1:14">
      <c r="A22" s="17" t="s">
        <v>32</v>
      </c>
      <c r="B22" s="14">
        <v>7.067359780338732</v>
      </c>
      <c r="C22" s="14">
        <v>8.2294981633274489</v>
      </c>
      <c r="D22" s="14">
        <v>7.9565271186726267</v>
      </c>
      <c r="E22" s="14">
        <v>5.4238633800916851</v>
      </c>
      <c r="F22" s="14">
        <v>3.989834490618887</v>
      </c>
      <c r="G22" s="14">
        <v>2.6059316895702853</v>
      </c>
      <c r="H22" s="14">
        <v>8.1130313086620003</v>
      </c>
      <c r="I22" s="14">
        <v>8.4924623115577891</v>
      </c>
      <c r="J22" s="14">
        <v>3.2990025235064424</v>
      </c>
      <c r="K22" s="14">
        <v>8.1869158823507018</v>
      </c>
      <c r="L22" s="14">
        <v>63.364426648696593</v>
      </c>
      <c r="M22" s="14">
        <v>61.889844912544831</v>
      </c>
      <c r="N22" s="3">
        <f>_xlfn.RANK.EQ(Table16[[#This Row],[Weighted normalised score]],Table16[Weighted normalised score],0)</f>
        <v>12</v>
      </c>
    </row>
    <row r="23" spans="1:14">
      <c r="A23" s="17" t="s">
        <v>25</v>
      </c>
      <c r="B23" s="14">
        <v>2.4594990516380824</v>
      </c>
      <c r="C23" s="14">
        <v>3.6935083032586284</v>
      </c>
      <c r="D23" s="14">
        <v>3.9003883294151516</v>
      </c>
      <c r="E23" s="14">
        <v>4.5663793949019542</v>
      </c>
      <c r="F23" s="14">
        <v>9.4145111308974627</v>
      </c>
      <c r="G23" s="14">
        <v>4.8703651096393852</v>
      </c>
      <c r="H23" s="14">
        <v>5.3203176454817598</v>
      </c>
      <c r="I23" s="14">
        <v>9.7939698492462313</v>
      </c>
      <c r="J23" s="14">
        <v>4.1184657518082695</v>
      </c>
      <c r="K23" s="14">
        <v>7.8242990588208414</v>
      </c>
      <c r="L23" s="14">
        <v>55.961703625107759</v>
      </c>
      <c r="M23" s="14">
        <v>48.453766789968789</v>
      </c>
      <c r="N23" s="3">
        <f>_xlfn.RANK.EQ(Table16[[#This Row],[Weighted normalised score]],Table16[Weighted normalised score],0)</f>
        <v>29</v>
      </c>
    </row>
    <row r="24" spans="1:14">
      <c r="A24" s="17" t="s">
        <v>30</v>
      </c>
      <c r="B24" s="14">
        <v>4.0664251993976812</v>
      </c>
      <c r="C24" s="14">
        <v>5.3280032180120358</v>
      </c>
      <c r="D24" s="14">
        <v>6.1541105286479949</v>
      </c>
      <c r="E24" s="14">
        <v>6.6131661455738708</v>
      </c>
      <c r="F24" s="14">
        <v>8.8426635334896808</v>
      </c>
      <c r="G24" s="14">
        <v>6.8344145045972784</v>
      </c>
      <c r="H24" s="14">
        <v>4.4900514212930407</v>
      </c>
      <c r="I24" s="14">
        <v>9.7035175879396984</v>
      </c>
      <c r="J24" s="14">
        <v>5.1551422844729649</v>
      </c>
      <c r="K24" s="14">
        <v>8.7308411176454914</v>
      </c>
      <c r="L24" s="14">
        <v>65.918335541069737</v>
      </c>
      <c r="M24" s="14">
        <v>61.118933733849502</v>
      </c>
      <c r="N24" s="3">
        <f>_xlfn.RANK.EQ(Table16[[#This Row],[Weighted normalised score]],Table16[Weighted normalised score],0)</f>
        <v>13</v>
      </c>
    </row>
    <row r="25" spans="1:14">
      <c r="A25" s="17" t="s">
        <v>23</v>
      </c>
      <c r="B25" s="14">
        <v>4.2753255986064289</v>
      </c>
      <c r="C25" s="14">
        <v>3.8070929983798463</v>
      </c>
      <c r="D25" s="14">
        <v>4.8652574634479429</v>
      </c>
      <c r="E25" s="14">
        <v>3.8150011389868643</v>
      </c>
      <c r="F25" s="14">
        <v>7.483323929358054</v>
      </c>
      <c r="G25" s="14">
        <v>6.256752917844957</v>
      </c>
      <c r="H25" s="14">
        <v>5.3454772280329337</v>
      </c>
      <c r="I25" s="14">
        <v>9.8341708542713562</v>
      </c>
      <c r="J25" s="14">
        <v>4.3721263604266287</v>
      </c>
      <c r="K25" s="14">
        <v>8.5495327058805604</v>
      </c>
      <c r="L25" s="14">
        <v>58.604061195235566</v>
      </c>
      <c r="M25" s="14">
        <v>52.522614157076184</v>
      </c>
      <c r="N25" s="3">
        <f>_xlfn.RANK.EQ(Table16[[#This Row],[Weighted normalised score]],Table16[Weighted normalised score],0)</f>
        <v>27</v>
      </c>
    </row>
    <row r="26" spans="1:14">
      <c r="A26" s="17" t="s">
        <v>37</v>
      </c>
      <c r="B26" s="14">
        <v>7.0071000497977476</v>
      </c>
      <c r="C26" s="14">
        <v>7.4700627226469596</v>
      </c>
      <c r="D26" s="14">
        <v>7.6652524143496041</v>
      </c>
      <c r="E26" s="14">
        <v>5.0660331389434425</v>
      </c>
      <c r="F26" s="14">
        <v>6.0616655805731643</v>
      </c>
      <c r="G26" s="14">
        <v>4.4544487671777135</v>
      </c>
      <c r="H26" s="14">
        <v>8.4904250469295999</v>
      </c>
      <c r="I26" s="14">
        <v>9.3969849246231156</v>
      </c>
      <c r="J26" s="14">
        <v>4.4254925440803827</v>
      </c>
      <c r="K26" s="14">
        <v>9.2747663529402811</v>
      </c>
      <c r="L26" s="14">
        <v>69.312231542062008</v>
      </c>
      <c r="M26" s="14">
        <v>65.970500287714785</v>
      </c>
      <c r="N26" s="3">
        <f>_xlfn.RANK.EQ(Table16[[#This Row],[Weighted normalised score]],Table16[Weighted normalised score],0)</f>
        <v>6</v>
      </c>
    </row>
    <row r="27" spans="1:14">
      <c r="A27" s="17" t="s">
        <v>21</v>
      </c>
      <c r="B27" s="14">
        <v>8.5015413672141733</v>
      </c>
      <c r="C27" s="14">
        <v>5.6341953239209932</v>
      </c>
      <c r="D27" s="14">
        <v>4.7408499541424582</v>
      </c>
      <c r="E27" s="14">
        <v>3.6060736767697934</v>
      </c>
      <c r="F27" s="14">
        <v>5.481377766258154</v>
      </c>
      <c r="G27" s="14">
        <v>4.1309582785964141</v>
      </c>
      <c r="H27" s="14">
        <v>7.6853184052920529</v>
      </c>
      <c r="I27" s="14">
        <v>9.1959798994974875</v>
      </c>
      <c r="J27" s="14">
        <v>4.6088969233264603</v>
      </c>
      <c r="K27" s="14">
        <v>2.0224298823430846</v>
      </c>
      <c r="L27" s="14">
        <v>55.607621477361072</v>
      </c>
      <c r="M27" s="14">
        <v>56.404765781557714</v>
      </c>
      <c r="N27" s="3">
        <f>_xlfn.RANK.EQ(Table16[[#This Row],[Weighted normalised score]],Table16[Weighted normalised score],0)</f>
        <v>19</v>
      </c>
    </row>
    <row r="28" spans="1:14">
      <c r="A28" s="17" t="s">
        <v>20</v>
      </c>
      <c r="B28" s="14">
        <v>8.7626668662251088</v>
      </c>
      <c r="C28" s="14">
        <v>8.2347098787759005</v>
      </c>
      <c r="D28" s="14">
        <v>9.272524160684636</v>
      </c>
      <c r="E28" s="14">
        <v>8.5589782315978713</v>
      </c>
      <c r="F28" s="14">
        <v>9.1681707578462799</v>
      </c>
      <c r="G28" s="14">
        <v>6.6957757237767215</v>
      </c>
      <c r="H28" s="14">
        <v>9.4213296013230128</v>
      </c>
      <c r="I28" s="14">
        <v>9.5879396984924625</v>
      </c>
      <c r="J28" s="14">
        <v>7.1323744921356944</v>
      </c>
      <c r="K28" s="14">
        <v>9.2747663529402811</v>
      </c>
      <c r="L28" s="14">
        <v>86.109235763797955</v>
      </c>
      <c r="M28" s="14">
        <v>84.547624082171509</v>
      </c>
      <c r="N28" s="3">
        <f>_xlfn.RANK.EQ(Table16[[#This Row],[Weighted normalised score]],Table16[Weighted normalised score],0)</f>
        <v>1</v>
      </c>
    </row>
    <row r="29" spans="1:14">
      <c r="A29" s="17" t="s">
        <v>13</v>
      </c>
      <c r="B29" s="14">
        <v>7.1878792414207027</v>
      </c>
      <c r="C29" s="14">
        <v>8.0852298248136787</v>
      </c>
      <c r="D29" s="14">
        <v>8.3167751389527567</v>
      </c>
      <c r="E29" s="14">
        <v>5.6951729594238012</v>
      </c>
      <c r="F29" s="14">
        <v>5.9937359476323957</v>
      </c>
      <c r="G29" s="14">
        <v>2.7214640069207494</v>
      </c>
      <c r="H29" s="14">
        <v>8.9181379502995473</v>
      </c>
      <c r="I29" s="14">
        <v>9.8542713567839204</v>
      </c>
      <c r="J29" s="14">
        <v>4.0218876765390403</v>
      </c>
      <c r="K29" s="53">
        <v>10</v>
      </c>
      <c r="L29" s="14">
        <v>70.794554102786577</v>
      </c>
      <c r="M29" s="14">
        <v>66.721325849270599</v>
      </c>
      <c r="N29" s="3">
        <f>_xlfn.RANK.EQ(Table16[[#This Row],[Weighted normalised score]],Table16[Weighted normalised score],0)</f>
        <v>4</v>
      </c>
    </row>
    <row r="30" spans="1:14">
      <c r="A30" s="17" t="s">
        <v>34</v>
      </c>
      <c r="B30" s="14">
        <v>8.2805890218972298</v>
      </c>
      <c r="C30" s="14">
        <v>6.8972355086376869</v>
      </c>
      <c r="D30" s="14">
        <v>7.1223617635500451</v>
      </c>
      <c r="E30" s="14">
        <v>4.4467902129763335</v>
      </c>
      <c r="F30" s="14">
        <v>6.6567986082268362</v>
      </c>
      <c r="G30" s="14">
        <v>4.9165780365795708</v>
      </c>
      <c r="H30" s="14">
        <v>8.9181379502995473</v>
      </c>
      <c r="I30" s="14">
        <v>9.8040201005025125</v>
      </c>
      <c r="J30" s="14">
        <v>3.0320164400341918</v>
      </c>
      <c r="K30" s="14">
        <v>9.8186915882350707</v>
      </c>
      <c r="L30" s="14">
        <v>69.893219230939025</v>
      </c>
      <c r="M30" s="14">
        <v>66.194405602472614</v>
      </c>
      <c r="N30" s="3">
        <f>_xlfn.RANK.EQ(Table16[[#This Row],[Weighted normalised score]],Table16[Weighted normalised score],0)</f>
        <v>5</v>
      </c>
    </row>
    <row r="31" spans="1:14">
      <c r="A31" s="17" t="s">
        <v>27</v>
      </c>
      <c r="B31" s="14">
        <v>6.3321910677387159</v>
      </c>
      <c r="C31" s="14">
        <v>6.5892471791750253</v>
      </c>
      <c r="D31" s="14">
        <v>7.9291870682182601</v>
      </c>
      <c r="E31" s="14">
        <v>5.0670715883909274</v>
      </c>
      <c r="F31" s="14">
        <v>3.9629054915026973</v>
      </c>
      <c r="G31" s="14">
        <v>5.1938555982206855</v>
      </c>
      <c r="H31" s="14">
        <v>9.5219679315277066</v>
      </c>
      <c r="I31" s="14">
        <v>8.0402010050251249</v>
      </c>
      <c r="J31" s="14">
        <v>5.7109857413330625</v>
      </c>
      <c r="K31" s="14">
        <v>9.6373831764701396</v>
      </c>
      <c r="L31" s="14">
        <v>67.984995847602349</v>
      </c>
      <c r="M31" s="14">
        <v>65.341286328291091</v>
      </c>
      <c r="N31" s="3">
        <f>_xlfn.RANK.EQ(Table16[[#This Row],[Weighted normalised score]],Table16[Weighted normalised score],0)</f>
        <v>7</v>
      </c>
    </row>
    <row r="32" spans="1:14">
      <c r="A32" s="17" t="s">
        <v>12</v>
      </c>
      <c r="B32" s="14">
        <v>7.2682255488086822</v>
      </c>
      <c r="C32" s="14">
        <v>4.3340533012142988</v>
      </c>
      <c r="D32" s="14">
        <v>3.6326965293882276</v>
      </c>
      <c r="E32" s="14">
        <v>3.0863963127460554</v>
      </c>
      <c r="F32" s="14">
        <v>1.1914240018061495</v>
      </c>
      <c r="G32" s="14">
        <v>3.5995096187842783</v>
      </c>
      <c r="H32" s="14">
        <v>3.458508536694934</v>
      </c>
      <c r="I32" s="14">
        <v>9.6532663316582923</v>
      </c>
      <c r="J32" s="14">
        <v>3.6981238982221853</v>
      </c>
      <c r="K32" s="14">
        <v>1.6598130588132243</v>
      </c>
      <c r="L32" s="14">
        <v>41.582017138136322</v>
      </c>
      <c r="M32" s="14">
        <v>42.666476131513605</v>
      </c>
      <c r="N32" s="3">
        <f>_xlfn.RANK.EQ(Table16[[#This Row],[Weighted normalised score]],Table16[Weighted normalised score],0)</f>
        <v>32</v>
      </c>
    </row>
    <row r="33" spans="1:14">
      <c r="A33" s="17" t="s">
        <v>17</v>
      </c>
      <c r="B33" s="14">
        <v>5.5528318860753103</v>
      </c>
      <c r="C33" s="14">
        <v>5.42225979346793</v>
      </c>
      <c r="D33" s="14">
        <v>6.6041061641922738</v>
      </c>
      <c r="E33" s="14">
        <v>2.2124468362465857</v>
      </c>
      <c r="F33" s="14">
        <v>4.862316589578759</v>
      </c>
      <c r="G33" s="14">
        <v>4.4544487671777135</v>
      </c>
      <c r="H33" s="14">
        <v>7.2576055019221073</v>
      </c>
      <c r="I33" s="14">
        <v>9.8040201005025125</v>
      </c>
      <c r="J33" s="14">
        <v>2.7186427947255609</v>
      </c>
      <c r="K33" s="14">
        <v>9.09345794117535</v>
      </c>
      <c r="L33" s="14">
        <v>57.982136375064101</v>
      </c>
      <c r="M33" s="14">
        <v>52.895904519232026</v>
      </c>
      <c r="N33" s="3">
        <f>_xlfn.RANK.EQ(Table16[[#This Row],[Weighted normalised score]],Table16[Weighted normalised score],0)</f>
        <v>24</v>
      </c>
    </row>
    <row r="34" spans="1:14">
      <c r="A34" s="17" t="s">
        <v>26</v>
      </c>
      <c r="B34" s="14">
        <v>4.2632736524982322</v>
      </c>
      <c r="C34" s="14">
        <v>6.174873063436511</v>
      </c>
      <c r="D34" s="14">
        <v>7.2630425673043462</v>
      </c>
      <c r="E34" s="14">
        <v>3.7827404540905123</v>
      </c>
      <c r="F34" s="14">
        <v>9.57581198275372</v>
      </c>
      <c r="G34" s="14">
        <v>4.1078518151263212</v>
      </c>
      <c r="H34" s="14">
        <v>7.9872333959061335</v>
      </c>
      <c r="I34" s="14">
        <v>9.7688442211055282</v>
      </c>
      <c r="J34" s="14">
        <v>4.8626421322929199</v>
      </c>
      <c r="K34" s="14">
        <v>6.7364485882312621</v>
      </c>
      <c r="L34" s="14">
        <v>64.522761872745491</v>
      </c>
      <c r="M34" s="14">
        <v>59.297722831911635</v>
      </c>
      <c r="N34" s="3">
        <f>_xlfn.RANK.EQ(Table16[[#This Row],[Weighted normalised score]],Table16[Weighted normalised score],0)</f>
        <v>16</v>
      </c>
    </row>
    <row r="35" spans="1:14">
      <c r="A35" s="17" t="s">
        <v>36</v>
      </c>
      <c r="B35" s="53">
        <v>5.1310137722884157</v>
      </c>
      <c r="C35" s="14">
        <v>7.8358907239877986</v>
      </c>
      <c r="D35" s="14">
        <v>9.5650253803384562</v>
      </c>
      <c r="E35" s="14">
        <v>7.7586449590273538</v>
      </c>
      <c r="F35" s="14">
        <v>8.1722107046400811</v>
      </c>
      <c r="G35" s="14">
        <v>4.475244584300798</v>
      </c>
      <c r="H35" s="14">
        <v>9.4716487664253606</v>
      </c>
      <c r="I35" s="14">
        <v>9.961809045226131</v>
      </c>
      <c r="J35" s="14">
        <v>6.26539610666212</v>
      </c>
      <c r="K35" s="14">
        <v>9.4560747647052104</v>
      </c>
      <c r="L35" s="14">
        <v>78.092958807601718</v>
      </c>
      <c r="M35" s="14">
        <v>74.093536173869992</v>
      </c>
      <c r="N35" s="3">
        <f>_xlfn.RANK.EQ(Table16[[#This Row],[Weighted normalised score]],Table16[Weighted normalised score],0)</f>
        <v>2</v>
      </c>
    </row>
    <row r="36" spans="1:14" ht="15.75" thickBot="1">
      <c r="A36" s="17" t="s">
        <v>9</v>
      </c>
      <c r="B36" s="14">
        <v>5.6331781934632899</v>
      </c>
      <c r="C36" s="14">
        <v>4.0568923353869923</v>
      </c>
      <c r="D36" s="14">
        <v>4.3216515583821709</v>
      </c>
      <c r="E36" s="14">
        <v>2.4536502470599988</v>
      </c>
      <c r="F36" s="14">
        <v>9.0224726828238762</v>
      </c>
      <c r="G36" s="14">
        <v>6.4416046256056996</v>
      </c>
      <c r="H36" s="14">
        <v>4.1378172655766132</v>
      </c>
      <c r="I36" s="14">
        <v>9.6180904522613062</v>
      </c>
      <c r="J36" s="14">
        <v>4.4967088634673029</v>
      </c>
      <c r="K36" s="14">
        <v>6.0112149411715423</v>
      </c>
      <c r="L36" s="14">
        <v>56.193281165198798</v>
      </c>
      <c r="M36" s="14">
        <v>51.490403958483917</v>
      </c>
      <c r="N36" s="3">
        <f>_xlfn.RANK.EQ(Table16[[#This Row],[Weighted normalised score]],Table16[Weighted normalised score],0)</f>
        <v>28</v>
      </c>
    </row>
    <row r="37" spans="1:14" ht="15.75" thickBot="1">
      <c r="A37" s="6" t="s">
        <v>56</v>
      </c>
      <c r="B37" s="7">
        <v>13.75</v>
      </c>
      <c r="C37" s="7">
        <v>13.125</v>
      </c>
      <c r="D37" s="7">
        <v>12.625</v>
      </c>
      <c r="E37" s="7">
        <v>13.75</v>
      </c>
      <c r="F37" s="7">
        <v>6.25</v>
      </c>
      <c r="G37" s="7">
        <v>14.5</v>
      </c>
      <c r="H37" s="7">
        <v>10</v>
      </c>
      <c r="I37" s="7">
        <v>5.625</v>
      </c>
      <c r="J37" s="7">
        <v>7.75</v>
      </c>
      <c r="K37" s="7">
        <v>2.625</v>
      </c>
      <c r="L37" s="7"/>
      <c r="M37" s="8"/>
      <c r="N37" s="1"/>
    </row>
    <row r="38" spans="1:14">
      <c r="A38" s="5" t="s">
        <v>434</v>
      </c>
      <c r="B38" s="35">
        <v>6.2789025609269835</v>
      </c>
      <c r="C38" s="35">
        <v>5.7695672223707879</v>
      </c>
      <c r="D38" s="35">
        <v>6.1078344529383894</v>
      </c>
      <c r="E38" s="85">
        <v>4.7150621522213925</v>
      </c>
      <c r="F38" s="85">
        <v>6.627257909282636</v>
      </c>
      <c r="G38" s="85">
        <v>4.5508842720720128</v>
      </c>
      <c r="H38" s="85">
        <v>6.6263959749764947</v>
      </c>
      <c r="I38" s="85">
        <v>9.4613065326633166</v>
      </c>
      <c r="J38" s="85">
        <v>4.1189859079918358</v>
      </c>
      <c r="K38" s="85">
        <v>7.413688832176736</v>
      </c>
      <c r="L38" s="93"/>
      <c r="M38" s="93"/>
      <c r="N38" s="1"/>
    </row>
    <row r="39" spans="1:14" ht="15.75" thickBot="1"/>
    <row r="40" spans="1:14" ht="15.75" thickBot="1">
      <c r="A40" s="99" t="s">
        <v>209</v>
      </c>
      <c r="B40" s="100"/>
      <c r="C40" s="100"/>
      <c r="D40" s="100"/>
      <c r="E40" s="100"/>
      <c r="F40" s="100"/>
      <c r="G40" s="100"/>
      <c r="H40" s="100"/>
      <c r="I40" s="100"/>
      <c r="J40" s="100"/>
      <c r="K40" s="100"/>
      <c r="L40" s="100"/>
      <c r="M40" s="101"/>
      <c r="N40" s="129"/>
    </row>
    <row r="41" spans="1:14">
      <c r="A41" s="12" t="s">
        <v>2</v>
      </c>
      <c r="B41" s="12" t="s">
        <v>140</v>
      </c>
      <c r="C41" s="12" t="s">
        <v>143</v>
      </c>
      <c r="D41" s="12" t="s">
        <v>146</v>
      </c>
      <c r="E41" s="12" t="s">
        <v>149</v>
      </c>
      <c r="F41" s="12" t="s">
        <v>152</v>
      </c>
      <c r="G41" s="12" t="s">
        <v>155</v>
      </c>
      <c r="H41" s="12" t="s">
        <v>158</v>
      </c>
      <c r="I41" s="12" t="s">
        <v>161</v>
      </c>
      <c r="J41" s="12" t="s">
        <v>164</v>
      </c>
      <c r="K41" s="12" t="s">
        <v>167</v>
      </c>
      <c r="L41" s="12" t="s">
        <v>54</v>
      </c>
      <c r="M41" s="12" t="s">
        <v>205</v>
      </c>
      <c r="N41" s="12" t="s">
        <v>435</v>
      </c>
    </row>
    <row r="42" spans="1:14">
      <c r="A42" s="17" t="s">
        <v>8</v>
      </c>
      <c r="B42" s="13">
        <v>1157</v>
      </c>
      <c r="C42" s="13">
        <v>2.6078399415892699</v>
      </c>
      <c r="D42" s="13">
        <v>36.765863589228601</v>
      </c>
      <c r="E42" s="13">
        <v>2.87732259561322</v>
      </c>
      <c r="F42" s="13">
        <v>74.156231759880939</v>
      </c>
      <c r="G42" s="13">
        <v>13.6</v>
      </c>
      <c r="H42" s="13">
        <v>24.4</v>
      </c>
      <c r="I42" s="13">
        <v>5.6</v>
      </c>
      <c r="J42" s="13">
        <v>11.390861250757101</v>
      </c>
      <c r="K42" s="13">
        <v>0.08</v>
      </c>
      <c r="L42" s="13">
        <v>66.374148261417389</v>
      </c>
      <c r="M42" s="13">
        <v>62.543887341404869</v>
      </c>
      <c r="N42" s="3">
        <f>_xlfn.RANK.EQ(Table17[[#This Row],[Weighted normalised score]],Table17[Weighted normalised score],0)</f>
        <v>10</v>
      </c>
    </row>
    <row r="43" spans="1:14">
      <c r="A43" s="17" t="s">
        <v>24</v>
      </c>
      <c r="B43" s="13">
        <v>812</v>
      </c>
      <c r="C43" s="13">
        <v>2.6082442089812199</v>
      </c>
      <c r="D43" s="13">
        <v>36.389218285157497</v>
      </c>
      <c r="E43" s="13">
        <v>5.9562292383456699</v>
      </c>
      <c r="F43" s="13">
        <v>62.572408057459938</v>
      </c>
      <c r="G43" s="13">
        <v>26.4</v>
      </c>
      <c r="H43" s="13">
        <v>13.5</v>
      </c>
      <c r="I43" s="13">
        <v>4.4000000000000004</v>
      </c>
      <c r="J43" s="13">
        <v>14.033148043253801</v>
      </c>
      <c r="K43" s="13">
        <v>0.09</v>
      </c>
      <c r="L43" s="13">
        <v>62.775270503064178</v>
      </c>
      <c r="M43" s="13">
        <v>57.114277707004739</v>
      </c>
      <c r="N43" s="3">
        <f>_xlfn.RANK.EQ(Table17[[#This Row],[Weighted normalised score]],Table17[Weighted normalised score],0)</f>
        <v>17</v>
      </c>
    </row>
    <row r="44" spans="1:14">
      <c r="A44" s="17" t="s">
        <v>38</v>
      </c>
      <c r="B44" s="13">
        <v>1044</v>
      </c>
      <c r="C44" s="13">
        <v>3.2829721925741899</v>
      </c>
      <c r="D44" s="13">
        <v>51.422911112150899</v>
      </c>
      <c r="E44" s="13">
        <v>5.1525916410160004</v>
      </c>
      <c r="F44" s="13">
        <v>227.31905936694602</v>
      </c>
      <c r="G44" s="13">
        <v>23.4</v>
      </c>
      <c r="H44" s="13">
        <v>14.7</v>
      </c>
      <c r="I44" s="13">
        <v>7.8</v>
      </c>
      <c r="J44" s="13">
        <v>12.22449787127</v>
      </c>
      <c r="K44" s="13">
        <v>0.22</v>
      </c>
      <c r="L44" s="13">
        <v>56.237432782063628</v>
      </c>
      <c r="M44" s="13">
        <v>52.784729002219493</v>
      </c>
      <c r="N44" s="3">
        <f>_xlfn.RANK.EQ(Table17[[#This Row],[Weighted normalised score]],Table17[Weighted normalised score],0)</f>
        <v>25</v>
      </c>
    </row>
    <row r="45" spans="1:14">
      <c r="A45" s="17" t="s">
        <v>28</v>
      </c>
      <c r="B45" s="13">
        <v>113</v>
      </c>
      <c r="C45" s="13">
        <v>1.7602909228138199</v>
      </c>
      <c r="D45" s="13">
        <v>28.8959557371657</v>
      </c>
      <c r="E45" s="13">
        <v>2.9425094225674999</v>
      </c>
      <c r="F45" s="13">
        <v>101.81389671256704</v>
      </c>
      <c r="G45" s="13">
        <v>12.8</v>
      </c>
      <c r="H45" s="13">
        <v>14.7</v>
      </c>
      <c r="I45" s="13">
        <v>49</v>
      </c>
      <c r="J45" s="13">
        <v>7.8911608791135306</v>
      </c>
      <c r="K45" s="13">
        <v>0.32</v>
      </c>
      <c r="L45" s="13">
        <v>69.986261857013702</v>
      </c>
      <c r="M45" s="13">
        <v>72.377253885331939</v>
      </c>
      <c r="N45" s="3">
        <f>_xlfn.RANK.EQ(Table17[[#This Row],[Weighted normalised score]],Table17[Weighted normalised score],0)</f>
        <v>3</v>
      </c>
    </row>
    <row r="46" spans="1:14">
      <c r="A46" s="17" t="s">
        <v>18</v>
      </c>
      <c r="B46" s="13">
        <v>848</v>
      </c>
      <c r="C46" s="13">
        <v>2.7311765969622299</v>
      </c>
      <c r="D46" s="13">
        <v>40.425822330915999</v>
      </c>
      <c r="E46" s="13">
        <v>4.3043041779360101</v>
      </c>
      <c r="F46" s="13">
        <v>54.332013464523016</v>
      </c>
      <c r="G46" s="13">
        <v>13</v>
      </c>
      <c r="H46" s="13">
        <v>20.9</v>
      </c>
      <c r="I46" s="13">
        <v>5.7</v>
      </c>
      <c r="J46" s="13">
        <v>14.555777234682598</v>
      </c>
      <c r="K46" s="13">
        <v>0.28000000000000003</v>
      </c>
      <c r="L46" s="13">
        <v>61.573588623009371</v>
      </c>
      <c r="M46" s="13">
        <v>60.384724519692156</v>
      </c>
      <c r="N46" s="3">
        <f>_xlfn.RANK.EQ(Table17[[#This Row],[Weighted normalised score]],Table17[Weighted normalised score],0)</f>
        <v>14</v>
      </c>
    </row>
    <row r="47" spans="1:14">
      <c r="A47" s="17" t="s">
        <v>40</v>
      </c>
      <c r="B47" s="13">
        <v>942</v>
      </c>
      <c r="C47" s="13">
        <v>5.8815231078897803</v>
      </c>
      <c r="D47" s="13">
        <v>90.348749319994397</v>
      </c>
      <c r="E47" s="13">
        <v>3.7108431555022801</v>
      </c>
      <c r="F47" s="13">
        <v>388.92518473542987</v>
      </c>
      <c r="G47" s="13">
        <v>25.6</v>
      </c>
      <c r="H47" s="13">
        <v>3</v>
      </c>
      <c r="I47" s="13">
        <v>52</v>
      </c>
      <c r="J47" s="13">
        <v>9.8180493319996796</v>
      </c>
      <c r="K47" s="13">
        <v>0.04</v>
      </c>
      <c r="L47" s="13">
        <v>52.225389605101299</v>
      </c>
      <c r="M47" s="13">
        <v>46.284471478749573</v>
      </c>
      <c r="N47" s="3">
        <f>_xlfn.RANK.EQ(Table17[[#This Row],[Weighted normalised score]],Table17[Weighted normalised score],0)</f>
        <v>30</v>
      </c>
    </row>
    <row r="48" spans="1:14">
      <c r="A48" s="17" t="s">
        <v>33</v>
      </c>
      <c r="B48" s="13">
        <v>1363</v>
      </c>
      <c r="C48" s="13">
        <v>2.22214154294532</v>
      </c>
      <c r="D48" s="13">
        <v>36.712825363057902</v>
      </c>
      <c r="E48" s="13">
        <v>5.0361493379249298</v>
      </c>
      <c r="F48" s="13">
        <v>322.63291473824904</v>
      </c>
      <c r="G48" s="13">
        <v>30.7</v>
      </c>
      <c r="H48" s="13">
        <v>10</v>
      </c>
      <c r="I48" s="13">
        <v>4.2</v>
      </c>
      <c r="J48" s="13">
        <v>16.302574382031402</v>
      </c>
      <c r="K48" s="13">
        <v>0.01</v>
      </c>
      <c r="L48" s="13">
        <v>58.247979865309496</v>
      </c>
      <c r="M48" s="13">
        <v>52.670946123167624</v>
      </c>
      <c r="N48" s="3">
        <f>_xlfn.RANK.EQ(Table17[[#This Row],[Weighted normalised score]],Table17[Weighted normalised score],0)</f>
        <v>26</v>
      </c>
    </row>
    <row r="49" spans="1:14">
      <c r="A49" s="17" t="s">
        <v>29</v>
      </c>
      <c r="B49" s="13">
        <v>1655</v>
      </c>
      <c r="C49" s="13">
        <v>4.8769789879068295</v>
      </c>
      <c r="D49" s="13">
        <v>82.401804531727095</v>
      </c>
      <c r="E49" s="13">
        <v>5.6100672596658603</v>
      </c>
      <c r="F49" s="13">
        <v>169.36802805584989</v>
      </c>
      <c r="G49" s="13">
        <v>17.5</v>
      </c>
      <c r="H49" s="13">
        <v>25.2</v>
      </c>
      <c r="I49" s="13">
        <v>4</v>
      </c>
      <c r="J49" s="13">
        <v>11.7803836375248</v>
      </c>
      <c r="K49" s="13">
        <v>0.09</v>
      </c>
      <c r="L49" s="13">
        <v>50.013910802152921</v>
      </c>
      <c r="M49" s="13">
        <v>42.209582271406781</v>
      </c>
      <c r="N49" s="3">
        <f>_xlfn.RANK.EQ(Table17[[#This Row],[Weighted normalised score]],Table17[Weighted normalised score],0)</f>
        <v>34</v>
      </c>
    </row>
    <row r="50" spans="1:14">
      <c r="A50" s="17" t="s">
        <v>11</v>
      </c>
      <c r="B50" s="13">
        <v>788</v>
      </c>
      <c r="C50" s="13">
        <v>0.88898929337181709</v>
      </c>
      <c r="D50" s="13">
        <v>14.692939799517999</v>
      </c>
      <c r="E50" s="13">
        <v>3.1707724233001904</v>
      </c>
      <c r="F50" s="13">
        <v>234.58727613937103</v>
      </c>
      <c r="G50" s="13">
        <v>29.7</v>
      </c>
      <c r="H50" s="13">
        <v>6.4</v>
      </c>
      <c r="I50" s="13">
        <v>11</v>
      </c>
      <c r="J50" s="13">
        <v>15.113901611723099</v>
      </c>
      <c r="K50" s="13">
        <v>0.38</v>
      </c>
      <c r="L50" s="13">
        <v>63.196189222218919</v>
      </c>
      <c r="M50" s="13">
        <v>65.090233407904705</v>
      </c>
      <c r="N50" s="3">
        <f>_xlfn.RANK.EQ(Table17[[#This Row],[Weighted normalised score]],Table17[Weighted normalised score],0)</f>
        <v>8</v>
      </c>
    </row>
    <row r="51" spans="1:14">
      <c r="A51" s="17" t="s">
        <v>10</v>
      </c>
      <c r="B51" s="13">
        <v>557</v>
      </c>
      <c r="C51" s="13">
        <v>1.95088729627632</v>
      </c>
      <c r="D51" s="13">
        <v>27.1627817600179</v>
      </c>
      <c r="E51" s="13">
        <v>4.8642895397976806</v>
      </c>
      <c r="F51" s="13">
        <v>307.04667428666801</v>
      </c>
      <c r="G51" s="13">
        <v>21.6</v>
      </c>
      <c r="H51" s="13">
        <v>22.4</v>
      </c>
      <c r="I51" s="13">
        <v>3.9</v>
      </c>
      <c r="J51" s="13">
        <v>14.182896990111802</v>
      </c>
      <c r="K51" s="13">
        <v>0.05</v>
      </c>
      <c r="L51" s="13">
        <v>62.616655255986402</v>
      </c>
      <c r="M51" s="13">
        <v>59.86407744325102</v>
      </c>
      <c r="N51" s="3">
        <f>_xlfn.RANK.EQ(Table17[[#This Row],[Weighted normalised score]],Table17[Weighted normalised score],0)</f>
        <v>15</v>
      </c>
    </row>
    <row r="52" spans="1:14">
      <c r="A52" s="17" t="s">
        <v>16</v>
      </c>
      <c r="B52" s="13">
        <v>502</v>
      </c>
      <c r="C52" s="13">
        <v>1.58726303499875</v>
      </c>
      <c r="D52" s="13">
        <v>24.9938306194964</v>
      </c>
      <c r="E52" s="13">
        <v>4.7132695746310302</v>
      </c>
      <c r="F52" s="13">
        <v>127.398629929165</v>
      </c>
      <c r="G52" s="13">
        <v>33.4</v>
      </c>
      <c r="H52" s="13">
        <v>19.7</v>
      </c>
      <c r="I52" s="13">
        <v>7.2</v>
      </c>
      <c r="J52" s="13">
        <v>18.224417267149601</v>
      </c>
      <c r="K52" s="13">
        <v>0.39</v>
      </c>
      <c r="L52" s="13">
        <v>56.443714578986153</v>
      </c>
      <c r="M52" s="13">
        <v>56.811324908920319</v>
      </c>
      <c r="N52" s="3">
        <f>_xlfn.RANK.EQ(Table17[[#This Row],[Weighted normalised score]],Table17[Weighted normalised score],0)</f>
        <v>18</v>
      </c>
    </row>
    <row r="53" spans="1:14">
      <c r="A53" s="17" t="s">
        <v>35</v>
      </c>
      <c r="B53" s="13">
        <v>2352</v>
      </c>
      <c r="C53" s="13">
        <v>2.94603755803942</v>
      </c>
      <c r="D53" s="13">
        <v>47.434710808591703</v>
      </c>
      <c r="E53" s="13">
        <v>6.3958732626392205</v>
      </c>
      <c r="F53" s="13">
        <v>92.959042692606886</v>
      </c>
      <c r="G53" s="13">
        <v>22</v>
      </c>
      <c r="H53" s="13">
        <v>16.600000000000001</v>
      </c>
      <c r="I53" s="13">
        <v>5.0999999999999996</v>
      </c>
      <c r="J53" s="13">
        <v>15.530667702217398</v>
      </c>
      <c r="K53" s="13">
        <v>0.11</v>
      </c>
      <c r="L53" s="13">
        <v>53.057151938365188</v>
      </c>
      <c r="M53" s="13">
        <v>45.513888277875836</v>
      </c>
      <c r="N53" s="3">
        <f>_xlfn.RANK.EQ(Table17[[#This Row],[Weighted normalised score]],Table17[Weighted normalised score],0)</f>
        <v>31</v>
      </c>
    </row>
    <row r="54" spans="1:14">
      <c r="A54" s="17" t="s">
        <v>22</v>
      </c>
      <c r="B54" s="13">
        <v>272</v>
      </c>
      <c r="C54" s="13">
        <v>2.6636220372295698</v>
      </c>
      <c r="D54" s="13">
        <v>49.101869409253702</v>
      </c>
      <c r="E54" s="13">
        <v>6.2303989162370801</v>
      </c>
      <c r="F54" s="13">
        <v>159.32130907466706</v>
      </c>
      <c r="G54" s="13">
        <v>33.5</v>
      </c>
      <c r="H54" s="13">
        <v>15.5</v>
      </c>
      <c r="I54" s="13">
        <v>2.2000000000000002</v>
      </c>
      <c r="J54" s="13">
        <v>11.7374136801202</v>
      </c>
      <c r="K54" s="13">
        <v>0.04</v>
      </c>
      <c r="L54" s="13">
        <v>61.684027602292858</v>
      </c>
      <c r="M54" s="13">
        <v>55.250841406845183</v>
      </c>
      <c r="N54" s="3">
        <f>_xlfn.RANK.EQ(Table17[[#This Row],[Weighted normalised score]],Table17[Weighted normalised score],0)</f>
        <v>22</v>
      </c>
    </row>
    <row r="55" spans="1:14">
      <c r="A55" s="17" t="s">
        <v>31</v>
      </c>
      <c r="B55" s="13">
        <v>1816</v>
      </c>
      <c r="C55" s="13">
        <v>3.1755359913876902</v>
      </c>
      <c r="D55" s="13">
        <v>62.416711087434003</v>
      </c>
      <c r="E55" s="13">
        <v>5.90192287050741</v>
      </c>
      <c r="F55" s="13">
        <v>383.55466171285002</v>
      </c>
      <c r="G55" s="13">
        <v>31.8</v>
      </c>
      <c r="H55" s="13">
        <v>13.2</v>
      </c>
      <c r="I55" s="13">
        <v>5</v>
      </c>
      <c r="J55" s="13">
        <v>13.980210112245601</v>
      </c>
      <c r="K55" s="13">
        <v>0.02</v>
      </c>
      <c r="L55" s="13">
        <v>50.165053559079581</v>
      </c>
      <c r="M55" s="13">
        <v>42.532472309219941</v>
      </c>
      <c r="N55" s="3">
        <f>_xlfn.RANK.EQ(Table17[[#This Row],[Weighted normalised score]],Table17[Weighted normalised score],0)</f>
        <v>33</v>
      </c>
    </row>
    <row r="56" spans="1:14">
      <c r="A56" s="17" t="s">
        <v>41</v>
      </c>
      <c r="B56" s="13">
        <v>272</v>
      </c>
      <c r="C56" s="13">
        <v>4.5371783434981596</v>
      </c>
      <c r="D56" s="13">
        <v>75.375400335985205</v>
      </c>
      <c r="E56" s="13">
        <v>2.58278808644407</v>
      </c>
      <c r="F56" s="13">
        <v>268.71825080529993</v>
      </c>
      <c r="G56" s="13">
        <v>27.2</v>
      </c>
      <c r="H56" s="13">
        <v>1.4</v>
      </c>
      <c r="I56" s="13">
        <v>199</v>
      </c>
      <c r="J56" s="13">
        <v>6.4284365869506699</v>
      </c>
      <c r="K56" s="13">
        <v>0.14000000000000001</v>
      </c>
      <c r="L56" s="13">
        <v>54.352195289970524</v>
      </c>
      <c r="M56" s="13">
        <v>54.292933624469121</v>
      </c>
      <c r="N56" s="3">
        <f>_xlfn.RANK.EQ(Table17[[#This Row],[Weighted normalised score]],Table17[Weighted normalised score],0)</f>
        <v>23</v>
      </c>
    </row>
    <row r="57" spans="1:14">
      <c r="A57" s="17" t="s">
        <v>19</v>
      </c>
      <c r="B57" s="51">
        <v>926</v>
      </c>
      <c r="C57" s="13">
        <v>3.0139910467259301</v>
      </c>
      <c r="D57" s="13">
        <v>40.54785188004</v>
      </c>
      <c r="E57" s="13">
        <v>4.0923413695824298</v>
      </c>
      <c r="F57" s="13">
        <v>22.024737816721995</v>
      </c>
      <c r="G57" s="13">
        <v>20.8</v>
      </c>
      <c r="H57" s="13">
        <v>38.4</v>
      </c>
      <c r="I57" s="13">
        <v>4.5</v>
      </c>
      <c r="J57" s="13">
        <v>9.0865124241592294</v>
      </c>
      <c r="K57" s="13">
        <v>0.09</v>
      </c>
      <c r="L57" s="13">
        <v>61.487938345842196</v>
      </c>
      <c r="M57" s="13">
        <v>55.957412566995437</v>
      </c>
      <c r="N57" s="3">
        <f>_xlfn.RANK.EQ(Table17[[#This Row],[Weighted normalised score]],Table17[Weighted normalised score],0)</f>
        <v>21</v>
      </c>
    </row>
    <row r="58" spans="1:14">
      <c r="A58" s="17" t="s">
        <v>14</v>
      </c>
      <c r="B58" s="13">
        <v>441</v>
      </c>
      <c r="C58" s="13">
        <v>2.4621740063888899</v>
      </c>
      <c r="D58" s="13">
        <v>47.820929950768502</v>
      </c>
      <c r="E58" s="13">
        <v>5.4852714915910701</v>
      </c>
      <c r="F58" s="13">
        <v>201.49708151024095</v>
      </c>
      <c r="G58" s="13">
        <v>23.1</v>
      </c>
      <c r="H58" s="13">
        <v>16.100000000000001</v>
      </c>
      <c r="I58" s="13">
        <v>4.5999999999999996</v>
      </c>
      <c r="J58" s="13">
        <v>15.669034196620599</v>
      </c>
      <c r="K58" s="13">
        <v>0.28999999999999998</v>
      </c>
      <c r="L58" s="13">
        <v>57.353365358891338</v>
      </c>
      <c r="M58" s="13">
        <v>56.290654358086897</v>
      </c>
      <c r="N58" s="3">
        <f>_xlfn.RANK.EQ(Table17[[#This Row],[Weighted normalised score]],Table17[Weighted normalised score],0)</f>
        <v>20</v>
      </c>
    </row>
    <row r="59" spans="1:14">
      <c r="A59" s="17" t="s">
        <v>15</v>
      </c>
      <c r="B59" s="13">
        <v>662</v>
      </c>
      <c r="C59" s="13">
        <v>1.7429180006514899</v>
      </c>
      <c r="D59" s="13">
        <v>25.667662227006002</v>
      </c>
      <c r="E59" s="13">
        <v>4.2041846893104102</v>
      </c>
      <c r="F59" s="13">
        <v>418.30885850512806</v>
      </c>
      <c r="G59" s="13">
        <v>20.100000000000001</v>
      </c>
      <c r="H59" s="13">
        <v>7.3</v>
      </c>
      <c r="I59" s="13">
        <v>9.5</v>
      </c>
      <c r="J59" s="13">
        <v>13.347857553234899</v>
      </c>
      <c r="K59" s="13">
        <v>0.04</v>
      </c>
      <c r="L59" s="13">
        <v>66.085007652687651</v>
      </c>
      <c r="M59" s="13">
        <v>64.347040577607629</v>
      </c>
      <c r="N59" s="3">
        <f>_xlfn.RANK.EQ(Table17[[#This Row],[Weighted normalised score]],Table17[Weighted normalised score],0)</f>
        <v>9</v>
      </c>
    </row>
    <row r="60" spans="1:14">
      <c r="A60" s="17" t="s">
        <v>39</v>
      </c>
      <c r="B60" s="13">
        <v>481</v>
      </c>
      <c r="C60" s="13">
        <v>0.8825735310865831</v>
      </c>
      <c r="D60" s="13">
        <v>16.007983973885999</v>
      </c>
      <c r="E60" s="13">
        <v>3.7874558385718</v>
      </c>
      <c r="F60" s="13">
        <v>330.846320004929</v>
      </c>
      <c r="G60" s="13">
        <v>37</v>
      </c>
      <c r="H60" s="13">
        <v>7.7</v>
      </c>
      <c r="I60" s="13">
        <v>19</v>
      </c>
      <c r="J60" s="13">
        <v>13.768540478729498</v>
      </c>
      <c r="K60" s="13">
        <v>0.31</v>
      </c>
      <c r="L60" s="13">
        <v>61.515989829578508</v>
      </c>
      <c r="M60" s="13">
        <v>62.496961530213397</v>
      </c>
      <c r="N60" s="3">
        <f>_xlfn.RANK.EQ(Table17[[#This Row],[Weighted normalised score]],Table17[Weighted normalised score],0)</f>
        <v>11</v>
      </c>
    </row>
    <row r="61" spans="1:14">
      <c r="A61" s="17" t="s">
        <v>32</v>
      </c>
      <c r="B61" s="13">
        <v>730</v>
      </c>
      <c r="C61" s="13">
        <v>1.0715200090255099</v>
      </c>
      <c r="D61" s="13">
        <v>20.889059169718401</v>
      </c>
      <c r="E61" s="13">
        <v>3.9101313578579004</v>
      </c>
      <c r="F61" s="13">
        <v>367.52162089865504</v>
      </c>
      <c r="G61" s="13">
        <v>32</v>
      </c>
      <c r="H61" s="13">
        <v>7.5</v>
      </c>
      <c r="I61" s="13">
        <v>30</v>
      </c>
      <c r="J61" s="13">
        <v>13.9319226707117</v>
      </c>
      <c r="K61" s="13">
        <v>0.1</v>
      </c>
      <c r="L61" s="13">
        <v>63.364426648696593</v>
      </c>
      <c r="M61" s="13">
        <v>61.889844912544831</v>
      </c>
      <c r="N61" s="3">
        <f>_xlfn.RANK.EQ(Table17[[#This Row],[Weighted normalised score]],Table17[Weighted normalised score],0)</f>
        <v>12</v>
      </c>
    </row>
    <row r="62" spans="1:14">
      <c r="A62" s="17" t="s">
        <v>25</v>
      </c>
      <c r="B62" s="13">
        <v>1877</v>
      </c>
      <c r="C62" s="13">
        <v>3.8167325782116102</v>
      </c>
      <c r="D62" s="13">
        <v>62.352258384944697</v>
      </c>
      <c r="E62" s="13">
        <v>4.6428181847250807</v>
      </c>
      <c r="F62" s="13">
        <v>35.802644345620138</v>
      </c>
      <c r="G62" s="13">
        <v>22.2</v>
      </c>
      <c r="H62" s="13">
        <v>18.600000000000001</v>
      </c>
      <c r="I62" s="13">
        <v>4.0999999999999996</v>
      </c>
      <c r="J62" s="13">
        <v>12.2281914921459</v>
      </c>
      <c r="K62" s="13">
        <v>0.12</v>
      </c>
      <c r="L62" s="13">
        <v>55.961703625107759</v>
      </c>
      <c r="M62" s="13">
        <v>48.453766789968789</v>
      </c>
      <c r="N62" s="3">
        <f>_xlfn.RANK.EQ(Table17[[#This Row],[Weighted normalised score]],Table17[Weighted normalised score],0)</f>
        <v>29</v>
      </c>
    </row>
    <row r="63" spans="1:14">
      <c r="A63" s="17" t="s">
        <v>30</v>
      </c>
      <c r="B63" s="13">
        <v>1477</v>
      </c>
      <c r="C63" s="13">
        <v>2.8275249030022698</v>
      </c>
      <c r="D63" s="13">
        <v>39.313960787717797</v>
      </c>
      <c r="E63" s="13">
        <v>2.8939182454547598</v>
      </c>
      <c r="F63" s="13">
        <v>70.77112492710603</v>
      </c>
      <c r="G63" s="13">
        <v>13.7</v>
      </c>
      <c r="H63" s="13">
        <v>21.9</v>
      </c>
      <c r="I63" s="13">
        <v>5.9</v>
      </c>
      <c r="J63" s="13">
        <v>10.0728560606239</v>
      </c>
      <c r="K63" s="13">
        <v>7.0000000000000007E-2</v>
      </c>
      <c r="L63" s="13">
        <v>65.918335541069737</v>
      </c>
      <c r="M63" s="13">
        <v>61.118933733849502</v>
      </c>
      <c r="N63" s="3">
        <f>_xlfn.RANK.EQ(Table17[[#This Row],[Weighted normalised score]],Table17[Weighted normalised score],0)</f>
        <v>13</v>
      </c>
    </row>
    <row r="64" spans="1:14">
      <c r="A64" s="17" t="s">
        <v>23</v>
      </c>
      <c r="B64" s="13">
        <v>1425</v>
      </c>
      <c r="C64" s="13">
        <v>3.7479903317928298</v>
      </c>
      <c r="D64" s="13">
        <v>52.4890453146769</v>
      </c>
      <c r="E64" s="13">
        <v>5.2848417788818995</v>
      </c>
      <c r="F64" s="13">
        <v>153.89474171975496</v>
      </c>
      <c r="G64" s="13">
        <v>16.2</v>
      </c>
      <c r="H64" s="13">
        <v>18.5</v>
      </c>
      <c r="I64" s="13">
        <v>3.3</v>
      </c>
      <c r="J64" s="13">
        <v>11.7008103080351</v>
      </c>
      <c r="K64" s="13">
        <v>0.08</v>
      </c>
      <c r="L64" s="13">
        <v>58.604061195235566</v>
      </c>
      <c r="M64" s="13">
        <v>52.522614157076184</v>
      </c>
      <c r="N64" s="3">
        <f>_xlfn.RANK.EQ(Table17[[#This Row],[Weighted normalised score]],Table17[Weighted normalised score],0)</f>
        <v>27</v>
      </c>
    </row>
    <row r="65" spans="1:14">
      <c r="A65" s="17" t="s">
        <v>37</v>
      </c>
      <c r="B65" s="13">
        <v>745</v>
      </c>
      <c r="C65" s="13">
        <v>1.5311356125775499</v>
      </c>
      <c r="D65" s="13">
        <v>23.8665660350376</v>
      </c>
      <c r="E65" s="13">
        <v>4.2158834284181603</v>
      </c>
      <c r="F65" s="13">
        <v>240.82914974795102</v>
      </c>
      <c r="G65" s="13">
        <v>24</v>
      </c>
      <c r="H65" s="13">
        <v>6</v>
      </c>
      <c r="I65" s="13">
        <v>12</v>
      </c>
      <c r="J65" s="13">
        <v>11.5898576406892</v>
      </c>
      <c r="K65" s="13">
        <v>0.04</v>
      </c>
      <c r="L65" s="13">
        <v>69.312231542062008</v>
      </c>
      <c r="M65" s="13">
        <v>65.970500287714785</v>
      </c>
      <c r="N65" s="3">
        <f>_xlfn.RANK.EQ(Table17[[#This Row],[Weighted normalised score]],Table17[Weighted normalised score],0)</f>
        <v>6</v>
      </c>
    </row>
    <row r="66" spans="1:14">
      <c r="A66" s="17" t="s">
        <v>21</v>
      </c>
      <c r="B66" s="13">
        <v>373</v>
      </c>
      <c r="C66" s="13">
        <v>2.6422153137709401</v>
      </c>
      <c r="D66" s="13">
        <v>53.760780235549198</v>
      </c>
      <c r="E66" s="13">
        <v>5.4633621967336303</v>
      </c>
      <c r="F66" s="13">
        <v>276.3137495933139</v>
      </c>
      <c r="G66" s="13">
        <v>25.4</v>
      </c>
      <c r="H66" s="13">
        <v>9.1999999999999993</v>
      </c>
      <c r="I66" s="13">
        <v>16</v>
      </c>
      <c r="J66" s="13">
        <v>11.208544912533499</v>
      </c>
      <c r="K66" s="13">
        <v>0.44</v>
      </c>
      <c r="L66" s="13">
        <v>55.607621477361072</v>
      </c>
      <c r="M66" s="13">
        <v>56.404765781557714</v>
      </c>
      <c r="N66" s="3">
        <f>_xlfn.RANK.EQ(Table17[[#This Row],[Weighted normalised score]],Table17[Weighted normalised score],0)</f>
        <v>19</v>
      </c>
    </row>
    <row r="67" spans="1:14">
      <c r="A67" s="17" t="s">
        <v>20</v>
      </c>
      <c r="B67" s="13">
        <v>308</v>
      </c>
      <c r="C67" s="13">
        <v>1.0683658426368099</v>
      </c>
      <c r="D67" s="13">
        <v>7.4364998874505197</v>
      </c>
      <c r="E67" s="13">
        <v>1.2312972430656801</v>
      </c>
      <c r="F67" s="13">
        <v>50.866358157699977</v>
      </c>
      <c r="G67" s="13">
        <v>14.3</v>
      </c>
      <c r="H67" s="13">
        <v>2.2999999999999998</v>
      </c>
      <c r="I67" s="13">
        <v>8.1999999999999993</v>
      </c>
      <c r="J67" s="13">
        <v>5.9620283344788501</v>
      </c>
      <c r="K67" s="13">
        <v>0.04</v>
      </c>
      <c r="L67" s="13">
        <v>86.109235763797955</v>
      </c>
      <c r="M67" s="13">
        <v>84.547624082171509</v>
      </c>
      <c r="N67" s="3">
        <f>_xlfn.RANK.EQ(Table17[[#This Row],[Weighted normalised score]],Table17[Weighted normalised score],0)</f>
        <v>1</v>
      </c>
    </row>
    <row r="68" spans="1:14">
      <c r="A68" s="17" t="s">
        <v>13</v>
      </c>
      <c r="B68" s="13">
        <v>700</v>
      </c>
      <c r="C68" s="13">
        <v>1.15883220954652</v>
      </c>
      <c r="D68" s="13">
        <v>17.2064841376889</v>
      </c>
      <c r="E68" s="13">
        <v>3.6783078390366901</v>
      </c>
      <c r="F68" s="13">
        <v>244.98304680227898</v>
      </c>
      <c r="G68" s="13">
        <v>31.5</v>
      </c>
      <c r="H68" s="13">
        <v>4.3</v>
      </c>
      <c r="I68" s="13">
        <v>2.9</v>
      </c>
      <c r="J68" s="13">
        <v>12.4289852218939</v>
      </c>
      <c r="K68" s="52">
        <v>0</v>
      </c>
      <c r="L68" s="13">
        <v>70.794554102786577</v>
      </c>
      <c r="M68" s="13">
        <v>66.721325849270599</v>
      </c>
      <c r="N68" s="3">
        <f>_xlfn.RANK.EQ(Table17[[#This Row],[Weighted normalised score]],Table17[Weighted normalised score],0)</f>
        <v>4</v>
      </c>
    </row>
    <row r="69" spans="1:14">
      <c r="A69" s="17" t="s">
        <v>34</v>
      </c>
      <c r="B69" s="13">
        <v>428</v>
      </c>
      <c r="C69" s="13">
        <v>1.8778146212132201</v>
      </c>
      <c r="D69" s="13">
        <v>29.416174757944901</v>
      </c>
      <c r="E69" s="13">
        <v>4.7450025050693698</v>
      </c>
      <c r="F69" s="13">
        <v>204.43676510692899</v>
      </c>
      <c r="G69" s="13">
        <v>22</v>
      </c>
      <c r="H69" s="13">
        <v>4.3</v>
      </c>
      <c r="I69" s="13">
        <v>3.9</v>
      </c>
      <c r="J69" s="13">
        <v>14.487008608609701</v>
      </c>
      <c r="K69" s="13">
        <v>0.01</v>
      </c>
      <c r="L69" s="13">
        <v>69.893219230939025</v>
      </c>
      <c r="M69" s="13">
        <v>66.194405602472614</v>
      </c>
      <c r="N69" s="3">
        <f>_xlfn.RANK.EQ(Table17[[#This Row],[Weighted normalised score]],Table17[Weighted normalised score],0)</f>
        <v>5</v>
      </c>
    </row>
    <row r="70" spans="1:14">
      <c r="A70" s="17" t="s">
        <v>27</v>
      </c>
      <c r="B70" s="13">
        <v>913</v>
      </c>
      <c r="C70" s="13">
        <v>2.0642112974153801</v>
      </c>
      <c r="D70" s="13">
        <v>21.168538254986899</v>
      </c>
      <c r="E70" s="13">
        <v>4.2149961136184899</v>
      </c>
      <c r="F70" s="13">
        <v>369.16832919461001</v>
      </c>
      <c r="G70" s="13">
        <v>20.8</v>
      </c>
      <c r="H70" s="13">
        <v>1.9</v>
      </c>
      <c r="I70" s="13">
        <v>39</v>
      </c>
      <c r="J70" s="13">
        <v>8.91721198149075</v>
      </c>
      <c r="K70" s="13">
        <v>0.02</v>
      </c>
      <c r="L70" s="13">
        <v>67.984995847602349</v>
      </c>
      <c r="M70" s="13">
        <v>65.341286328291091</v>
      </c>
      <c r="N70" s="3">
        <f>_xlfn.RANK.EQ(Table17[[#This Row],[Weighted normalised score]],Table17[Weighted normalised score],0)</f>
        <v>7</v>
      </c>
    </row>
    <row r="71" spans="1:14">
      <c r="A71" s="17" t="s">
        <v>12</v>
      </c>
      <c r="B71" s="13">
        <v>680</v>
      </c>
      <c r="C71" s="13">
        <v>3.4290702963804702</v>
      </c>
      <c r="D71" s="13">
        <v>65.088692962132995</v>
      </c>
      <c r="E71" s="13">
        <v>5.9074063601438702</v>
      </c>
      <c r="F71" s="13">
        <v>538.64442228955397</v>
      </c>
      <c r="G71" s="13">
        <v>27.7</v>
      </c>
      <c r="H71" s="13">
        <v>26</v>
      </c>
      <c r="I71" s="13">
        <v>6.9</v>
      </c>
      <c r="J71" s="13">
        <v>13.10211663836</v>
      </c>
      <c r="K71" s="13">
        <v>0.46</v>
      </c>
      <c r="L71" s="13">
        <v>41.582017138136322</v>
      </c>
      <c r="M71" s="13">
        <v>42.666476131513605</v>
      </c>
      <c r="N71" s="3">
        <f>_xlfn.RANK.EQ(Table17[[#This Row],[Weighted normalised score]],Table17[Weighted normalised score],0)</f>
        <v>32</v>
      </c>
    </row>
    <row r="72" spans="1:14">
      <c r="A72" s="17" t="s">
        <v>17</v>
      </c>
      <c r="B72" s="13">
        <v>1107</v>
      </c>
      <c r="C72" s="13">
        <v>2.7704801688533198</v>
      </c>
      <c r="D72" s="13">
        <v>34.713955794799297</v>
      </c>
      <c r="E72" s="13">
        <v>6.6541623110867292</v>
      </c>
      <c r="F72" s="13">
        <v>314.16934054725891</v>
      </c>
      <c r="G72" s="13">
        <v>24</v>
      </c>
      <c r="H72" s="13">
        <v>10.9</v>
      </c>
      <c r="I72" s="13">
        <v>3.9</v>
      </c>
      <c r="J72" s="13">
        <v>15.138538087436402</v>
      </c>
      <c r="K72" s="13">
        <v>0.05</v>
      </c>
      <c r="L72" s="13">
        <v>57.982136375064101</v>
      </c>
      <c r="M72" s="13">
        <v>52.895904519232026</v>
      </c>
      <c r="N72" s="3">
        <f>_xlfn.RANK.EQ(Table17[[#This Row],[Weighted normalised score]],Table17[Weighted normalised score],0)</f>
        <v>24</v>
      </c>
    </row>
    <row r="73" spans="1:14">
      <c r="A73" s="17" t="s">
        <v>26</v>
      </c>
      <c r="B73" s="13">
        <v>1428</v>
      </c>
      <c r="C73" s="13">
        <v>2.3149933904012503</v>
      </c>
      <c r="D73" s="13">
        <v>27.978088810967101</v>
      </c>
      <c r="E73" s="13">
        <v>5.31240728361146</v>
      </c>
      <c r="F73" s="13">
        <v>25.939097254610033</v>
      </c>
      <c r="G73" s="13">
        <v>25.5</v>
      </c>
      <c r="H73" s="13">
        <v>8</v>
      </c>
      <c r="I73" s="13">
        <v>4.5999999999999996</v>
      </c>
      <c r="J73" s="13">
        <v>10.6809878373689</v>
      </c>
      <c r="K73" s="13">
        <v>0.18</v>
      </c>
      <c r="L73" s="13">
        <v>64.522761872745491</v>
      </c>
      <c r="M73" s="13">
        <v>59.297722831911635</v>
      </c>
      <c r="N73" s="3">
        <f>_xlfn.RANK.EQ(Table17[[#This Row],[Weighted normalised score]],Table17[Weighted normalised score],0)</f>
        <v>16</v>
      </c>
    </row>
    <row r="74" spans="1:14">
      <c r="A74" s="17" t="s">
        <v>36</v>
      </c>
      <c r="B74" s="52">
        <v>1212</v>
      </c>
      <c r="C74" s="13">
        <v>1.3097339652145501</v>
      </c>
      <c r="D74" s="13">
        <v>4.4464551746503496</v>
      </c>
      <c r="E74" s="13">
        <v>1.9151510013212001</v>
      </c>
      <c r="F74" s="13">
        <v>111.76931541125902</v>
      </c>
      <c r="G74" s="13">
        <v>23.91</v>
      </c>
      <c r="H74" s="13">
        <v>2.1</v>
      </c>
      <c r="I74" s="13">
        <v>0.76</v>
      </c>
      <c r="J74" s="13">
        <v>7.7645474170433699</v>
      </c>
      <c r="K74" s="13">
        <v>0.03</v>
      </c>
      <c r="L74" s="13">
        <v>78.092958807601718</v>
      </c>
      <c r="M74" s="13">
        <v>74.093536173869992</v>
      </c>
      <c r="N74" s="3">
        <f>_xlfn.RANK.EQ(Table17[[#This Row],[Weighted normalised score]],Table17[Weighted normalised score],0)</f>
        <v>2</v>
      </c>
    </row>
    <row r="75" spans="1:14">
      <c r="A75" s="17" t="s">
        <v>9</v>
      </c>
      <c r="B75" s="13">
        <v>1087</v>
      </c>
      <c r="C75" s="13">
        <v>3.5968100379912098</v>
      </c>
      <c r="D75" s="13">
        <v>58.045965604488202</v>
      </c>
      <c r="E75" s="13">
        <v>6.4480633462654602</v>
      </c>
      <c r="F75" s="13">
        <v>59.77579544532</v>
      </c>
      <c r="G75" s="13">
        <v>15.4</v>
      </c>
      <c r="H75" s="13">
        <v>23.3</v>
      </c>
      <c r="I75" s="13">
        <v>7.6</v>
      </c>
      <c r="J75" s="13">
        <v>11.4417930789472</v>
      </c>
      <c r="K75" s="13">
        <v>0.22</v>
      </c>
      <c r="L75" s="13">
        <v>56.193281165198798</v>
      </c>
      <c r="M75" s="13">
        <v>51.490403958483917</v>
      </c>
      <c r="N75" s="3">
        <f>_xlfn.RANK.EQ(Table17[[#This Row],[Weighted normalised score]],Table17[Weighted normalised score],0)</f>
        <v>28</v>
      </c>
    </row>
    <row r="76" spans="1:14">
      <c r="A76" s="5" t="s">
        <v>434</v>
      </c>
      <c r="B76" s="35">
        <v>926</v>
      </c>
      <c r="C76" s="35">
        <f t="shared" ref="C76:K76" si="0">AVERAGEIF(C42:C75,"&lt;&gt;0")</f>
        <v>2.5602873005691396</v>
      </c>
      <c r="D76" s="35">
        <f t="shared" si="0"/>
        <v>39.787010218651453</v>
      </c>
      <c r="E76" s="85">
        <f t="shared" si="0"/>
        <v>4.5157745319551248</v>
      </c>
      <c r="F76" s="85">
        <f t="shared" si="0"/>
        <v>206.24317884736698</v>
      </c>
      <c r="G76" s="85">
        <f t="shared" si="0"/>
        <v>23.582647058823532</v>
      </c>
      <c r="H76" s="85">
        <f t="shared" si="0"/>
        <v>13.408823529411764</v>
      </c>
      <c r="I76" s="85">
        <f t="shared" si="0"/>
        <v>16.25764705882353</v>
      </c>
      <c r="J76" s="85">
        <f t="shared" si="0"/>
        <v>12.227110044831292</v>
      </c>
      <c r="K76" s="85">
        <f t="shared" si="0"/>
        <v>0.14696969696969697</v>
      </c>
      <c r="L76" s="92"/>
      <c r="M76" s="92"/>
      <c r="N76" s="131"/>
    </row>
  </sheetData>
  <mergeCells count="2">
    <mergeCell ref="A1:M1"/>
    <mergeCell ref="A40:M40"/>
  </mergeCells>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4673C-91EB-4C9C-9F6D-870432D42959}">
  <dimension ref="A1:M76"/>
  <sheetViews>
    <sheetView tabSelected="1" zoomScale="62" zoomScaleNormal="62" workbookViewId="0">
      <selection activeCell="AC54" sqref="AC54"/>
    </sheetView>
  </sheetViews>
  <sheetFormatPr defaultRowHeight="15"/>
  <cols>
    <col min="1" max="1" width="24.7109375" customWidth="1"/>
    <col min="2" max="2" width="18.28515625" customWidth="1"/>
    <col min="3" max="3" width="24.28515625" customWidth="1"/>
    <col min="4" max="4" width="28.85546875" customWidth="1"/>
    <col min="5" max="5" width="25.5703125" customWidth="1"/>
    <col min="6" max="6" width="20.85546875" customWidth="1"/>
    <col min="7" max="7" width="19.28515625" customWidth="1"/>
    <col min="8" max="8" width="50.42578125" customWidth="1"/>
    <col min="9" max="9" width="23.5703125" customWidth="1"/>
    <col min="10" max="10" width="24.28515625" customWidth="1"/>
    <col min="11" max="11" width="18.85546875" customWidth="1"/>
    <col min="12" max="12" width="27.140625" customWidth="1"/>
  </cols>
  <sheetData>
    <row r="1" spans="1:13">
      <c r="A1" s="102" t="s">
        <v>210</v>
      </c>
      <c r="B1" s="103"/>
      <c r="C1" s="103"/>
      <c r="D1" s="103"/>
      <c r="E1" s="103"/>
      <c r="F1" s="103"/>
      <c r="G1" s="103"/>
      <c r="H1" s="103"/>
      <c r="I1" s="103"/>
      <c r="J1" s="103"/>
      <c r="K1" s="103"/>
      <c r="L1" s="104"/>
      <c r="M1" s="1"/>
    </row>
    <row r="2" spans="1:13">
      <c r="A2" t="s">
        <v>2</v>
      </c>
      <c r="B2" t="s">
        <v>170</v>
      </c>
      <c r="C2" t="s">
        <v>173</v>
      </c>
      <c r="D2" t="s">
        <v>176</v>
      </c>
      <c r="E2" t="s">
        <v>179</v>
      </c>
      <c r="F2" t="s">
        <v>182</v>
      </c>
      <c r="G2" t="s">
        <v>185</v>
      </c>
      <c r="H2" t="s">
        <v>188</v>
      </c>
      <c r="I2" t="s">
        <v>191</v>
      </c>
      <c r="J2" t="s">
        <v>194</v>
      </c>
      <c r="K2" t="s">
        <v>54</v>
      </c>
      <c r="L2" t="s">
        <v>205</v>
      </c>
      <c r="M2" t="s">
        <v>435</v>
      </c>
    </row>
    <row r="3" spans="1:13">
      <c r="A3" s="17" t="s">
        <v>8</v>
      </c>
      <c r="B3" s="47">
        <v>8.65</v>
      </c>
      <c r="C3" s="14">
        <v>9.189243045793269</v>
      </c>
      <c r="D3" s="14">
        <v>6.8613138686131396</v>
      </c>
      <c r="E3" s="14">
        <v>10</v>
      </c>
      <c r="F3" s="14">
        <v>9.9911273444898026</v>
      </c>
      <c r="G3" s="14">
        <v>7.3777176346396116</v>
      </c>
      <c r="H3" s="14">
        <v>1.4454729999999998</v>
      </c>
      <c r="I3" s="14">
        <v>5.8403495483299155</v>
      </c>
      <c r="J3" s="14">
        <v>8.9273701723417247</v>
      </c>
      <c r="K3" s="14">
        <v>75.681764931002249</v>
      </c>
      <c r="L3" s="14">
        <v>81.575827176600853</v>
      </c>
      <c r="M3" s="3">
        <f>_xlfn.RANK.EQ(Table19[[#This Row],[Weighted normalised score]],Table19[Weighted normalised score],0)</f>
        <v>17</v>
      </c>
    </row>
    <row r="4" spans="1:13">
      <c r="A4" s="17" t="s">
        <v>24</v>
      </c>
      <c r="B4" s="14">
        <v>9.09</v>
      </c>
      <c r="C4" s="14">
        <v>8.5374737944711541</v>
      </c>
      <c r="D4" s="14">
        <v>0.61313868613138744</v>
      </c>
      <c r="E4" s="14">
        <v>10</v>
      </c>
      <c r="F4" s="14">
        <v>10</v>
      </c>
      <c r="G4" s="14">
        <v>9.9904541872854242</v>
      </c>
      <c r="H4" s="14">
        <v>3.6607919999999998</v>
      </c>
      <c r="I4" s="14">
        <v>5.4527003092136903</v>
      </c>
      <c r="J4" s="14">
        <v>7.7649557003959568</v>
      </c>
      <c r="K4" s="14">
        <v>71.782298110065028</v>
      </c>
      <c r="L4" s="14">
        <v>82.71870196566006</v>
      </c>
      <c r="M4" s="3">
        <f>_xlfn.RANK.EQ(Table19[[#This Row],[Weighted normalised score]],Table19[Weighted normalised score],0)</f>
        <v>11</v>
      </c>
    </row>
    <row r="5" spans="1:13">
      <c r="A5" s="17" t="s">
        <v>38</v>
      </c>
      <c r="B5" s="14">
        <v>8.43</v>
      </c>
      <c r="C5" s="14">
        <v>8.47686860576923</v>
      </c>
      <c r="D5" s="14">
        <v>1.2080291970802932</v>
      </c>
      <c r="E5" s="14">
        <v>10</v>
      </c>
      <c r="F5" s="14">
        <v>9.9997015923034684</v>
      </c>
      <c r="G5" s="14">
        <v>9.9999975807661023</v>
      </c>
      <c r="H5" s="14">
        <v>2.6759720000000007</v>
      </c>
      <c r="I5" s="14">
        <v>6.2082916112307256</v>
      </c>
      <c r="J5" s="14">
        <v>8.2193831237851995</v>
      </c>
      <c r="K5" s="14">
        <v>71.938699887189017</v>
      </c>
      <c r="L5" s="14">
        <v>82.601300882171046</v>
      </c>
      <c r="M5" s="3">
        <f>_xlfn.RANK.EQ(Table19[[#This Row],[Weighted normalised score]],Table19[Weighted normalised score],0)</f>
        <v>13</v>
      </c>
    </row>
    <row r="6" spans="1:13">
      <c r="A6" s="17" t="s">
        <v>28</v>
      </c>
      <c r="B6" s="14">
        <v>8.65</v>
      </c>
      <c r="C6" s="14">
        <v>8.599759615384615</v>
      </c>
      <c r="D6" s="14">
        <v>3.9854014598540148</v>
      </c>
      <c r="E6" s="14">
        <v>9.65</v>
      </c>
      <c r="F6" s="14">
        <v>6.765628605759666</v>
      </c>
      <c r="G6" s="14">
        <v>9.0411150801308082</v>
      </c>
      <c r="H6" s="14">
        <v>4.971304700000001</v>
      </c>
      <c r="I6" s="14">
        <v>3.3917149024305502</v>
      </c>
      <c r="J6" s="14">
        <v>7.4554232019988849</v>
      </c>
      <c r="K6" s="14">
        <v>69.096093963603323</v>
      </c>
      <c r="L6" s="14">
        <v>75.387833744894962</v>
      </c>
      <c r="M6" s="3">
        <f>_xlfn.RANK.EQ(Table19[[#This Row],[Weighted normalised score]],Table19[Weighted normalised score],0)</f>
        <v>30</v>
      </c>
    </row>
    <row r="7" spans="1:13">
      <c r="A7" s="17" t="s">
        <v>18</v>
      </c>
      <c r="B7" s="47">
        <v>8.65</v>
      </c>
      <c r="C7" s="14">
        <v>9.1466158647836533</v>
      </c>
      <c r="D7" s="14">
        <v>1.3576642335766422</v>
      </c>
      <c r="E7" s="14">
        <v>10</v>
      </c>
      <c r="F7" s="14">
        <v>9.902510205543221</v>
      </c>
      <c r="G7" s="14">
        <v>8.9082673457981869</v>
      </c>
      <c r="H7" s="14">
        <v>3.6139644999999998</v>
      </c>
      <c r="I7" s="14">
        <v>5.72171632562093</v>
      </c>
      <c r="J7" s="14">
        <v>9.1047336313179681</v>
      </c>
      <c r="K7" s="14">
        <v>73.266795072635176</v>
      </c>
      <c r="L7" s="14">
        <v>82.680918703990542</v>
      </c>
      <c r="M7" s="3">
        <f>_xlfn.RANK.EQ(Table19[[#This Row],[Weighted normalised score]],Table19[Weighted normalised score],0)</f>
        <v>12</v>
      </c>
    </row>
    <row r="8" spans="1:13">
      <c r="A8" s="17" t="s">
        <v>40</v>
      </c>
      <c r="B8" s="47">
        <v>8.65</v>
      </c>
      <c r="C8" s="14">
        <v>4.2701160588942315</v>
      </c>
      <c r="D8" s="14">
        <v>3.2737226277372269</v>
      </c>
      <c r="E8" s="14">
        <v>8.32</v>
      </c>
      <c r="F8" s="14">
        <v>0</v>
      </c>
      <c r="G8" s="14">
        <v>0</v>
      </c>
      <c r="H8" s="14">
        <v>1.837987</v>
      </c>
      <c r="I8" s="14">
        <v>0.18053004991489985</v>
      </c>
      <c r="J8" s="14">
        <v>3.7714470165779845</v>
      </c>
      <c r="K8" s="14">
        <v>33.268465096583967</v>
      </c>
      <c r="L8" s="14">
        <v>36.112121135285982</v>
      </c>
      <c r="M8" s="3">
        <f>_xlfn.RANK.EQ(Table19[[#This Row],[Weighted normalised score]],Table19[Weighted normalised score],0)</f>
        <v>34</v>
      </c>
    </row>
    <row r="9" spans="1:13">
      <c r="A9" s="17" t="s">
        <v>33</v>
      </c>
      <c r="B9" s="14">
        <v>9.32</v>
      </c>
      <c r="C9" s="14">
        <v>7.9866104651442313</v>
      </c>
      <c r="D9" s="14">
        <v>0.95620437956204363</v>
      </c>
      <c r="E9" s="14">
        <v>10</v>
      </c>
      <c r="F9" s="14">
        <v>10</v>
      </c>
      <c r="G9" s="14">
        <v>9.9217123308628388</v>
      </c>
      <c r="H9" s="14">
        <v>2.4141110000000001</v>
      </c>
      <c r="I9" s="14">
        <v>3.8550727510665501</v>
      </c>
      <c r="J9" s="14">
        <v>7.3847195417086713</v>
      </c>
      <c r="K9" s="14">
        <v>68.168285397792289</v>
      </c>
      <c r="L9" s="14">
        <v>79.289623789214971</v>
      </c>
      <c r="M9" s="3">
        <f>_xlfn.RANK.EQ(Table19[[#This Row],[Weighted normalised score]],Table19[Weighted normalised score],0)</f>
        <v>25</v>
      </c>
    </row>
    <row r="10" spans="1:13">
      <c r="A10" s="17" t="s">
        <v>29</v>
      </c>
      <c r="B10" s="14">
        <v>8.32</v>
      </c>
      <c r="C10" s="14">
        <v>8.8238029140625009</v>
      </c>
      <c r="D10" s="14">
        <v>3.1313868613138691</v>
      </c>
      <c r="E10" s="14">
        <v>10</v>
      </c>
      <c r="F10" s="14">
        <v>10</v>
      </c>
      <c r="G10" s="14">
        <v>9.9899536202060837</v>
      </c>
      <c r="H10" s="14">
        <v>4.3043019999999999</v>
      </c>
      <c r="I10" s="14">
        <v>5.8241880829017996</v>
      </c>
      <c r="J10" s="14">
        <v>8.5415973247473573</v>
      </c>
      <c r="K10" s="14">
        <v>76.183758226062437</v>
      </c>
      <c r="L10" s="14">
        <v>84.244308757457873</v>
      </c>
      <c r="M10" s="3">
        <f>_xlfn.RANK.EQ(Table19[[#This Row],[Weighted normalised score]],Table19[Weighted normalised score],0)</f>
        <v>6</v>
      </c>
    </row>
    <row r="11" spans="1:13">
      <c r="A11" s="17" t="s">
        <v>11</v>
      </c>
      <c r="B11" s="14">
        <v>8.98</v>
      </c>
      <c r="C11" s="14">
        <v>9.2916391368990379</v>
      </c>
      <c r="D11" s="14">
        <v>2.0620437956204389</v>
      </c>
      <c r="E11" s="14">
        <v>10</v>
      </c>
      <c r="F11" s="14">
        <v>10</v>
      </c>
      <c r="G11" s="14">
        <v>9.9722810173569094</v>
      </c>
      <c r="H11" s="14">
        <v>1.52651</v>
      </c>
      <c r="I11" s="14">
        <v>3.8758239081804007</v>
      </c>
      <c r="J11" s="14">
        <v>9.1771252154122998</v>
      </c>
      <c r="K11" s="14">
        <v>71.619994069404484</v>
      </c>
      <c r="L11" s="14">
        <v>82.059502893155724</v>
      </c>
      <c r="M11" s="3">
        <f>_xlfn.RANK.EQ(Table19[[#This Row],[Weighted normalised score]],Table19[Weighted normalised score],0)</f>
        <v>15</v>
      </c>
    </row>
    <row r="12" spans="1:13">
      <c r="A12" s="17" t="s">
        <v>10</v>
      </c>
      <c r="B12" s="14">
        <v>9.5500000000000007</v>
      </c>
      <c r="C12" s="14">
        <v>9.3310901205528847</v>
      </c>
      <c r="D12" s="14">
        <v>3.1094890510948918</v>
      </c>
      <c r="E12" s="14">
        <v>10</v>
      </c>
      <c r="F12" s="14">
        <v>10</v>
      </c>
      <c r="G12" s="14">
        <v>9.9956407270701817</v>
      </c>
      <c r="H12" s="14">
        <v>5.7825462000000005</v>
      </c>
      <c r="I12" s="14">
        <v>4.8354878814788496</v>
      </c>
      <c r="J12" s="14">
        <v>9.5800985732506732</v>
      </c>
      <c r="K12" s="14">
        <v>79.792583378682352</v>
      </c>
      <c r="L12" s="14">
        <v>86.877012578508257</v>
      </c>
      <c r="M12" s="3">
        <f>_xlfn.RANK.EQ(Table19[[#This Row],[Weighted normalised score]],Table19[Weighted normalised score],0)</f>
        <v>3</v>
      </c>
    </row>
    <row r="13" spans="1:13">
      <c r="A13" s="17" t="s">
        <v>16</v>
      </c>
      <c r="B13" s="14">
        <v>8.1999999999999993</v>
      </c>
      <c r="C13" s="14">
        <v>8.6291165408653843</v>
      </c>
      <c r="D13" s="14">
        <v>0.54379562043795637</v>
      </c>
      <c r="E13" s="14">
        <v>10</v>
      </c>
      <c r="F13" s="14">
        <v>9.9883620998352782</v>
      </c>
      <c r="G13" s="14">
        <v>9.9786262828557817</v>
      </c>
      <c r="H13" s="14">
        <v>4.6267139999999998</v>
      </c>
      <c r="I13" s="14">
        <v>6.1434421599093048</v>
      </c>
      <c r="J13" s="14">
        <v>8.3294389241125995</v>
      </c>
      <c r="K13" s="14">
        <v>73.255905991326372</v>
      </c>
      <c r="L13" s="14">
        <v>83.203840542150516</v>
      </c>
      <c r="M13" s="3">
        <f>_xlfn.RANK.EQ(Table19[[#This Row],[Weighted normalised score]],Table19[Weighted normalised score],0)</f>
        <v>9</v>
      </c>
    </row>
    <row r="14" spans="1:13">
      <c r="A14" s="17" t="s">
        <v>35</v>
      </c>
      <c r="B14" s="14">
        <v>8.8000000000000007</v>
      </c>
      <c r="C14" s="14">
        <v>8.5810327932692303</v>
      </c>
      <c r="D14" s="14">
        <v>1.0875912408759127</v>
      </c>
      <c r="E14" s="14">
        <v>10</v>
      </c>
      <c r="F14" s="14">
        <v>9.9850796151734347</v>
      </c>
      <c r="G14" s="14">
        <v>9.6688965260832838</v>
      </c>
      <c r="H14" s="14">
        <v>2.3798969999999997</v>
      </c>
      <c r="I14" s="14">
        <v>5.3648842228344495</v>
      </c>
      <c r="J14" s="14">
        <v>8.2160144921018148</v>
      </c>
      <c r="K14" s="14">
        <v>70.67055217461612</v>
      </c>
      <c r="L14" s="14">
        <v>81.538255028599153</v>
      </c>
      <c r="M14" s="3">
        <f>_xlfn.RANK.EQ(Table19[[#This Row],[Weighted normalised score]],Table19[Weighted normalised score],0)</f>
        <v>18</v>
      </c>
    </row>
    <row r="15" spans="1:13">
      <c r="A15" s="17" t="s">
        <v>22</v>
      </c>
      <c r="B15" s="14">
        <v>8.75</v>
      </c>
      <c r="C15" s="14">
        <v>8.2867943028846156</v>
      </c>
      <c r="D15" s="14">
        <v>3.281021897810219</v>
      </c>
      <c r="E15" s="14">
        <v>10</v>
      </c>
      <c r="F15" s="14">
        <v>9.9197283296330774</v>
      </c>
      <c r="G15" s="14">
        <v>9.9619505690944887</v>
      </c>
      <c r="H15" s="14">
        <v>1.9891729999999992</v>
      </c>
      <c r="I15" s="14">
        <v>5.8882743168639644</v>
      </c>
      <c r="J15" s="14">
        <v>7.4664227124661</v>
      </c>
      <c r="K15" s="14">
        <v>72.423971111303345</v>
      </c>
      <c r="L15" s="14">
        <v>82.204347817274922</v>
      </c>
      <c r="M15" s="3">
        <f>_xlfn.RANK.EQ(Table19[[#This Row],[Weighted normalised score]],Table19[Weighted normalised score],0)</f>
        <v>14</v>
      </c>
    </row>
    <row r="16" spans="1:13">
      <c r="A16" s="17" t="s">
        <v>31</v>
      </c>
      <c r="B16" s="14">
        <v>7.96</v>
      </c>
      <c r="C16" s="14">
        <v>8.0175060901442308</v>
      </c>
      <c r="D16" s="14">
        <v>0.77372262773722689</v>
      </c>
      <c r="E16" s="14">
        <v>10</v>
      </c>
      <c r="F16" s="14">
        <v>9.9718502072938797</v>
      </c>
      <c r="G16" s="14">
        <v>9.9853721885710272</v>
      </c>
      <c r="H16" s="14">
        <v>2.4004589999999997</v>
      </c>
      <c r="I16" s="14">
        <v>5.0141168116529</v>
      </c>
      <c r="J16" s="14">
        <v>7.3757657063418716</v>
      </c>
      <c r="K16" s="14">
        <v>67.77999231214109</v>
      </c>
      <c r="L16" s="14">
        <v>78.870188144386432</v>
      </c>
      <c r="M16" s="3">
        <f>_xlfn.RANK.EQ(Table19[[#This Row],[Weighted normalised score]],Table19[Weighted normalised score],0)</f>
        <v>27</v>
      </c>
    </row>
    <row r="17" spans="1:13">
      <c r="A17" s="17" t="s">
        <v>41</v>
      </c>
      <c r="B17" s="47">
        <v>8.65</v>
      </c>
      <c r="C17" s="14">
        <v>8.2170673078252321E-5</v>
      </c>
      <c r="D17" s="14">
        <v>6.7372262773722635</v>
      </c>
      <c r="E17" s="14">
        <v>7.11</v>
      </c>
      <c r="F17" s="14">
        <v>5.7696133432006809</v>
      </c>
      <c r="G17" s="14">
        <v>7.5306403921422316</v>
      </c>
      <c r="H17" s="14">
        <v>1.1543430000000008</v>
      </c>
      <c r="I17" s="14">
        <v>1.9864441386511</v>
      </c>
      <c r="J17" s="14">
        <v>0.31171398427175667</v>
      </c>
      <c r="K17" s="14">
        <v>43.415972767197005</v>
      </c>
      <c r="L17" s="14">
        <v>46.795743192880309</v>
      </c>
      <c r="M17" s="3">
        <f>_xlfn.RANK.EQ(Table19[[#This Row],[Weighted normalised score]],Table19[Weighted normalised score],0)</f>
        <v>33</v>
      </c>
    </row>
    <row r="18" spans="1:13">
      <c r="A18" s="17" t="s">
        <v>19</v>
      </c>
      <c r="B18" s="14">
        <v>8.34</v>
      </c>
      <c r="C18" s="14">
        <v>9.0559982911057695</v>
      </c>
      <c r="D18" s="14">
        <v>4.1204379562043805</v>
      </c>
      <c r="E18" s="14">
        <v>10</v>
      </c>
      <c r="F18" s="14">
        <v>10</v>
      </c>
      <c r="G18" s="14">
        <v>9.9975004927864344</v>
      </c>
      <c r="H18" s="14">
        <v>2.013166</v>
      </c>
      <c r="I18" s="14">
        <v>6.2080638673842996</v>
      </c>
      <c r="J18" s="14">
        <v>9.2859203545483702</v>
      </c>
      <c r="K18" s="14">
        <v>76.338327955190024</v>
      </c>
      <c r="L18" s="14">
        <v>84.761216913965455</v>
      </c>
      <c r="M18" s="3">
        <f>_xlfn.RANK.EQ(Table19[[#This Row],[Weighted normalised score]],Table19[Weighted normalised score],0)</f>
        <v>5</v>
      </c>
    </row>
    <row r="19" spans="1:13">
      <c r="A19" s="17" t="s">
        <v>14</v>
      </c>
      <c r="B19" s="14">
        <v>8.0399999999999991</v>
      </c>
      <c r="C19" s="14">
        <v>8.0663123401442309</v>
      </c>
      <c r="D19" s="14">
        <v>1.7007299270072984</v>
      </c>
      <c r="E19" s="14">
        <v>10</v>
      </c>
      <c r="F19" s="14">
        <v>9.8908822523017186</v>
      </c>
      <c r="G19" s="14">
        <v>9.9744263201496111</v>
      </c>
      <c r="H19" s="14">
        <v>1.6598759999999988</v>
      </c>
      <c r="I19" s="14">
        <v>6.1710589746622855</v>
      </c>
      <c r="J19" s="14">
        <v>6.922451888375929</v>
      </c>
      <c r="K19" s="14">
        <v>68.865393254977704</v>
      </c>
      <c r="L19" s="14">
        <v>80.141122707215956</v>
      </c>
      <c r="M19" s="3">
        <f>_xlfn.RANK.EQ(Table19[[#This Row],[Weighted normalised score]],Table19[Weighted normalised score],0)</f>
        <v>24</v>
      </c>
    </row>
    <row r="20" spans="1:13">
      <c r="A20" s="17" t="s">
        <v>15</v>
      </c>
      <c r="B20" s="47">
        <v>8.65</v>
      </c>
      <c r="C20" s="14">
        <v>8.3810328533653848</v>
      </c>
      <c r="D20" s="14">
        <v>3.2591240875912417</v>
      </c>
      <c r="E20" s="14">
        <v>10</v>
      </c>
      <c r="F20" s="14">
        <v>9.9641711825698067</v>
      </c>
      <c r="G20" s="14">
        <v>9.9870419620652306</v>
      </c>
      <c r="H20" s="14">
        <v>1.5127814999999991</v>
      </c>
      <c r="I20" s="14">
        <v>4.6316775899619005</v>
      </c>
      <c r="J20" s="14">
        <v>7.8472753800812569</v>
      </c>
      <c r="K20" s="14">
        <v>70.966815904663818</v>
      </c>
      <c r="L20" s="14">
        <v>80.695863688346378</v>
      </c>
      <c r="M20" s="3">
        <f>_xlfn.RANK.EQ(Table19[[#This Row],[Weighted normalised score]],Table19[Weighted normalised score],0)</f>
        <v>22</v>
      </c>
    </row>
    <row r="21" spans="1:13">
      <c r="A21" s="17" t="s">
        <v>39</v>
      </c>
      <c r="B21" s="14">
        <v>8.25</v>
      </c>
      <c r="C21" s="14">
        <v>8.5562910637019236</v>
      </c>
      <c r="D21" s="14">
        <v>1.4963503649635044</v>
      </c>
      <c r="E21" s="14">
        <v>10</v>
      </c>
      <c r="F21" s="14">
        <v>10</v>
      </c>
      <c r="G21" s="14">
        <v>9.999237931399362</v>
      </c>
      <c r="H21" s="14">
        <v>2.6908580000000004</v>
      </c>
      <c r="I21" s="14">
        <v>4.7553876983788497</v>
      </c>
      <c r="J21" s="14">
        <v>8.1773599718123133</v>
      </c>
      <c r="K21" s="14">
        <v>70.519551337504424</v>
      </c>
      <c r="L21" s="14">
        <v>80.76417140591866</v>
      </c>
      <c r="M21" s="3">
        <f>_xlfn.RANK.EQ(Table19[[#This Row],[Weighted normalised score]],Table19[Weighted normalised score],0)</f>
        <v>21</v>
      </c>
    </row>
    <row r="22" spans="1:13">
      <c r="A22" s="17" t="s">
        <v>32</v>
      </c>
      <c r="B22" s="14">
        <v>8.91</v>
      </c>
      <c r="C22" s="14">
        <v>8.7531846021634614</v>
      </c>
      <c r="D22" s="14">
        <v>0.91970802919708206</v>
      </c>
      <c r="E22" s="14">
        <v>10</v>
      </c>
      <c r="F22" s="14">
        <v>10</v>
      </c>
      <c r="G22" s="14">
        <v>9.9998183351819137</v>
      </c>
      <c r="H22" s="14">
        <v>1.2488814999999995</v>
      </c>
      <c r="I22" s="14">
        <v>4.8472483220811</v>
      </c>
      <c r="J22" s="14">
        <v>8.7152098882765969</v>
      </c>
      <c r="K22" s="14">
        <v>69.89456875385811</v>
      </c>
      <c r="L22" s="14">
        <v>81.483675884067836</v>
      </c>
      <c r="M22" s="3">
        <f>_xlfn.RANK.EQ(Table19[[#This Row],[Weighted normalised score]],Table19[Weighted normalised score],0)</f>
        <v>19</v>
      </c>
    </row>
    <row r="23" spans="1:13">
      <c r="A23" s="17" t="s">
        <v>25</v>
      </c>
      <c r="B23" s="14">
        <v>8.52</v>
      </c>
      <c r="C23" s="14">
        <v>8.5529704086538469</v>
      </c>
      <c r="D23" s="14">
        <v>1.5036496350364974</v>
      </c>
      <c r="E23" s="14">
        <v>10</v>
      </c>
      <c r="F23" s="14">
        <v>10</v>
      </c>
      <c r="G23" s="14">
        <v>9.960581387892768</v>
      </c>
      <c r="H23" s="14">
        <v>1.5435529999999993</v>
      </c>
      <c r="I23" s="14">
        <v>6.6616461202016799</v>
      </c>
      <c r="J23" s="14">
        <v>8.2395426797270712</v>
      </c>
      <c r="K23" s="14">
        <v>71.693830491810232</v>
      </c>
      <c r="L23" s="14">
        <v>82.921329633252867</v>
      </c>
      <c r="M23" s="3">
        <f>_xlfn.RANK.EQ(Table19[[#This Row],[Weighted normalised score]],Table19[Weighted normalised score],0)</f>
        <v>10</v>
      </c>
    </row>
    <row r="24" spans="1:13">
      <c r="A24" s="17" t="s">
        <v>30</v>
      </c>
      <c r="B24" s="47">
        <v>8.65</v>
      </c>
      <c r="C24" s="14">
        <v>9.2730402048076925</v>
      </c>
      <c r="D24" s="14">
        <v>5.8686131386861327</v>
      </c>
      <c r="E24" s="14">
        <v>10</v>
      </c>
      <c r="F24" s="14">
        <v>10</v>
      </c>
      <c r="G24" s="14">
        <v>9.9821381590788025</v>
      </c>
      <c r="H24" s="14">
        <v>4.306960300000001</v>
      </c>
      <c r="I24" s="14">
        <v>5.4576014870348901</v>
      </c>
      <c r="J24" s="14">
        <v>9.2112790378517495</v>
      </c>
      <c r="K24" s="14">
        <v>80.585747816585553</v>
      </c>
      <c r="L24" s="14">
        <v>86.368302970905006</v>
      </c>
      <c r="M24" s="3">
        <f>_xlfn.RANK.EQ(Table19[[#This Row],[Weighted normalised score]],Table19[Weighted normalised score],0)</f>
        <v>4</v>
      </c>
    </row>
    <row r="25" spans="1:13">
      <c r="A25" s="17" t="s">
        <v>23</v>
      </c>
      <c r="B25" s="14">
        <v>9.3699999999999992</v>
      </c>
      <c r="C25" s="14">
        <v>9.2016366137019237</v>
      </c>
      <c r="D25" s="14">
        <v>5.5510948905109485</v>
      </c>
      <c r="E25" s="14">
        <v>10</v>
      </c>
      <c r="F25" s="14">
        <v>10</v>
      </c>
      <c r="G25" s="14">
        <v>9.6189689365719655</v>
      </c>
      <c r="H25" s="14">
        <v>7.1628386000000006</v>
      </c>
      <c r="I25" s="14">
        <v>5.6431442954606945</v>
      </c>
      <c r="J25" s="14">
        <v>9.311897109363974</v>
      </c>
      <c r="K25" s="14">
        <v>84.022248907374461</v>
      </c>
      <c r="L25" s="14">
        <v>88.299654164382645</v>
      </c>
      <c r="M25" s="3">
        <f>_xlfn.RANK.EQ(Table19[[#This Row],[Weighted normalised score]],Table19[Weighted normalised score],0)</f>
        <v>2</v>
      </c>
    </row>
    <row r="26" spans="1:13">
      <c r="A26" s="17" t="s">
        <v>37</v>
      </c>
      <c r="B26" s="14">
        <v>9.4</v>
      </c>
      <c r="C26" s="14">
        <v>7.2786051562500003</v>
      </c>
      <c r="D26" s="14">
        <v>0.93430656934306633</v>
      </c>
      <c r="E26" s="14">
        <v>10</v>
      </c>
      <c r="F26" s="14">
        <v>9.9205240834904949</v>
      </c>
      <c r="G26" s="14">
        <v>9.7641670008566734</v>
      </c>
      <c r="H26" s="14">
        <v>0.93701499999999882</v>
      </c>
      <c r="I26" s="14">
        <v>4.8539853136543005</v>
      </c>
      <c r="J26" s="14">
        <v>6.9932003682387709</v>
      </c>
      <c r="K26" s="14">
        <v>66.215167520715653</v>
      </c>
      <c r="L26" s="14">
        <v>78.133207801426735</v>
      </c>
      <c r="M26" s="3">
        <f>_xlfn.RANK.EQ(Table19[[#This Row],[Weighted normalised score]],Table19[Weighted normalised score],0)</f>
        <v>28</v>
      </c>
    </row>
    <row r="27" spans="1:13">
      <c r="A27" s="17" t="s">
        <v>21</v>
      </c>
      <c r="B27" s="14">
        <v>7.48</v>
      </c>
      <c r="C27" s="14">
        <v>9.0078362687499993</v>
      </c>
      <c r="D27" s="14">
        <v>0.67153284671532809</v>
      </c>
      <c r="E27" s="14">
        <v>10</v>
      </c>
      <c r="F27" s="14">
        <v>10</v>
      </c>
      <c r="G27" s="14">
        <v>9.9977402509717379</v>
      </c>
      <c r="H27" s="14">
        <v>2.8967489999999998</v>
      </c>
      <c r="I27" s="14">
        <v>5.0368249221309149</v>
      </c>
      <c r="J27" s="14">
        <v>8.7680137652685488</v>
      </c>
      <c r="K27" s="14">
        <v>70.395994418168854</v>
      </c>
      <c r="L27" s="14">
        <v>80.919967151298806</v>
      </c>
      <c r="M27" s="3">
        <f>_xlfn.RANK.EQ(Table19[[#This Row],[Weighted normalised score]],Table19[Weighted normalised score],0)</f>
        <v>20</v>
      </c>
    </row>
    <row r="28" spans="1:13">
      <c r="A28" s="17" t="s">
        <v>20</v>
      </c>
      <c r="B28" s="47">
        <v>8.65</v>
      </c>
      <c r="C28" s="14">
        <v>2.6071825637019241</v>
      </c>
      <c r="D28" s="14">
        <v>3.288321167883212</v>
      </c>
      <c r="E28" s="14">
        <v>10</v>
      </c>
      <c r="F28" s="14">
        <v>10</v>
      </c>
      <c r="G28" s="14">
        <v>8.6156156636561754</v>
      </c>
      <c r="H28" s="47">
        <v>3.04</v>
      </c>
      <c r="I28" s="14">
        <v>5.9340870986601102</v>
      </c>
      <c r="J28" s="14">
        <v>2.5627122324673142</v>
      </c>
      <c r="K28" s="14">
        <v>60.373911817120664</v>
      </c>
      <c r="L28" s="14">
        <v>68.339381048444508</v>
      </c>
      <c r="M28" s="3">
        <f>_xlfn.RANK.EQ(Table19[[#This Row],[Weighted normalised score]],Table19[Weighted normalised score],0)</f>
        <v>32</v>
      </c>
    </row>
    <row r="29" spans="1:13">
      <c r="A29" s="17" t="s">
        <v>13</v>
      </c>
      <c r="B29" s="14">
        <v>9.51</v>
      </c>
      <c r="C29" s="14">
        <v>7.7926424711538456</v>
      </c>
      <c r="D29" s="14">
        <v>1.2335766423357661</v>
      </c>
      <c r="E29" s="14">
        <v>10</v>
      </c>
      <c r="F29" s="14">
        <v>9.9999005307678228</v>
      </c>
      <c r="G29" s="14">
        <v>9.9957475405136424</v>
      </c>
      <c r="H29" s="14">
        <v>3.1098020000000011</v>
      </c>
      <c r="I29" s="14">
        <v>4.5549848172622998</v>
      </c>
      <c r="J29" s="14">
        <v>7.3907221709772291</v>
      </c>
      <c r="K29" s="14">
        <v>70.128153324681449</v>
      </c>
      <c r="L29" s="14">
        <v>80.655152867354417</v>
      </c>
      <c r="M29" s="3">
        <f>_xlfn.RANK.EQ(Table19[[#This Row],[Weighted normalised score]],Table19[Weighted normalised score],0)</f>
        <v>23</v>
      </c>
    </row>
    <row r="30" spans="1:13">
      <c r="A30" s="17" t="s">
        <v>34</v>
      </c>
      <c r="B30" s="14">
        <v>7.92</v>
      </c>
      <c r="C30" s="14">
        <v>7.9604081213942308</v>
      </c>
      <c r="D30" s="14">
        <v>0.4489051094890506</v>
      </c>
      <c r="E30" s="14">
        <v>10</v>
      </c>
      <c r="F30" s="14">
        <v>10</v>
      </c>
      <c r="G30" s="14">
        <v>9.9945011150899976</v>
      </c>
      <c r="H30" s="14">
        <v>3.4784450000000007</v>
      </c>
      <c r="I30" s="14">
        <v>4.9278830095529997</v>
      </c>
      <c r="J30" s="14">
        <v>7.2019153486035279</v>
      </c>
      <c r="K30" s="14">
        <v>68.241964421395707</v>
      </c>
      <c r="L30" s="14">
        <v>78.987615205933295</v>
      </c>
      <c r="M30" s="3">
        <f>_xlfn.RANK.EQ(Table19[[#This Row],[Weighted normalised score]],Table19[Weighted normalised score],0)</f>
        <v>26</v>
      </c>
    </row>
    <row r="31" spans="1:13">
      <c r="A31" s="17" t="s">
        <v>27</v>
      </c>
      <c r="B31" s="47">
        <v>8.65</v>
      </c>
      <c r="C31" s="14">
        <v>6.7018823004807704</v>
      </c>
      <c r="D31" s="14">
        <v>3.9854014598540148</v>
      </c>
      <c r="E31" s="14">
        <v>10</v>
      </c>
      <c r="F31" s="14">
        <v>9.8817907644807317</v>
      </c>
      <c r="G31" s="14">
        <v>9.9890443474743087</v>
      </c>
      <c r="H31" s="14">
        <v>1.6791799999999988</v>
      </c>
      <c r="I31" s="14">
        <v>4.2693894345117505</v>
      </c>
      <c r="J31" s="14">
        <v>5.5940725734880861</v>
      </c>
      <c r="K31" s="14">
        <v>67.140997646637885</v>
      </c>
      <c r="L31" s="14">
        <v>76.429000544075919</v>
      </c>
      <c r="M31" s="3">
        <f>_xlfn.RANK.EQ(Table19[[#This Row],[Weighted normalised score]],Table19[Weighted normalised score],0)</f>
        <v>29</v>
      </c>
    </row>
    <row r="32" spans="1:13">
      <c r="A32" s="17" t="s">
        <v>12</v>
      </c>
      <c r="B32" s="14">
        <v>8.0299999999999994</v>
      </c>
      <c r="C32" s="14">
        <v>8.8306744618990383</v>
      </c>
      <c r="D32" s="14">
        <v>0.6058394160583962</v>
      </c>
      <c r="E32" s="14">
        <v>10</v>
      </c>
      <c r="F32" s="14">
        <v>9.9401195222293843</v>
      </c>
      <c r="G32" s="14">
        <v>9.9567614929841213</v>
      </c>
      <c r="H32" s="14">
        <v>3.0204049999999993</v>
      </c>
      <c r="I32" s="14">
        <v>5.8854074723670857</v>
      </c>
      <c r="J32" s="14">
        <v>7.9403281328893147</v>
      </c>
      <c r="K32" s="14">
        <v>70.781884535965503</v>
      </c>
      <c r="L32" s="14">
        <v>81.928097857489746</v>
      </c>
      <c r="M32" s="3">
        <f>_xlfn.RANK.EQ(Table19[[#This Row],[Weighted normalised score]],Table19[Weighted normalised score],0)</f>
        <v>16</v>
      </c>
    </row>
    <row r="33" spans="1:13">
      <c r="A33" s="17" t="s">
        <v>17</v>
      </c>
      <c r="B33" s="14">
        <v>9.2899999999999991</v>
      </c>
      <c r="C33" s="14">
        <v>9.3212051856971154</v>
      </c>
      <c r="D33" s="14">
        <v>4.6058394160583944</v>
      </c>
      <c r="E33" s="14">
        <v>10</v>
      </c>
      <c r="F33" s="14">
        <v>10</v>
      </c>
      <c r="G33" s="14">
        <v>9.9608792275376565</v>
      </c>
      <c r="H33" s="14">
        <v>7.3709910999999995</v>
      </c>
      <c r="I33" s="14">
        <v>5.5983786767139403</v>
      </c>
      <c r="J33" s="14">
        <v>9.3735260686418762</v>
      </c>
      <c r="K33" s="14">
        <v>83.589294304416896</v>
      </c>
      <c r="L33" s="14">
        <v>88.640044461874396</v>
      </c>
      <c r="M33" s="3">
        <f>_xlfn.RANK.EQ(Table19[[#This Row],[Weighted normalised score]],Table19[Weighted normalised score],0)</f>
        <v>1</v>
      </c>
    </row>
    <row r="34" spans="1:13">
      <c r="A34" s="17" t="s">
        <v>26</v>
      </c>
      <c r="B34" s="14">
        <v>8.86</v>
      </c>
      <c r="C34" s="14">
        <v>8.8097704686298073</v>
      </c>
      <c r="D34" s="14">
        <v>-7.2992700729930249E-3</v>
      </c>
      <c r="E34" s="14">
        <v>10</v>
      </c>
      <c r="F34" s="14">
        <v>9.9960709653290039</v>
      </c>
      <c r="G34" s="14">
        <v>9.9985062570293497</v>
      </c>
      <c r="H34" s="14">
        <v>5.2912464000000003</v>
      </c>
      <c r="I34" s="14">
        <v>5.1981279025546803</v>
      </c>
      <c r="J34" s="14">
        <v>8.1263201355098005</v>
      </c>
      <c r="K34" s="14">
        <v>73.037653647665323</v>
      </c>
      <c r="L34" s="14">
        <v>83.329235712101848</v>
      </c>
      <c r="M34" s="3">
        <f>_xlfn.RANK.EQ(Table19[[#This Row],[Weighted normalised score]],Table19[Weighted normalised score],0)</f>
        <v>8</v>
      </c>
    </row>
    <row r="35" spans="1:13">
      <c r="A35" s="17" t="s">
        <v>36</v>
      </c>
      <c r="B35" s="47">
        <v>8.65</v>
      </c>
      <c r="C35" s="14">
        <v>4.7515594326923072</v>
      </c>
      <c r="D35" s="14">
        <v>3.5802919708029206</v>
      </c>
      <c r="E35" s="14">
        <v>10</v>
      </c>
      <c r="F35" s="14">
        <v>9.9998507961517351</v>
      </c>
      <c r="G35" s="14">
        <v>9.5311005336048442</v>
      </c>
      <c r="H35" s="47">
        <v>3.04</v>
      </c>
      <c r="I35" s="14">
        <v>3.0093823592614992</v>
      </c>
      <c r="J35" s="14">
        <v>4.1914985826842992</v>
      </c>
      <c r="K35" s="14">
        <v>62.675563432233403</v>
      </c>
      <c r="L35" s="14">
        <v>70.73128592784289</v>
      </c>
      <c r="M35" s="3">
        <f>_xlfn.RANK.EQ(Table19[[#This Row],[Weighted normalised score]],Table19[Weighted normalised score],0)</f>
        <v>31</v>
      </c>
    </row>
    <row r="36" spans="1:13" ht="15.75" thickBot="1">
      <c r="A36" s="17" t="s">
        <v>9</v>
      </c>
      <c r="B36" s="14">
        <v>8.36</v>
      </c>
      <c r="C36" s="14">
        <v>8.7869177860576926</v>
      </c>
      <c r="D36" s="14">
        <v>4.5912408759124093</v>
      </c>
      <c r="E36" s="14">
        <v>10</v>
      </c>
      <c r="F36" s="14">
        <v>10</v>
      </c>
      <c r="G36" s="14">
        <v>9.8513591118501207</v>
      </c>
      <c r="H36" s="14">
        <v>2.5213629999999991</v>
      </c>
      <c r="I36" s="14">
        <v>5.63685839550637</v>
      </c>
      <c r="J36" s="14">
        <v>8.8935225892299208</v>
      </c>
      <c r="K36" s="14">
        <v>75.944467647382353</v>
      </c>
      <c r="L36" s="14">
        <v>83.616660582374067</v>
      </c>
      <c r="M36" s="3">
        <f>_xlfn.RANK.EQ(Table19[[#This Row],[Weighted normalised score]],Table19[Weighted normalised score],0)</f>
        <v>7</v>
      </c>
    </row>
    <row r="37" spans="1:13" ht="15.75" thickBot="1">
      <c r="A37" s="9" t="s">
        <v>56</v>
      </c>
      <c r="B37" s="10">
        <v>14</v>
      </c>
      <c r="C37" s="10">
        <v>17.5</v>
      </c>
      <c r="D37" s="10">
        <v>3.5</v>
      </c>
      <c r="E37" s="10">
        <v>15</v>
      </c>
      <c r="F37" s="10">
        <v>12.5</v>
      </c>
      <c r="G37" s="10">
        <v>15</v>
      </c>
      <c r="H37" s="10">
        <v>5</v>
      </c>
      <c r="I37" s="10">
        <v>12.5</v>
      </c>
      <c r="J37" s="10">
        <v>5</v>
      </c>
      <c r="K37" s="10"/>
      <c r="L37" s="11"/>
      <c r="M37" s="1"/>
    </row>
    <row r="38" spans="1:13">
      <c r="A38" s="5" t="s">
        <v>434</v>
      </c>
      <c r="B38" s="94">
        <v>8.6523529411764706</v>
      </c>
      <c r="C38" s="94">
        <v>7.9075559445277159</v>
      </c>
      <c r="D38" s="94">
        <v>2.5958288770053475</v>
      </c>
      <c r="E38" s="94">
        <v>9.8552941176470608</v>
      </c>
      <c r="F38" s="94">
        <v>9.7541488315319178</v>
      </c>
      <c r="G38" s="94">
        <v>9.6817503499865953</v>
      </c>
      <c r="H38" s="94">
        <v>3.038460582352942</v>
      </c>
      <c r="I38" s="94">
        <v>4.9665933758124021</v>
      </c>
      <c r="J38" s="94">
        <v>7.5403816940843154</v>
      </c>
      <c r="K38" s="95"/>
      <c r="L38" s="95"/>
      <c r="M38" s="1"/>
    </row>
    <row r="39" spans="1:13" ht="15.75" thickBot="1"/>
    <row r="40" spans="1:13" ht="15.75" thickBot="1">
      <c r="A40" s="102" t="s">
        <v>211</v>
      </c>
      <c r="B40" s="103"/>
      <c r="C40" s="103"/>
      <c r="D40" s="103"/>
      <c r="E40" s="103"/>
      <c r="F40" s="103"/>
      <c r="G40" s="103"/>
      <c r="H40" s="103"/>
      <c r="I40" s="103"/>
      <c r="J40" s="103"/>
      <c r="K40" s="103"/>
      <c r="L40" s="104"/>
      <c r="M40" s="129"/>
    </row>
    <row r="41" spans="1:13">
      <c r="A41" s="12" t="s">
        <v>2</v>
      </c>
      <c r="B41" s="12" t="s">
        <v>170</v>
      </c>
      <c r="C41" s="12" t="s">
        <v>173</v>
      </c>
      <c r="D41" s="12" t="s">
        <v>176</v>
      </c>
      <c r="E41" s="12" t="s">
        <v>179</v>
      </c>
      <c r="F41" s="12" t="s">
        <v>182</v>
      </c>
      <c r="G41" s="12" t="s">
        <v>185</v>
      </c>
      <c r="H41" s="12" t="s">
        <v>188</v>
      </c>
      <c r="I41" s="12" t="s">
        <v>191</v>
      </c>
      <c r="J41" s="12" t="s">
        <v>194</v>
      </c>
      <c r="K41" s="12" t="s">
        <v>54</v>
      </c>
      <c r="L41" s="12" t="s">
        <v>205</v>
      </c>
      <c r="M41" s="12" t="s">
        <v>435</v>
      </c>
    </row>
    <row r="42" spans="1:13">
      <c r="A42" s="17" t="s">
        <v>8</v>
      </c>
      <c r="B42" s="47">
        <v>13.5</v>
      </c>
      <c r="C42" s="13">
        <v>6.7454978590000003</v>
      </c>
      <c r="D42" s="13">
        <v>0.86</v>
      </c>
      <c r="E42" s="14">
        <v>100</v>
      </c>
      <c r="F42" s="3">
        <v>892</v>
      </c>
      <c r="G42" s="3">
        <v>1321311762</v>
      </c>
      <c r="H42" s="13">
        <v>85.545270000000002</v>
      </c>
      <c r="I42" s="13">
        <v>8.319300903340169</v>
      </c>
      <c r="J42" s="13">
        <v>7.5084087936079307</v>
      </c>
      <c r="K42" s="14">
        <v>75.869549571341622</v>
      </c>
      <c r="L42" s="14">
        <v>81.634979338307758</v>
      </c>
      <c r="M42" s="3">
        <f>_xlfn.RANK.EQ(Table20[[#This Row],[Weighted normalised score]],Table20[Weighted normalised score],0)</f>
        <v>19</v>
      </c>
    </row>
    <row r="43" spans="1:13">
      <c r="A43" s="17" t="s">
        <v>24</v>
      </c>
      <c r="B43" s="14">
        <v>9.1</v>
      </c>
      <c r="C43" s="13">
        <v>12.16821803</v>
      </c>
      <c r="D43" s="13">
        <v>2.5720000000000001</v>
      </c>
      <c r="E43" s="14">
        <v>100</v>
      </c>
      <c r="F43" s="3">
        <v>0</v>
      </c>
      <c r="G43" s="3">
        <v>4809930</v>
      </c>
      <c r="H43" s="13">
        <v>63.39208</v>
      </c>
      <c r="I43" s="13">
        <v>9.0945993815726194</v>
      </c>
      <c r="J43" s="13">
        <v>15.645310097228299</v>
      </c>
      <c r="K43" s="14">
        <v>72.34390519721957</v>
      </c>
      <c r="L43" s="14">
        <v>82.89560819811372</v>
      </c>
      <c r="M43" s="3">
        <f>_xlfn.RANK.EQ(Table20[[#This Row],[Weighted normalised score]],Table20[Weighted normalised score],0)</f>
        <v>11</v>
      </c>
    </row>
    <row r="44" spans="1:13">
      <c r="A44" s="17" t="s">
        <v>38</v>
      </c>
      <c r="B44" s="14">
        <v>15.7</v>
      </c>
      <c r="C44" s="13">
        <v>12.6724532</v>
      </c>
      <c r="D44" s="13">
        <v>2.4089999999999998</v>
      </c>
      <c r="E44" s="14">
        <v>100</v>
      </c>
      <c r="F44" s="3">
        <v>30</v>
      </c>
      <c r="G44" s="3">
        <v>1219</v>
      </c>
      <c r="H44" s="13">
        <v>73.240279999999998</v>
      </c>
      <c r="I44" s="13">
        <v>7.5834167775385497</v>
      </c>
      <c r="J44" s="13">
        <v>12.4643181335036</v>
      </c>
      <c r="K44" s="14">
        <v>72.46471523437225</v>
      </c>
      <c r="L44" s="14">
        <v>82.766995716533756</v>
      </c>
      <c r="M44" s="3">
        <f>_xlfn.RANK.EQ(Table20[[#This Row],[Weighted normalised score]],Table20[Weighted normalised score],0)</f>
        <v>13</v>
      </c>
    </row>
    <row r="45" spans="1:13">
      <c r="A45" s="17" t="s">
        <v>28</v>
      </c>
      <c r="B45" s="14">
        <v>13.5</v>
      </c>
      <c r="C45" s="13">
        <v>11.65</v>
      </c>
      <c r="D45" s="13">
        <v>1.6479999999999999</v>
      </c>
      <c r="E45" s="14">
        <v>96.5</v>
      </c>
      <c r="F45" s="3">
        <v>325163</v>
      </c>
      <c r="G45" s="3">
        <v>483161516</v>
      </c>
      <c r="H45" s="13">
        <v>50.286952999999997</v>
      </c>
      <c r="I45" s="13">
        <v>13.2165701951389</v>
      </c>
      <c r="J45" s="13">
        <v>17.812037586007801</v>
      </c>
      <c r="K45" s="14">
        <v>69.455941739509484</v>
      </c>
      <c r="L45" s="14">
        <v>75.501185794305414</v>
      </c>
      <c r="M45" s="3">
        <f>_xlfn.RANK.EQ(Table20[[#This Row],[Weighted normalised score]],Table20[Weighted normalised score],0)</f>
        <v>30</v>
      </c>
    </row>
    <row r="46" spans="1:13">
      <c r="A46" s="17" t="s">
        <v>18</v>
      </c>
      <c r="B46" s="47">
        <v>13.5</v>
      </c>
      <c r="C46" s="13">
        <v>7.1001560049999997</v>
      </c>
      <c r="D46" s="13">
        <v>2.3679999999999999</v>
      </c>
      <c r="E46" s="14">
        <v>100</v>
      </c>
      <c r="F46" s="3">
        <v>9801</v>
      </c>
      <c r="G46" s="3">
        <v>550100636</v>
      </c>
      <c r="H46" s="13">
        <v>63.860354999999998</v>
      </c>
      <c r="I46" s="13">
        <v>8.55656734875814</v>
      </c>
      <c r="J46" s="13">
        <v>6.2668645807742198</v>
      </c>
      <c r="K46" s="14">
        <v>73.783857896267335</v>
      </c>
      <c r="L46" s="14">
        <v>82.843793493434674</v>
      </c>
      <c r="M46" s="3">
        <f>_xlfn.RANK.EQ(Table20[[#This Row],[Weighted normalised score]],Table20[Weighted normalised score],0)</f>
        <v>12</v>
      </c>
    </row>
    <row r="47" spans="1:13">
      <c r="A47" s="17" t="s">
        <v>40</v>
      </c>
      <c r="B47" s="47">
        <v>13.5</v>
      </c>
      <c r="C47" s="13">
        <v>47.672634389999999</v>
      </c>
      <c r="D47" s="13">
        <v>1.843</v>
      </c>
      <c r="E47" s="14">
        <v>83.2</v>
      </c>
      <c r="F47" s="3">
        <v>1005336</v>
      </c>
      <c r="G47" s="3">
        <v>5038785218</v>
      </c>
      <c r="H47" s="13">
        <v>81.620130000000003</v>
      </c>
      <c r="I47" s="13">
        <v>19.6389399001702</v>
      </c>
      <c r="J47" s="13">
        <v>43.599870883954104</v>
      </c>
      <c r="K47" s="14">
        <v>33.670891947915933</v>
      </c>
      <c r="L47" s="14">
        <v>36.238885593455549</v>
      </c>
      <c r="M47" s="3">
        <f>_xlfn.RANK.EQ(Table20[[#This Row],[Weighted normalised score]],Table20[Weighted normalised score],0)</f>
        <v>34</v>
      </c>
    </row>
    <row r="48" spans="1:13">
      <c r="A48" s="17" t="s">
        <v>33</v>
      </c>
      <c r="B48" s="14">
        <v>6.8</v>
      </c>
      <c r="C48" s="13">
        <v>16.751400929999999</v>
      </c>
      <c r="D48" s="13">
        <v>2.4780000000000002</v>
      </c>
      <c r="E48" s="14">
        <v>100</v>
      </c>
      <c r="F48" s="3">
        <v>0</v>
      </c>
      <c r="G48" s="3">
        <v>39447475</v>
      </c>
      <c r="H48" s="13">
        <v>75.858890000000002</v>
      </c>
      <c r="I48" s="13">
        <v>12.2898544978669</v>
      </c>
      <c r="J48" s="13">
        <v>18.306963208039299</v>
      </c>
      <c r="K48" s="14">
        <v>68.709367187049267</v>
      </c>
      <c r="L48" s="14">
        <v>79.460064552830914</v>
      </c>
      <c r="M48" s="3">
        <f>_xlfn.RANK.EQ(Table20[[#This Row],[Weighted normalised score]],Table20[Weighted normalised score],0)</f>
        <v>25</v>
      </c>
    </row>
    <row r="49" spans="1:13">
      <c r="A49" s="17" t="s">
        <v>29</v>
      </c>
      <c r="B49" s="14">
        <v>16.8</v>
      </c>
      <c r="C49" s="13">
        <v>9.7859597550000004</v>
      </c>
      <c r="D49" s="13">
        <v>1.8819999999999999</v>
      </c>
      <c r="E49" s="14">
        <v>100</v>
      </c>
      <c r="F49" s="3">
        <v>0</v>
      </c>
      <c r="G49" s="3">
        <v>5062155</v>
      </c>
      <c r="H49" s="13">
        <v>56.956980000000001</v>
      </c>
      <c r="I49" s="13">
        <v>8.3516238341964009</v>
      </c>
      <c r="J49" s="13">
        <v>10.2088187267685</v>
      </c>
      <c r="K49" s="14">
        <v>76.594700892479565</v>
      </c>
      <c r="L49" s="14">
        <v>84.373755697379266</v>
      </c>
      <c r="M49" s="3">
        <f>_xlfn.RANK.EQ(Table20[[#This Row],[Weighted normalised score]],Table20[Weighted normalised score],0)</f>
        <v>6</v>
      </c>
    </row>
    <row r="50" spans="1:13">
      <c r="A50" s="17" t="s">
        <v>11</v>
      </c>
      <c r="B50" s="14">
        <v>10.199999999999999</v>
      </c>
      <c r="C50" s="13">
        <v>5.8935623809999997</v>
      </c>
      <c r="D50" s="13">
        <v>2.1749999999999998</v>
      </c>
      <c r="E50" s="14">
        <v>100</v>
      </c>
      <c r="F50" s="3">
        <v>0</v>
      </c>
      <c r="G50" s="3">
        <v>13967000</v>
      </c>
      <c r="H50" s="13">
        <v>84.734899999999996</v>
      </c>
      <c r="I50" s="13">
        <v>12.248352183639199</v>
      </c>
      <c r="J50" s="13">
        <v>5.7601234921139</v>
      </c>
      <c r="K50" s="14">
        <v>72.094914526076764</v>
      </c>
      <c r="L50" s="14">
        <v>82.209102837007478</v>
      </c>
      <c r="M50" s="3">
        <f>_xlfn.RANK.EQ(Table20[[#This Row],[Weighted normalised score]],Table20[Weighted normalised score],0)</f>
        <v>15</v>
      </c>
    </row>
    <row r="51" spans="1:13">
      <c r="A51" s="17" t="s">
        <v>10</v>
      </c>
      <c r="B51" s="14">
        <v>4.5</v>
      </c>
      <c r="C51" s="13">
        <v>5.5653301969999998</v>
      </c>
      <c r="D51" s="13">
        <v>1.8879999999999999</v>
      </c>
      <c r="E51" s="14">
        <v>100</v>
      </c>
      <c r="F51" s="3">
        <v>0</v>
      </c>
      <c r="G51" s="3">
        <v>2196544</v>
      </c>
      <c r="H51" s="13">
        <v>42.174537999999998</v>
      </c>
      <c r="I51" s="13">
        <v>10.329024237042301</v>
      </c>
      <c r="J51" s="13">
        <v>2.9393099872452901</v>
      </c>
      <c r="K51" s="14">
        <v>80.204836170497188</v>
      </c>
      <c r="L51" s="14">
        <v>87.006872207929931</v>
      </c>
      <c r="M51" s="3">
        <f>_xlfn.RANK.EQ(Table20[[#This Row],[Weighted normalised score]],Table20[Weighted normalised score],0)</f>
        <v>3</v>
      </c>
    </row>
    <row r="52" spans="1:13">
      <c r="A52" s="17" t="s">
        <v>16</v>
      </c>
      <c r="B52" s="14">
        <v>18</v>
      </c>
      <c r="C52" s="13">
        <v>11.405750380000001</v>
      </c>
      <c r="D52" s="13">
        <v>2.5910000000000002</v>
      </c>
      <c r="E52" s="14">
        <v>100</v>
      </c>
      <c r="F52" s="3">
        <v>1170</v>
      </c>
      <c r="G52" s="3">
        <v>10769757</v>
      </c>
      <c r="H52" s="13">
        <v>53.732860000000002</v>
      </c>
      <c r="I52" s="13">
        <v>7.7131156801813896</v>
      </c>
      <c r="J52" s="13">
        <v>11.693927531211799</v>
      </c>
      <c r="K52" s="14">
        <v>73.82166180890701</v>
      </c>
      <c r="L52" s="14">
        <v>83.38205362468841</v>
      </c>
      <c r="M52" s="3">
        <f>_xlfn.RANK.EQ(Table20[[#This Row],[Weighted normalised score]],Table20[Weighted normalised score],0)</f>
        <v>9</v>
      </c>
    </row>
    <row r="53" spans="1:13">
      <c r="A53" s="17" t="s">
        <v>35</v>
      </c>
      <c r="B53" s="14">
        <v>12</v>
      </c>
      <c r="C53" s="13">
        <v>11.805807160000001</v>
      </c>
      <c r="D53" s="13">
        <v>2.4420000000000002</v>
      </c>
      <c r="E53" s="14">
        <v>100</v>
      </c>
      <c r="F53" s="3">
        <v>1500</v>
      </c>
      <c r="G53" s="3">
        <v>166835929</v>
      </c>
      <c r="H53" s="13">
        <v>76.201030000000003</v>
      </c>
      <c r="I53" s="13">
        <v>9.2702315543311009</v>
      </c>
      <c r="J53" s="13">
        <v>12.4878985552873</v>
      </c>
      <c r="K53" s="14">
        <v>71.203773211486805</v>
      </c>
      <c r="L53" s="14">
        <v>81.706219655213417</v>
      </c>
      <c r="M53" s="3">
        <f>_xlfn.RANK.EQ(Table20[[#This Row],[Weighted normalised score]],Table20[Weighted normalised score],0)</f>
        <v>17</v>
      </c>
    </row>
    <row r="54" spans="1:13">
      <c r="A54" s="17" t="s">
        <v>22</v>
      </c>
      <c r="B54" s="14">
        <v>12.5</v>
      </c>
      <c r="C54" s="13">
        <v>14.2538714</v>
      </c>
      <c r="D54" s="13">
        <v>1.841</v>
      </c>
      <c r="E54" s="14">
        <v>100</v>
      </c>
      <c r="F54" s="3">
        <v>8070</v>
      </c>
      <c r="G54" s="3">
        <v>19172291</v>
      </c>
      <c r="H54" s="13">
        <v>80.108270000000005</v>
      </c>
      <c r="I54" s="13">
        <v>8.2234513662720712</v>
      </c>
      <c r="J54" s="13">
        <v>17.735041012737298</v>
      </c>
      <c r="K54" s="14">
        <v>72.825961254169414</v>
      </c>
      <c r="L54" s="14">
        <v>82.330974712277722</v>
      </c>
      <c r="M54" s="3">
        <f>_xlfn.RANK.EQ(Table20[[#This Row],[Weighted normalised score]],Table20[Weighted normalised score],0)</f>
        <v>14</v>
      </c>
    </row>
    <row r="55" spans="1:13">
      <c r="A55" s="17" t="s">
        <v>31</v>
      </c>
      <c r="B55" s="14">
        <v>20.399999999999999</v>
      </c>
      <c r="C55" s="13">
        <v>16.494349329999999</v>
      </c>
      <c r="D55" s="13">
        <v>2.528</v>
      </c>
      <c r="E55" s="14">
        <v>100</v>
      </c>
      <c r="F55" s="3">
        <v>2830</v>
      </c>
      <c r="G55" s="3">
        <v>7370640</v>
      </c>
      <c r="H55" s="13">
        <v>75.995410000000007</v>
      </c>
      <c r="I55" s="13">
        <v>9.9717663766942</v>
      </c>
      <c r="J55" s="13">
        <v>18.369640055606901</v>
      </c>
      <c r="K55" s="14">
        <v>68.331991813045704</v>
      </c>
      <c r="L55" s="14">
        <v>79.044067987171374</v>
      </c>
      <c r="M55" s="3">
        <f>_xlfn.RANK.EQ(Table20[[#This Row],[Weighted normalised score]],Table20[Weighted normalised score],0)</f>
        <v>27</v>
      </c>
    </row>
    <row r="56" spans="1:13">
      <c r="A56" s="17" t="s">
        <v>41</v>
      </c>
      <c r="B56" s="47">
        <v>13.5</v>
      </c>
      <c r="C56" s="13">
        <v>83.199316339999996</v>
      </c>
      <c r="D56" s="13">
        <v>0.89400000000000002</v>
      </c>
      <c r="E56" s="14">
        <v>71.099999999999994</v>
      </c>
      <c r="F56" s="3">
        <v>425296</v>
      </c>
      <c r="G56" s="3">
        <v>1244257269</v>
      </c>
      <c r="H56" s="13">
        <v>88.456569999999999</v>
      </c>
      <c r="I56" s="13">
        <v>16.0271117226978</v>
      </c>
      <c r="J56" s="13">
        <v>67.818002110097694</v>
      </c>
      <c r="K56" s="14">
        <v>43.61118145145678</v>
      </c>
      <c r="L56" s="14">
        <v>46.85723392842214</v>
      </c>
      <c r="M56" s="3">
        <f>_xlfn.RANK.EQ(Table20[[#This Row],[Weighted normalised score]],Table20[Weighted normalised score],0)</f>
        <v>33</v>
      </c>
    </row>
    <row r="57" spans="1:13">
      <c r="A57" s="17" t="s">
        <v>19</v>
      </c>
      <c r="B57" s="14">
        <v>16.600000000000001</v>
      </c>
      <c r="C57" s="13">
        <v>7.8540942180000002</v>
      </c>
      <c r="D57" s="13">
        <v>1.611</v>
      </c>
      <c r="E57" s="14">
        <v>100</v>
      </c>
      <c r="F57" s="3">
        <v>0</v>
      </c>
      <c r="G57" s="3">
        <v>1259448</v>
      </c>
      <c r="H57" s="13">
        <v>79.868340000000003</v>
      </c>
      <c r="I57" s="13">
        <v>7.5838722652314008</v>
      </c>
      <c r="J57" s="13">
        <v>4.9985575181614106</v>
      </c>
      <c r="K57" s="14">
        <v>76.690096624476951</v>
      </c>
      <c r="L57" s="14">
        <v>84.872024044790848</v>
      </c>
      <c r="M57" s="3">
        <f>_xlfn.RANK.EQ(Table20[[#This Row],[Weighted normalised score]],Table20[Weighted normalised score],0)</f>
        <v>5</v>
      </c>
    </row>
    <row r="58" spans="1:13">
      <c r="A58" s="17" t="s">
        <v>14</v>
      </c>
      <c r="B58" s="14">
        <v>19.600000000000001</v>
      </c>
      <c r="C58" s="13">
        <v>16.088281330000001</v>
      </c>
      <c r="D58" s="13">
        <v>2.274</v>
      </c>
      <c r="E58" s="14">
        <v>100</v>
      </c>
      <c r="F58" s="3">
        <v>10970</v>
      </c>
      <c r="G58" s="3">
        <v>12886028</v>
      </c>
      <c r="H58" s="13">
        <v>83.401240000000001</v>
      </c>
      <c r="I58" s="13">
        <v>7.6578820506754299</v>
      </c>
      <c r="J58" s="13">
        <v>21.5428367813685</v>
      </c>
      <c r="K58" s="14">
        <v>69.361930780712299</v>
      </c>
      <c r="L58" s="14">
        <v>80.297532027822342</v>
      </c>
      <c r="M58" s="3">
        <f>_xlfn.RANK.EQ(Table20[[#This Row],[Weighted normalised score]],Table20[Weighted normalised score],0)</f>
        <v>24</v>
      </c>
    </row>
    <row r="59" spans="1:13">
      <c r="A59" s="17" t="s">
        <v>15</v>
      </c>
      <c r="B59" s="47">
        <v>13.5</v>
      </c>
      <c r="C59" s="13">
        <v>13.46980666</v>
      </c>
      <c r="D59" s="13">
        <v>1.847</v>
      </c>
      <c r="E59" s="14">
        <v>100</v>
      </c>
      <c r="F59" s="3">
        <v>3602</v>
      </c>
      <c r="G59" s="3">
        <v>6529277</v>
      </c>
      <c r="H59" s="13">
        <v>84.872185000000002</v>
      </c>
      <c r="I59" s="13">
        <v>10.736644820076199</v>
      </c>
      <c r="J59" s="13">
        <v>15.0690723394312</v>
      </c>
      <c r="K59" s="14">
        <v>71.370116172927595</v>
      </c>
      <c r="L59" s="14">
        <v>80.822903272849459</v>
      </c>
      <c r="M59" s="3">
        <f>_xlfn.RANK.EQ(Table20[[#This Row],[Weighted normalised score]],Table20[Weighted normalised score],0)</f>
        <v>22</v>
      </c>
    </row>
    <row r="60" spans="1:13">
      <c r="A60" s="17" t="s">
        <v>39</v>
      </c>
      <c r="B60" s="14">
        <v>17.5</v>
      </c>
      <c r="C60" s="13">
        <v>12.011658349999999</v>
      </c>
      <c r="D60" s="13">
        <v>2.33</v>
      </c>
      <c r="E60" s="14">
        <v>100</v>
      </c>
      <c r="F60" s="3">
        <v>0</v>
      </c>
      <c r="G60" s="3">
        <v>383990</v>
      </c>
      <c r="H60" s="13">
        <v>73.091419999999999</v>
      </c>
      <c r="I60" s="13">
        <v>10.489224603242301</v>
      </c>
      <c r="J60" s="13">
        <v>12.758480197313801</v>
      </c>
      <c r="K60" s="14">
        <v>71.028316700284392</v>
      </c>
      <c r="L60" s="14">
        <v>80.924432495194353</v>
      </c>
      <c r="M60" s="3">
        <f>_xlfn.RANK.EQ(Table20[[#This Row],[Weighted normalised score]],Table20[Weighted normalised score],0)</f>
        <v>21</v>
      </c>
    </row>
    <row r="61" spans="1:13">
      <c r="A61" s="17" t="s">
        <v>32</v>
      </c>
      <c r="B61" s="14">
        <v>10.9</v>
      </c>
      <c r="C61" s="13">
        <v>10.373504110000001</v>
      </c>
      <c r="D61" s="13">
        <v>2.488</v>
      </c>
      <c r="E61" s="14">
        <v>100</v>
      </c>
      <c r="F61" s="3">
        <v>0</v>
      </c>
      <c r="G61" s="3">
        <v>91537</v>
      </c>
      <c r="H61" s="13">
        <v>87.511184999999998</v>
      </c>
      <c r="I61" s="13">
        <v>10.3055033558378</v>
      </c>
      <c r="J61" s="13">
        <v>8.9935307820638197</v>
      </c>
      <c r="K61" s="14">
        <v>70.437834085444621</v>
      </c>
      <c r="L61" s="14">
        <v>81.654804463517578</v>
      </c>
      <c r="M61" s="3">
        <f>_xlfn.RANK.EQ(Table20[[#This Row],[Weighted normalised score]],Table20[Weighted normalised score],0)</f>
        <v>18</v>
      </c>
    </row>
    <row r="62" spans="1:13">
      <c r="A62" s="17" t="s">
        <v>25</v>
      </c>
      <c r="B62" s="14">
        <v>14.8</v>
      </c>
      <c r="C62" s="13">
        <v>12.039286199999999</v>
      </c>
      <c r="D62" s="13">
        <v>2.3279999999999998</v>
      </c>
      <c r="E62" s="14">
        <v>100</v>
      </c>
      <c r="F62" s="3">
        <v>0</v>
      </c>
      <c r="G62" s="3">
        <v>19862192</v>
      </c>
      <c r="H62" s="13">
        <v>84.56447</v>
      </c>
      <c r="I62" s="13">
        <v>6.6767077595966393</v>
      </c>
      <c r="J62" s="13">
        <v>12.3232012419105</v>
      </c>
      <c r="K62" s="14">
        <v>72.202159146124274</v>
      </c>
      <c r="L62" s="14">
        <v>83.0814531593618</v>
      </c>
      <c r="M62" s="3">
        <f>_xlfn.RANK.EQ(Table20[[#This Row],[Weighted normalised score]],Table20[Weighted normalised score],0)</f>
        <v>10</v>
      </c>
    </row>
    <row r="63" spans="1:13">
      <c r="A63" s="17" t="s">
        <v>30</v>
      </c>
      <c r="B63" s="47">
        <v>13.5</v>
      </c>
      <c r="C63" s="13">
        <v>6.0483054960000002</v>
      </c>
      <c r="D63" s="13">
        <v>1.1319999999999999</v>
      </c>
      <c r="E63" s="14">
        <v>100</v>
      </c>
      <c r="F63" s="3">
        <v>0</v>
      </c>
      <c r="G63" s="3">
        <v>9000198</v>
      </c>
      <c r="H63" s="13">
        <v>56.930396999999999</v>
      </c>
      <c r="I63" s="13">
        <v>9.0847970259302198</v>
      </c>
      <c r="J63" s="13">
        <v>5.5210467350377499</v>
      </c>
      <c r="K63" s="14">
        <v>80.832924808288084</v>
      </c>
      <c r="L63" s="14">
        <v>86.446163723291278</v>
      </c>
      <c r="M63" s="3">
        <f>_xlfn.RANK.EQ(Table20[[#This Row],[Weighted normalised score]],Table20[Weighted normalised score],0)</f>
        <v>4</v>
      </c>
    </row>
    <row r="64" spans="1:13">
      <c r="A64" s="17" t="s">
        <v>23</v>
      </c>
      <c r="B64" s="14">
        <v>6.3</v>
      </c>
      <c r="C64" s="13">
        <v>6.6423833739999996</v>
      </c>
      <c r="D64" s="13">
        <v>1.2190000000000001</v>
      </c>
      <c r="E64" s="14">
        <v>100</v>
      </c>
      <c r="F64" s="3">
        <v>0</v>
      </c>
      <c r="G64" s="3">
        <v>191993369</v>
      </c>
      <c r="H64" s="13">
        <v>28.371614000000001</v>
      </c>
      <c r="I64" s="13">
        <v>8.713711409078611</v>
      </c>
      <c r="J64" s="13">
        <v>4.8167202344521796</v>
      </c>
      <c r="K64" s="14">
        <v>84.288422717343892</v>
      </c>
      <c r="L64" s="14">
        <v>88.383498914523017</v>
      </c>
      <c r="M64" s="3">
        <f>_xlfn.RANK.EQ(Table20[[#This Row],[Weighted normalised score]],Table20[Weighted normalised score],0)</f>
        <v>2</v>
      </c>
    </row>
    <row r="65" spans="1:13">
      <c r="A65" s="17" t="s">
        <v>37</v>
      </c>
      <c r="B65" s="14">
        <v>6</v>
      </c>
      <c r="C65" s="13">
        <v>22.642005099999999</v>
      </c>
      <c r="D65" s="13">
        <v>2.484</v>
      </c>
      <c r="E65" s="14">
        <v>100</v>
      </c>
      <c r="F65" s="3">
        <v>7990</v>
      </c>
      <c r="G65" s="3">
        <v>118831183</v>
      </c>
      <c r="H65" s="13">
        <v>90.629850000000005</v>
      </c>
      <c r="I65" s="13">
        <v>10.292029372691399</v>
      </c>
      <c r="J65" s="13">
        <v>21.0475974223286</v>
      </c>
      <c r="K65" s="14">
        <v>66.757559435370325</v>
      </c>
      <c r="L65" s="14">
        <v>78.304061254542972</v>
      </c>
      <c r="M65" s="3">
        <f>_xlfn.RANK.EQ(Table20[[#This Row],[Weighted normalised score]],Table20[Weighted normalised score],0)</f>
        <v>28</v>
      </c>
    </row>
    <row r="66" spans="1:13">
      <c r="A66" s="17" t="s">
        <v>21</v>
      </c>
      <c r="B66" s="14">
        <v>25.2</v>
      </c>
      <c r="C66" s="13">
        <v>8.2548022440000004</v>
      </c>
      <c r="D66" s="13">
        <v>2.556</v>
      </c>
      <c r="E66" s="14">
        <v>100</v>
      </c>
      <c r="F66" s="3">
        <v>0</v>
      </c>
      <c r="G66" s="3">
        <v>1138639</v>
      </c>
      <c r="H66" s="13">
        <v>71.032510000000002</v>
      </c>
      <c r="I66" s="13">
        <v>9.9263501557381701</v>
      </c>
      <c r="J66" s="13">
        <v>8.6239036431201601</v>
      </c>
      <c r="K66" s="14">
        <v>70.954107837596155</v>
      </c>
      <c r="L66" s="14">
        <v>81.095772878418416</v>
      </c>
      <c r="M66" s="3">
        <f>_xlfn.RANK.EQ(Table20[[#This Row],[Weighted normalised score]],Table20[Weighted normalised score],0)</f>
        <v>20</v>
      </c>
    </row>
    <row r="67" spans="1:13">
      <c r="A67" s="17" t="s">
        <v>20</v>
      </c>
      <c r="B67" s="47">
        <v>13.5</v>
      </c>
      <c r="C67" s="13">
        <v>61.508241069999997</v>
      </c>
      <c r="D67" s="13">
        <v>1.839</v>
      </c>
      <c r="E67" s="14">
        <v>100</v>
      </c>
      <c r="F67" s="3">
        <v>0</v>
      </c>
      <c r="G67" s="3">
        <v>697561533</v>
      </c>
      <c r="H67" s="51">
        <v>69.599999999999994</v>
      </c>
      <c r="I67" s="13">
        <v>8.1318258026797796</v>
      </c>
      <c r="J67" s="13">
        <v>52.061014372728799</v>
      </c>
      <c r="K67" s="14">
        <v>60.775465251520814</v>
      </c>
      <c r="L67" s="14">
        <v>68.465870380280549</v>
      </c>
      <c r="M67" s="3">
        <f>_xlfn.RANK.EQ(Table20[[#This Row],[Weighted normalised score]],Table20[Weighted normalised score],0)</f>
        <v>32</v>
      </c>
    </row>
    <row r="68" spans="1:13">
      <c r="A68" s="17" t="s">
        <v>13</v>
      </c>
      <c r="B68" s="14">
        <v>4.9000000000000004</v>
      </c>
      <c r="C68" s="13">
        <v>18.365214640000001</v>
      </c>
      <c r="D68" s="13">
        <v>2.4020000000000001</v>
      </c>
      <c r="E68" s="14">
        <v>100</v>
      </c>
      <c r="F68" s="3">
        <v>10</v>
      </c>
      <c r="G68" s="3">
        <v>2142723</v>
      </c>
      <c r="H68" s="13">
        <v>68.901979999999995</v>
      </c>
      <c r="I68" s="13">
        <v>10.8900303654754</v>
      </c>
      <c r="J68" s="13">
        <v>18.264944803159398</v>
      </c>
      <c r="K68" s="14">
        <v>70.652640192234003</v>
      </c>
      <c r="L68" s="14">
        <v>80.820366230633482</v>
      </c>
      <c r="M68" s="3">
        <f>_xlfn.RANK.EQ(Table20[[#This Row],[Weighted normalised score]],Table20[Weighted normalised score],0)</f>
        <v>23</v>
      </c>
    </row>
    <row r="69" spans="1:13">
      <c r="A69" s="17" t="s">
        <v>34</v>
      </c>
      <c r="B69" s="14">
        <v>20.8</v>
      </c>
      <c r="C69" s="13">
        <v>16.969404430000001</v>
      </c>
      <c r="D69" s="13">
        <v>2.617</v>
      </c>
      <c r="E69" s="14">
        <v>100</v>
      </c>
      <c r="F69" s="3">
        <v>0</v>
      </c>
      <c r="G69" s="3">
        <v>2770770</v>
      </c>
      <c r="H69" s="13">
        <v>65.215549999999993</v>
      </c>
      <c r="I69" s="13">
        <v>10.144233980894001</v>
      </c>
      <c r="J69" s="13">
        <v>19.586592559775301</v>
      </c>
      <c r="K69" s="14">
        <v>68.813397449033118</v>
      </c>
      <c r="L69" s="14">
        <v>79.167616609639097</v>
      </c>
      <c r="M69" s="3">
        <f>_xlfn.RANK.EQ(Table20[[#This Row],[Weighted normalised score]],Table20[Weighted normalised score],0)</f>
        <v>26</v>
      </c>
    </row>
    <row r="70" spans="1:13">
      <c r="A70" s="17" t="s">
        <v>27</v>
      </c>
      <c r="B70" s="47">
        <v>13.5</v>
      </c>
      <c r="C70" s="13">
        <v>27.440339259999998</v>
      </c>
      <c r="D70" s="13">
        <v>1.6479999999999999</v>
      </c>
      <c r="E70" s="14">
        <v>100</v>
      </c>
      <c r="F70" s="3">
        <v>11884</v>
      </c>
      <c r="G70" s="3">
        <v>5520318</v>
      </c>
      <c r="H70" s="13">
        <v>83.208200000000005</v>
      </c>
      <c r="I70" s="13">
        <v>11.461221130976499</v>
      </c>
      <c r="J70" s="13">
        <v>30.841491985583403</v>
      </c>
      <c r="K70" s="14">
        <v>67.500845422544074</v>
      </c>
      <c r="L70" s="14">
        <v>76.54235259348637</v>
      </c>
      <c r="M70" s="3">
        <f>_xlfn.RANK.EQ(Table20[[#This Row],[Weighted normalised score]],Table20[Weighted normalised score],0)</f>
        <v>29</v>
      </c>
    </row>
    <row r="71" spans="1:13">
      <c r="A71" s="17" t="s">
        <v>12</v>
      </c>
      <c r="B71" s="14">
        <v>19.7</v>
      </c>
      <c r="C71" s="13">
        <v>9.7287884770000002</v>
      </c>
      <c r="D71" s="13">
        <v>2.5739999999999998</v>
      </c>
      <c r="E71" s="14">
        <v>100</v>
      </c>
      <c r="F71" s="3">
        <v>6020</v>
      </c>
      <c r="G71" s="3">
        <v>21786955</v>
      </c>
      <c r="H71" s="13">
        <v>69.795950000000005</v>
      </c>
      <c r="I71" s="13">
        <v>8.2291850552658286</v>
      </c>
      <c r="J71" s="13">
        <v>14.417703069774801</v>
      </c>
      <c r="K71" s="14">
        <v>71.343928331585943</v>
      </c>
      <c r="L71" s="14">
        <v>82.105141653110181</v>
      </c>
      <c r="M71" s="3">
        <f>_xlfn.RANK.EQ(Table20[[#This Row],[Weighted normalised score]],Table20[Weighted normalised score],0)</f>
        <v>16</v>
      </c>
    </row>
    <row r="72" spans="1:13">
      <c r="A72" s="17" t="s">
        <v>17</v>
      </c>
      <c r="B72" s="14">
        <v>7.1</v>
      </c>
      <c r="C72" s="13">
        <v>5.6475728549999999</v>
      </c>
      <c r="D72" s="13">
        <v>1.478</v>
      </c>
      <c r="E72" s="14">
        <v>100</v>
      </c>
      <c r="F72" s="3">
        <v>0</v>
      </c>
      <c r="G72" s="3">
        <v>19712117</v>
      </c>
      <c r="H72" s="13">
        <v>26.290088999999998</v>
      </c>
      <c r="I72" s="13">
        <v>8.8032426465721194</v>
      </c>
      <c r="J72" s="13">
        <v>4.3853175195068603</v>
      </c>
      <c r="K72" s="14">
        <v>83.912021860721083</v>
      </c>
      <c r="L72" s="14">
        <v>88.741703642110238</v>
      </c>
      <c r="M72" s="3">
        <f>_xlfn.RANK.EQ(Table20[[#This Row],[Weighted normalised score]],Table20[Weighted normalised score],0)</f>
        <v>1</v>
      </c>
    </row>
    <row r="73" spans="1:13">
      <c r="A73" s="17" t="s">
        <v>26</v>
      </c>
      <c r="B73" s="14">
        <v>11.4</v>
      </c>
      <c r="C73" s="13">
        <v>9.9027097009999991</v>
      </c>
      <c r="D73" s="13">
        <v>2.742</v>
      </c>
      <c r="E73" s="14">
        <v>100</v>
      </c>
      <c r="F73" s="3">
        <v>395</v>
      </c>
      <c r="G73" s="3">
        <v>752665</v>
      </c>
      <c r="H73" s="13">
        <v>47.087536</v>
      </c>
      <c r="I73" s="13">
        <v>9.6037441948906395</v>
      </c>
      <c r="J73" s="13">
        <v>13.1157590514314</v>
      </c>
      <c r="K73" s="14">
        <v>73.636380954421838</v>
      </c>
      <c r="L73" s="14">
        <v>83.517834813730161</v>
      </c>
      <c r="M73" s="3">
        <f>_xlfn.RANK.EQ(Table20[[#This Row],[Weighted normalised score]],Table20[Weighted normalised score],0)</f>
        <v>8</v>
      </c>
    </row>
    <row r="74" spans="1:13">
      <c r="A74" s="17" t="s">
        <v>36</v>
      </c>
      <c r="B74" s="47">
        <v>13.5</v>
      </c>
      <c r="C74" s="13">
        <v>43.667025520000003</v>
      </c>
      <c r="D74" s="13">
        <v>1.7589999999999999</v>
      </c>
      <c r="E74" s="14">
        <v>100</v>
      </c>
      <c r="F74" s="3">
        <v>15</v>
      </c>
      <c r="G74" s="3">
        <v>236268370</v>
      </c>
      <c r="H74" s="51">
        <v>69.599999999999994</v>
      </c>
      <c r="I74" s="13">
        <v>13.981235281477</v>
      </c>
      <c r="J74" s="13">
        <v>40.659509921209903</v>
      </c>
      <c r="K74" s="14">
        <v>63.059648527997332</v>
      </c>
      <c r="L74" s="14">
        <v>70.852272733008519</v>
      </c>
      <c r="M74" s="3">
        <f>_xlfn.RANK.EQ(Table20[[#This Row],[Weighted normalised score]],Table20[Weighted normalised score],0)</f>
        <v>31</v>
      </c>
    </row>
    <row r="75" spans="1:13">
      <c r="A75" s="17" t="s">
        <v>9</v>
      </c>
      <c r="B75" s="14">
        <v>16.399999999999999</v>
      </c>
      <c r="C75" s="13">
        <v>10.092844019999999</v>
      </c>
      <c r="D75" s="13">
        <v>1.482</v>
      </c>
      <c r="E75" s="14">
        <v>100</v>
      </c>
      <c r="F75" s="3">
        <v>0</v>
      </c>
      <c r="G75" s="3">
        <v>74896951</v>
      </c>
      <c r="H75" s="13">
        <v>74.786370000000005</v>
      </c>
      <c r="I75" s="13">
        <v>8.72628320898726</v>
      </c>
      <c r="J75" s="13">
        <v>7.7453418753905501</v>
      </c>
      <c r="K75" s="14">
        <v>76.268068620618365</v>
      </c>
      <c r="L75" s="14">
        <v>83.718594888943414</v>
      </c>
      <c r="M75" s="3">
        <f>_xlfn.RANK.EQ(Table20[[#This Row],[Weighted normalised score]],Table20[Weighted normalised score],0)</f>
        <v>7</v>
      </c>
    </row>
    <row r="76" spans="1:13">
      <c r="A76" s="88" t="s">
        <v>434</v>
      </c>
      <c r="B76" s="94">
        <v>13.476470588235294</v>
      </c>
      <c r="C76" s="96">
        <v>17.409134541529404</v>
      </c>
      <c r="D76" s="96">
        <v>2.0361470588235293</v>
      </c>
      <c r="E76" s="94">
        <v>98.552941176470583</v>
      </c>
      <c r="F76" s="97">
        <v>101165.22222222222</v>
      </c>
      <c r="G76" s="97">
        <v>303842282.47058821</v>
      </c>
      <c r="H76" s="96">
        <v>69.615394176470573</v>
      </c>
      <c r="I76" s="96">
        <v>10.066813248375196</v>
      </c>
      <c r="J76" s="96">
        <v>17.217328141409773</v>
      </c>
      <c r="K76" s="98"/>
      <c r="L76" s="98"/>
      <c r="M76" s="131"/>
    </row>
  </sheetData>
  <mergeCells count="2">
    <mergeCell ref="A1:L1"/>
    <mergeCell ref="A40:L40"/>
  </mergeCells>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DE492-EDFF-4A54-AFBC-53B6C38C8DC2}">
  <dimension ref="A1:G49"/>
  <sheetViews>
    <sheetView workbookViewId="0">
      <selection activeCell="F44" sqref="F44"/>
    </sheetView>
  </sheetViews>
  <sheetFormatPr defaultRowHeight="15"/>
  <cols>
    <col min="1" max="7" width="30.7109375" customWidth="1"/>
  </cols>
  <sheetData>
    <row r="1" spans="1:7" ht="15.75" thickBot="1">
      <c r="A1" s="99" t="s">
        <v>202</v>
      </c>
      <c r="B1" s="100"/>
      <c r="C1" s="100"/>
      <c r="D1" s="100"/>
      <c r="E1" s="100"/>
      <c r="F1" s="100"/>
      <c r="G1" s="101"/>
    </row>
    <row r="2" spans="1:7" ht="15.75" thickBot="1">
      <c r="A2" s="37" t="s">
        <v>75</v>
      </c>
      <c r="B2" s="38" t="s">
        <v>76</v>
      </c>
      <c r="C2" s="38" t="s">
        <v>77</v>
      </c>
      <c r="D2" s="38" t="s">
        <v>78</v>
      </c>
      <c r="E2" s="38" t="s">
        <v>79</v>
      </c>
      <c r="F2" s="38" t="s">
        <v>80</v>
      </c>
      <c r="G2" s="38" t="s">
        <v>81</v>
      </c>
    </row>
    <row r="3" spans="1:7" ht="105.75" thickBot="1">
      <c r="A3" s="108" t="s">
        <v>197</v>
      </c>
      <c r="B3" s="39" t="s">
        <v>45</v>
      </c>
      <c r="C3" s="39" t="s">
        <v>50</v>
      </c>
      <c r="D3" s="39" t="s">
        <v>82</v>
      </c>
      <c r="E3" s="39">
        <v>0</v>
      </c>
      <c r="F3" s="39">
        <v>4</v>
      </c>
      <c r="G3" s="39">
        <v>30</v>
      </c>
    </row>
    <row r="4" spans="1:7" ht="105.75" thickBot="1">
      <c r="A4" s="106"/>
      <c r="B4" s="39" t="s">
        <v>83</v>
      </c>
      <c r="C4" s="39" t="s">
        <v>51</v>
      </c>
      <c r="D4" s="39" t="s">
        <v>84</v>
      </c>
      <c r="E4" s="39">
        <v>0</v>
      </c>
      <c r="F4" s="39">
        <v>4</v>
      </c>
      <c r="G4" s="39">
        <v>20</v>
      </c>
    </row>
    <row r="5" spans="1:7" ht="90.75" thickBot="1">
      <c r="A5" s="106"/>
      <c r="B5" s="39" t="s">
        <v>47</v>
      </c>
      <c r="C5" s="39" t="s">
        <v>85</v>
      </c>
      <c r="D5" s="39" t="s">
        <v>86</v>
      </c>
      <c r="E5" s="39">
        <v>0</v>
      </c>
      <c r="F5" s="39">
        <v>3</v>
      </c>
      <c r="G5" s="39">
        <v>10</v>
      </c>
    </row>
    <row r="6" spans="1:7" ht="60.75" thickBot="1">
      <c r="A6" s="106"/>
      <c r="B6" s="39" t="s">
        <v>48</v>
      </c>
      <c r="C6" s="39" t="s">
        <v>52</v>
      </c>
      <c r="D6" s="39" t="s">
        <v>87</v>
      </c>
      <c r="E6" s="39">
        <v>0</v>
      </c>
      <c r="F6" s="39">
        <v>1</v>
      </c>
      <c r="G6" s="39">
        <v>10</v>
      </c>
    </row>
    <row r="7" spans="1:7" ht="105.75" thickBot="1">
      <c r="A7" s="107"/>
      <c r="B7" s="39" t="s">
        <v>49</v>
      </c>
      <c r="C7" s="39" t="s">
        <v>53</v>
      </c>
      <c r="D7" s="39" t="s">
        <v>88</v>
      </c>
      <c r="E7" s="39">
        <v>0</v>
      </c>
      <c r="F7" s="39">
        <v>100</v>
      </c>
      <c r="G7" s="39">
        <v>30</v>
      </c>
    </row>
    <row r="8" spans="1:7" ht="105.75" thickBot="1">
      <c r="A8" s="105" t="s">
        <v>198</v>
      </c>
      <c r="B8" s="39" t="s">
        <v>61</v>
      </c>
      <c r="C8" s="39" t="s">
        <v>89</v>
      </c>
      <c r="D8" s="39" t="s">
        <v>90</v>
      </c>
      <c r="E8" s="39">
        <v>0</v>
      </c>
      <c r="F8" s="39">
        <v>3</v>
      </c>
      <c r="G8" s="40">
        <v>15</v>
      </c>
    </row>
    <row r="9" spans="1:7" ht="105.75" thickBot="1">
      <c r="A9" s="106"/>
      <c r="B9" s="39" t="s">
        <v>62</v>
      </c>
      <c r="C9" s="39" t="s">
        <v>91</v>
      </c>
      <c r="D9" s="39" t="s">
        <v>92</v>
      </c>
      <c r="E9" s="39">
        <v>0</v>
      </c>
      <c r="F9" s="39">
        <v>3</v>
      </c>
      <c r="G9" s="40">
        <v>7.5</v>
      </c>
    </row>
    <row r="10" spans="1:7" ht="45.75" thickBot="1">
      <c r="A10" s="106"/>
      <c r="B10" s="39" t="s">
        <v>63</v>
      </c>
      <c r="C10" s="39" t="s">
        <v>93</v>
      </c>
      <c r="D10" s="39" t="s">
        <v>94</v>
      </c>
      <c r="E10" s="39">
        <v>0</v>
      </c>
      <c r="F10" s="39">
        <v>1</v>
      </c>
      <c r="G10" s="40">
        <v>15</v>
      </c>
    </row>
    <row r="11" spans="1:7" ht="90.75" thickBot="1">
      <c r="A11" s="106"/>
      <c r="B11" s="39" t="s">
        <v>64</v>
      </c>
      <c r="C11" s="39" t="s">
        <v>95</v>
      </c>
      <c r="D11" s="39" t="s">
        <v>96</v>
      </c>
      <c r="E11" s="39">
        <v>0</v>
      </c>
      <c r="F11" s="39">
        <v>3</v>
      </c>
      <c r="G11" s="40">
        <v>7.5</v>
      </c>
    </row>
    <row r="12" spans="1:7" ht="105.75" thickBot="1">
      <c r="A12" s="106"/>
      <c r="B12" s="39" t="s">
        <v>65</v>
      </c>
      <c r="C12" s="39" t="s">
        <v>97</v>
      </c>
      <c r="D12" s="39" t="s">
        <v>98</v>
      </c>
      <c r="E12" s="39">
        <v>0</v>
      </c>
      <c r="F12" s="39">
        <v>3</v>
      </c>
      <c r="G12" s="40">
        <v>5</v>
      </c>
    </row>
    <row r="13" spans="1:7" ht="105.75" thickBot="1">
      <c r="A13" s="106"/>
      <c r="B13" s="39" t="s">
        <v>66</v>
      </c>
      <c r="C13" s="39" t="s">
        <v>99</v>
      </c>
      <c r="D13" s="39" t="s">
        <v>100</v>
      </c>
      <c r="E13" s="39">
        <v>0</v>
      </c>
      <c r="F13" s="39">
        <v>3</v>
      </c>
      <c r="G13" s="40">
        <v>3.75</v>
      </c>
    </row>
    <row r="14" spans="1:7" ht="60.75" thickBot="1">
      <c r="A14" s="106"/>
      <c r="B14" s="39" t="s">
        <v>67</v>
      </c>
      <c r="C14" s="39" t="s">
        <v>101</v>
      </c>
      <c r="D14" s="39" t="s">
        <v>94</v>
      </c>
      <c r="E14" s="39">
        <v>0</v>
      </c>
      <c r="F14" s="39">
        <v>1</v>
      </c>
      <c r="G14" s="40">
        <v>5</v>
      </c>
    </row>
    <row r="15" spans="1:7" ht="30">
      <c r="A15" s="106"/>
      <c r="B15" s="108" t="s">
        <v>68</v>
      </c>
      <c r="C15" s="108" t="s">
        <v>102</v>
      </c>
      <c r="D15" s="41" t="s">
        <v>103</v>
      </c>
      <c r="E15" s="108">
        <v>0</v>
      </c>
      <c r="F15" s="108">
        <v>4</v>
      </c>
      <c r="G15" s="110">
        <v>6.25</v>
      </c>
    </row>
    <row r="16" spans="1:7" ht="30">
      <c r="A16" s="106"/>
      <c r="B16" s="106"/>
      <c r="C16" s="106"/>
      <c r="D16" s="41" t="s">
        <v>104</v>
      </c>
      <c r="E16" s="106"/>
      <c r="F16" s="106"/>
      <c r="G16" s="111"/>
    </row>
    <row r="17" spans="1:7" ht="60.75" thickBot="1">
      <c r="A17" s="106"/>
      <c r="B17" s="109"/>
      <c r="C17" s="109"/>
      <c r="D17" s="39" t="s">
        <v>105</v>
      </c>
      <c r="E17" s="109"/>
      <c r="F17" s="109"/>
      <c r="G17" s="112"/>
    </row>
    <row r="18" spans="1:7" ht="105.75" thickBot="1">
      <c r="A18" s="106"/>
      <c r="B18" s="39" t="s">
        <v>69</v>
      </c>
      <c r="C18" s="39" t="s">
        <v>106</v>
      </c>
      <c r="D18" s="39" t="s">
        <v>107</v>
      </c>
      <c r="E18" s="39">
        <v>0</v>
      </c>
      <c r="F18" s="39">
        <v>3</v>
      </c>
      <c r="G18" s="40">
        <v>6.25</v>
      </c>
    </row>
    <row r="19" spans="1:7" ht="105.75" thickBot="1">
      <c r="A19" s="106"/>
      <c r="B19" s="39" t="s">
        <v>70</v>
      </c>
      <c r="C19" s="39" t="s">
        <v>108</v>
      </c>
      <c r="D19" s="39" t="s">
        <v>109</v>
      </c>
      <c r="E19" s="39">
        <v>0</v>
      </c>
      <c r="F19" s="39">
        <v>3</v>
      </c>
      <c r="G19" s="40">
        <v>3.75</v>
      </c>
    </row>
    <row r="20" spans="1:7" ht="105.75" thickBot="1">
      <c r="A20" s="106"/>
      <c r="B20" s="39" t="s">
        <v>71</v>
      </c>
      <c r="C20" s="39" t="s">
        <v>110</v>
      </c>
      <c r="D20" s="39" t="s">
        <v>111</v>
      </c>
      <c r="E20" s="39">
        <v>0</v>
      </c>
      <c r="F20" s="39">
        <v>100</v>
      </c>
      <c r="G20" s="40">
        <v>7.5</v>
      </c>
    </row>
    <row r="21" spans="1:7" ht="45.75" thickBot="1">
      <c r="A21" s="106"/>
      <c r="B21" s="39" t="s">
        <v>72</v>
      </c>
      <c r="C21" s="39" t="s">
        <v>112</v>
      </c>
      <c r="D21" s="39" t="s">
        <v>113</v>
      </c>
      <c r="E21" s="39">
        <v>0</v>
      </c>
      <c r="F21" s="39">
        <v>100</v>
      </c>
      <c r="G21" s="40">
        <v>10</v>
      </c>
    </row>
    <row r="22" spans="1:7" ht="60.75" thickBot="1">
      <c r="A22" s="107"/>
      <c r="B22" s="39" t="s">
        <v>73</v>
      </c>
      <c r="C22" s="39" t="s">
        <v>114</v>
      </c>
      <c r="D22" s="39" t="s">
        <v>115</v>
      </c>
      <c r="E22" s="39">
        <v>0</v>
      </c>
      <c r="F22" s="39">
        <v>28.23</v>
      </c>
      <c r="G22" s="40">
        <v>7.5</v>
      </c>
    </row>
    <row r="23" spans="1:7" ht="45.75" thickBot="1">
      <c r="A23" s="105" t="s">
        <v>199</v>
      </c>
      <c r="B23" s="39" t="s">
        <v>117</v>
      </c>
      <c r="C23" s="39" t="s">
        <v>118</v>
      </c>
      <c r="D23" s="39" t="s">
        <v>119</v>
      </c>
      <c r="E23" s="39">
        <v>0</v>
      </c>
      <c r="F23" s="39">
        <v>350</v>
      </c>
      <c r="G23" s="40">
        <v>22.5</v>
      </c>
    </row>
    <row r="24" spans="1:7" ht="90.75" thickBot="1">
      <c r="A24" s="106"/>
      <c r="B24" s="39" t="s">
        <v>120</v>
      </c>
      <c r="C24" s="39" t="s">
        <v>121</v>
      </c>
      <c r="D24" s="39" t="s">
        <v>122</v>
      </c>
      <c r="E24" s="39">
        <v>0</v>
      </c>
      <c r="F24" s="39">
        <v>66.75</v>
      </c>
      <c r="G24" s="40">
        <v>17.5</v>
      </c>
    </row>
    <row r="25" spans="1:7" ht="105.75" thickBot="1">
      <c r="A25" s="106"/>
      <c r="B25" s="39" t="s">
        <v>123</v>
      </c>
      <c r="C25" s="39" t="s">
        <v>124</v>
      </c>
      <c r="D25" s="39" t="s">
        <v>125</v>
      </c>
      <c r="E25" s="39">
        <v>0</v>
      </c>
      <c r="F25" s="39">
        <v>3</v>
      </c>
      <c r="G25" s="40">
        <v>8.75</v>
      </c>
    </row>
    <row r="26" spans="1:7" ht="45.75" thickBot="1">
      <c r="A26" s="106"/>
      <c r="B26" s="39" t="s">
        <v>126</v>
      </c>
      <c r="C26" s="39" t="s">
        <v>127</v>
      </c>
      <c r="D26" s="39" t="s">
        <v>128</v>
      </c>
      <c r="E26" s="39">
        <v>0</v>
      </c>
      <c r="F26" s="39">
        <v>15</v>
      </c>
      <c r="G26" s="40">
        <v>10</v>
      </c>
    </row>
    <row r="27" spans="1:7" ht="30.75" thickBot="1">
      <c r="A27" s="106"/>
      <c r="B27" s="39" t="s">
        <v>129</v>
      </c>
      <c r="C27" s="39" t="s">
        <v>130</v>
      </c>
      <c r="D27" s="39" t="s">
        <v>130</v>
      </c>
      <c r="E27" s="39">
        <v>0</v>
      </c>
      <c r="F27" s="39">
        <v>277</v>
      </c>
      <c r="G27" s="40">
        <v>15</v>
      </c>
    </row>
    <row r="28" spans="1:7" ht="45.75" thickBot="1">
      <c r="A28" s="106"/>
      <c r="B28" s="39" t="s">
        <v>131</v>
      </c>
      <c r="C28" s="39" t="s">
        <v>132</v>
      </c>
      <c r="D28" s="39" t="s">
        <v>133</v>
      </c>
      <c r="E28" s="39">
        <v>0</v>
      </c>
      <c r="F28" s="39">
        <v>100</v>
      </c>
      <c r="G28" s="40">
        <v>8.75</v>
      </c>
    </row>
    <row r="29" spans="1:7" ht="30.75" thickBot="1">
      <c r="A29" s="106"/>
      <c r="B29" s="39" t="s">
        <v>134</v>
      </c>
      <c r="C29" s="39" t="s">
        <v>135</v>
      </c>
      <c r="D29" s="39" t="s">
        <v>136</v>
      </c>
      <c r="E29" s="39">
        <v>0</v>
      </c>
      <c r="F29" s="39">
        <v>360</v>
      </c>
      <c r="G29" s="40">
        <v>8.75</v>
      </c>
    </row>
    <row r="30" spans="1:7" ht="45.75" thickBot="1">
      <c r="A30" s="107"/>
      <c r="B30" s="39" t="s">
        <v>137</v>
      </c>
      <c r="C30" s="39" t="s">
        <v>138</v>
      </c>
      <c r="D30" s="39" t="s">
        <v>139</v>
      </c>
      <c r="E30" s="39">
        <v>0</v>
      </c>
      <c r="F30" s="39">
        <v>100</v>
      </c>
      <c r="G30" s="40">
        <v>8.75</v>
      </c>
    </row>
    <row r="31" spans="1:7" ht="45.75" thickBot="1">
      <c r="A31" s="105" t="s">
        <v>200</v>
      </c>
      <c r="B31" s="39" t="s">
        <v>140</v>
      </c>
      <c r="C31" s="39" t="s">
        <v>141</v>
      </c>
      <c r="D31" s="39" t="s">
        <v>142</v>
      </c>
      <c r="E31" s="39">
        <v>0</v>
      </c>
      <c r="F31" s="39">
        <v>2500</v>
      </c>
      <c r="G31" s="40">
        <v>13.75</v>
      </c>
    </row>
    <row r="32" spans="1:7" ht="75.75" thickBot="1">
      <c r="A32" s="106"/>
      <c r="B32" s="39" t="s">
        <v>143</v>
      </c>
      <c r="C32" s="39" t="s">
        <v>144</v>
      </c>
      <c r="D32" s="39" t="s">
        <v>145</v>
      </c>
      <c r="E32" s="39">
        <v>0</v>
      </c>
      <c r="F32" s="39">
        <v>6.05</v>
      </c>
      <c r="G32" s="40">
        <v>13.125</v>
      </c>
    </row>
    <row r="33" spans="1:7" ht="45.75" thickBot="1">
      <c r="A33" s="106"/>
      <c r="B33" s="39" t="s">
        <v>146</v>
      </c>
      <c r="C33" s="39" t="s">
        <v>147</v>
      </c>
      <c r="D33" s="39" t="s">
        <v>148</v>
      </c>
      <c r="E33" s="39">
        <v>0</v>
      </c>
      <c r="F33" s="39">
        <v>102.22</v>
      </c>
      <c r="G33" s="40">
        <v>12.625</v>
      </c>
    </row>
    <row r="34" spans="1:7" ht="60.75" thickBot="1">
      <c r="A34" s="106"/>
      <c r="B34" s="39" t="s">
        <v>149</v>
      </c>
      <c r="C34" s="39" t="s">
        <v>150</v>
      </c>
      <c r="D34" s="39" t="s">
        <v>151</v>
      </c>
      <c r="E34" s="39">
        <v>0</v>
      </c>
      <c r="F34" s="39">
        <v>8.5399999999999991</v>
      </c>
      <c r="G34" s="40">
        <v>13.75</v>
      </c>
    </row>
    <row r="35" spans="1:7" ht="75.75" thickBot="1">
      <c r="A35" s="106"/>
      <c r="B35" s="39" t="s">
        <v>152</v>
      </c>
      <c r="C35" s="39" t="s">
        <v>153</v>
      </c>
      <c r="D35" s="39" t="s">
        <v>154</v>
      </c>
      <c r="E35" s="39">
        <v>0</v>
      </c>
      <c r="F35" s="39">
        <v>611.5</v>
      </c>
      <c r="G35" s="40">
        <v>6.25</v>
      </c>
    </row>
    <row r="36" spans="1:7" ht="60.75" thickBot="1">
      <c r="A36" s="106"/>
      <c r="B36" s="39" t="s">
        <v>155</v>
      </c>
      <c r="C36" s="39" t="s">
        <v>156</v>
      </c>
      <c r="D36" s="39" t="s">
        <v>157</v>
      </c>
      <c r="E36" s="39">
        <v>0</v>
      </c>
      <c r="F36" s="39">
        <v>40</v>
      </c>
      <c r="G36" s="40">
        <v>14.5</v>
      </c>
    </row>
    <row r="37" spans="1:7" ht="45.75" thickBot="1">
      <c r="A37" s="106"/>
      <c r="B37" s="39" t="s">
        <v>158</v>
      </c>
      <c r="C37" s="39" t="s">
        <v>159</v>
      </c>
      <c r="D37" s="39" t="s">
        <v>160</v>
      </c>
      <c r="E37" s="39">
        <v>0</v>
      </c>
      <c r="F37" s="39">
        <v>40</v>
      </c>
      <c r="G37" s="40">
        <v>10</v>
      </c>
    </row>
    <row r="38" spans="1:7" ht="45.75" thickBot="1">
      <c r="A38" s="106"/>
      <c r="B38" s="39" t="s">
        <v>161</v>
      </c>
      <c r="C38" s="39" t="s">
        <v>162</v>
      </c>
      <c r="D38" s="39" t="s">
        <v>163</v>
      </c>
      <c r="E38" s="39">
        <v>0</v>
      </c>
      <c r="F38" s="39">
        <v>200</v>
      </c>
      <c r="G38" s="40">
        <v>5.625</v>
      </c>
    </row>
    <row r="39" spans="1:7" ht="45.75" thickBot="1">
      <c r="A39" s="106"/>
      <c r="B39" s="39" t="s">
        <v>164</v>
      </c>
      <c r="C39" s="39" t="s">
        <v>165</v>
      </c>
      <c r="D39" s="39" t="s">
        <v>166</v>
      </c>
      <c r="E39" s="39">
        <v>0</v>
      </c>
      <c r="F39" s="39">
        <v>20</v>
      </c>
      <c r="G39" s="40">
        <v>7.75</v>
      </c>
    </row>
    <row r="40" spans="1:7" ht="45.75" thickBot="1">
      <c r="A40" s="107"/>
      <c r="B40" s="39" t="s">
        <v>167</v>
      </c>
      <c r="C40" s="39" t="s">
        <v>168</v>
      </c>
      <c r="D40" s="39" t="s">
        <v>169</v>
      </c>
      <c r="E40" s="39">
        <v>0</v>
      </c>
      <c r="F40" s="39">
        <v>0.55000000000000004</v>
      </c>
      <c r="G40" s="40">
        <v>2.625</v>
      </c>
    </row>
    <row r="41" spans="1:7" ht="90.75" thickBot="1">
      <c r="A41" s="105" t="s">
        <v>201</v>
      </c>
      <c r="B41" s="39" t="s">
        <v>170</v>
      </c>
      <c r="C41" s="39" t="s">
        <v>171</v>
      </c>
      <c r="D41" s="39" t="s">
        <v>172</v>
      </c>
      <c r="E41" s="39">
        <v>0</v>
      </c>
      <c r="F41" s="39">
        <v>100</v>
      </c>
      <c r="G41" s="40">
        <v>14</v>
      </c>
    </row>
    <row r="42" spans="1:7" ht="105.75" thickBot="1">
      <c r="A42" s="106"/>
      <c r="B42" s="39" t="s">
        <v>173</v>
      </c>
      <c r="C42" s="39" t="s">
        <v>174</v>
      </c>
      <c r="D42" s="39" t="s">
        <v>175</v>
      </c>
      <c r="E42" s="39">
        <v>0</v>
      </c>
      <c r="F42" s="39">
        <v>85</v>
      </c>
      <c r="G42" s="40">
        <v>17.5</v>
      </c>
    </row>
    <row r="43" spans="1:7" ht="90.75" thickBot="1">
      <c r="A43" s="106"/>
      <c r="B43" s="39" t="s">
        <v>176</v>
      </c>
      <c r="C43" s="39" t="s">
        <v>177</v>
      </c>
      <c r="D43" s="39" t="s">
        <v>178</v>
      </c>
      <c r="E43" s="39">
        <v>0</v>
      </c>
      <c r="F43" s="39">
        <v>2.75</v>
      </c>
      <c r="G43" s="40">
        <v>3.5</v>
      </c>
    </row>
    <row r="44" spans="1:7" ht="60.75" thickBot="1">
      <c r="A44" s="106"/>
      <c r="B44" s="39" t="s">
        <v>179</v>
      </c>
      <c r="C44" s="39" t="s">
        <v>180</v>
      </c>
      <c r="D44" s="39" t="s">
        <v>181</v>
      </c>
      <c r="E44" s="39">
        <v>0</v>
      </c>
      <c r="F44" s="39">
        <v>100</v>
      </c>
      <c r="G44" s="40">
        <v>15</v>
      </c>
    </row>
    <row r="45" spans="1:7" ht="45.75" thickBot="1">
      <c r="A45" s="106"/>
      <c r="B45" s="39" t="s">
        <v>182</v>
      </c>
      <c r="C45" s="39" t="s">
        <v>183</v>
      </c>
      <c r="D45" s="39" t="s">
        <v>184</v>
      </c>
      <c r="E45" s="39">
        <v>0</v>
      </c>
      <c r="F45" s="42">
        <v>1100000</v>
      </c>
      <c r="G45" s="40">
        <v>12.5</v>
      </c>
    </row>
    <row r="46" spans="1:7" ht="45.75" thickBot="1">
      <c r="A46" s="106"/>
      <c r="B46" s="39" t="s">
        <v>185</v>
      </c>
      <c r="C46" s="39" t="s">
        <v>186</v>
      </c>
      <c r="D46" s="39" t="s">
        <v>187</v>
      </c>
      <c r="E46" s="39">
        <v>0</v>
      </c>
      <c r="F46" s="42">
        <v>5038785218</v>
      </c>
      <c r="G46" s="40">
        <v>15</v>
      </c>
    </row>
    <row r="47" spans="1:7" ht="60.75" thickBot="1">
      <c r="A47" s="106"/>
      <c r="B47" s="39" t="s">
        <v>188</v>
      </c>
      <c r="C47" s="39" t="s">
        <v>189</v>
      </c>
      <c r="D47" s="39" t="s">
        <v>190</v>
      </c>
      <c r="E47" s="39">
        <v>0</v>
      </c>
      <c r="F47" s="39">
        <v>100</v>
      </c>
      <c r="G47" s="40">
        <v>5</v>
      </c>
    </row>
    <row r="48" spans="1:7" ht="60.75" thickBot="1">
      <c r="A48" s="106"/>
      <c r="B48" s="39" t="s">
        <v>191</v>
      </c>
      <c r="C48" s="39" t="s">
        <v>192</v>
      </c>
      <c r="D48" s="39" t="s">
        <v>193</v>
      </c>
      <c r="E48" s="39">
        <v>0</v>
      </c>
      <c r="F48" s="39">
        <v>20</v>
      </c>
      <c r="G48" s="40">
        <v>12.5</v>
      </c>
    </row>
    <row r="49" spans="1:7" ht="60.75" thickBot="1">
      <c r="A49" s="107"/>
      <c r="B49" s="39" t="s">
        <v>194</v>
      </c>
      <c r="C49" s="39" t="s">
        <v>195</v>
      </c>
      <c r="D49" s="39" t="s">
        <v>196</v>
      </c>
      <c r="E49" s="39">
        <v>0</v>
      </c>
      <c r="F49" s="39">
        <v>70</v>
      </c>
      <c r="G49" s="40">
        <v>5</v>
      </c>
    </row>
  </sheetData>
  <mergeCells count="11">
    <mergeCell ref="A23:A30"/>
    <mergeCell ref="A31:A40"/>
    <mergeCell ref="A41:A49"/>
    <mergeCell ref="A1:G1"/>
    <mergeCell ref="B15:B17"/>
    <mergeCell ref="C15:C17"/>
    <mergeCell ref="E15:E17"/>
    <mergeCell ref="F15:F17"/>
    <mergeCell ref="G15:G17"/>
    <mergeCell ref="A3:A7"/>
    <mergeCell ref="A8:A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25FA1-4D42-4B7B-A375-398A0315CF8E}">
  <dimension ref="A1:AK48"/>
  <sheetViews>
    <sheetView workbookViewId="0">
      <pane xSplit="2" ySplit="3" topLeftCell="D4" activePane="bottomRight" state="frozen"/>
      <selection pane="topRight" activeCell="C1" sqref="C1"/>
      <selection pane="bottomLeft" activeCell="A4" sqref="A4"/>
      <selection pane="bottomRight" activeCell="C4" sqref="C4"/>
    </sheetView>
  </sheetViews>
  <sheetFormatPr defaultRowHeight="15"/>
  <cols>
    <col min="2" max="2" width="54.140625" customWidth="1"/>
    <col min="3" max="36" width="18.7109375" customWidth="1"/>
  </cols>
  <sheetData>
    <row r="1" spans="1:37" ht="15.75" thickBot="1">
      <c r="A1" s="99" t="s">
        <v>431</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1"/>
    </row>
    <row r="2" spans="1:37">
      <c r="A2" s="117" t="s">
        <v>75</v>
      </c>
      <c r="B2" s="117" t="s">
        <v>76</v>
      </c>
      <c r="C2" s="119" t="s">
        <v>2</v>
      </c>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1"/>
    </row>
    <row r="3" spans="1:37" ht="15.75" thickBot="1">
      <c r="A3" s="118"/>
      <c r="B3" s="118"/>
      <c r="C3" s="54" t="s">
        <v>8</v>
      </c>
      <c r="D3" s="55" t="s">
        <v>24</v>
      </c>
      <c r="E3" s="55" t="s">
        <v>38</v>
      </c>
      <c r="F3" s="55" t="s">
        <v>28</v>
      </c>
      <c r="G3" s="55" t="s">
        <v>18</v>
      </c>
      <c r="H3" s="55" t="s">
        <v>40</v>
      </c>
      <c r="I3" s="55" t="s">
        <v>33</v>
      </c>
      <c r="J3" s="55" t="s">
        <v>29</v>
      </c>
      <c r="K3" s="55" t="s">
        <v>11</v>
      </c>
      <c r="L3" s="55" t="s">
        <v>10</v>
      </c>
      <c r="M3" s="55" t="s">
        <v>16</v>
      </c>
      <c r="N3" s="55" t="s">
        <v>35</v>
      </c>
      <c r="O3" s="55" t="s">
        <v>22</v>
      </c>
      <c r="P3" s="55" t="s">
        <v>31</v>
      </c>
      <c r="Q3" s="55" t="s">
        <v>41</v>
      </c>
      <c r="R3" s="55" t="s">
        <v>19</v>
      </c>
      <c r="S3" s="55" t="s">
        <v>14</v>
      </c>
      <c r="T3" s="55" t="s">
        <v>15</v>
      </c>
      <c r="U3" s="55" t="s">
        <v>39</v>
      </c>
      <c r="V3" s="55" t="s">
        <v>32</v>
      </c>
      <c r="W3" s="55" t="s">
        <v>25</v>
      </c>
      <c r="X3" s="55" t="s">
        <v>30</v>
      </c>
      <c r="Y3" s="55" t="s">
        <v>23</v>
      </c>
      <c r="Z3" s="55" t="s">
        <v>37</v>
      </c>
      <c r="AA3" s="55" t="s">
        <v>21</v>
      </c>
      <c r="AB3" s="55" t="s">
        <v>20</v>
      </c>
      <c r="AC3" s="55" t="s">
        <v>13</v>
      </c>
      <c r="AD3" s="55" t="s">
        <v>34</v>
      </c>
      <c r="AE3" s="55" t="s">
        <v>27</v>
      </c>
      <c r="AF3" s="55" t="s">
        <v>12</v>
      </c>
      <c r="AG3" s="55" t="s">
        <v>17</v>
      </c>
      <c r="AH3" s="55" t="s">
        <v>26</v>
      </c>
      <c r="AI3" s="55" t="s">
        <v>36</v>
      </c>
      <c r="AJ3" s="56" t="s">
        <v>9</v>
      </c>
      <c r="AK3" s="12" t="s">
        <v>212</v>
      </c>
    </row>
    <row r="4" spans="1:37">
      <c r="A4" s="113" t="s">
        <v>3</v>
      </c>
      <c r="B4" s="66" t="s">
        <v>213</v>
      </c>
      <c r="C4" s="58" t="s">
        <v>214</v>
      </c>
      <c r="D4" s="59" t="s">
        <v>215</v>
      </c>
      <c r="E4" s="59" t="s">
        <v>216</v>
      </c>
      <c r="F4" s="59" t="s">
        <v>216</v>
      </c>
      <c r="G4" s="59" t="s">
        <v>216</v>
      </c>
      <c r="H4" s="59" t="s">
        <v>216</v>
      </c>
      <c r="I4" s="59" t="s">
        <v>217</v>
      </c>
      <c r="J4" s="59" t="s">
        <v>216</v>
      </c>
      <c r="K4" s="59" t="s">
        <v>216</v>
      </c>
      <c r="L4" s="59" t="s">
        <v>216</v>
      </c>
      <c r="M4" s="59" t="s">
        <v>216</v>
      </c>
      <c r="N4" s="59" t="s">
        <v>218</v>
      </c>
      <c r="O4" s="59" t="s">
        <v>216</v>
      </c>
      <c r="P4" s="59" t="s">
        <v>216</v>
      </c>
      <c r="Q4" s="59" t="s">
        <v>216</v>
      </c>
      <c r="R4" s="59" t="s">
        <v>219</v>
      </c>
      <c r="S4" s="59" t="s">
        <v>216</v>
      </c>
      <c r="T4" s="59" t="s">
        <v>216</v>
      </c>
      <c r="U4" s="59" t="s">
        <v>220</v>
      </c>
      <c r="V4" s="59" t="s">
        <v>220</v>
      </c>
      <c r="W4" s="59" t="s">
        <v>216</v>
      </c>
      <c r="X4" s="59" t="s">
        <v>221</v>
      </c>
      <c r="Y4" s="59" t="s">
        <v>222</v>
      </c>
      <c r="Z4" s="59" t="s">
        <v>223</v>
      </c>
      <c r="AA4" s="59" t="s">
        <v>216</v>
      </c>
      <c r="AB4" s="59" t="s">
        <v>216</v>
      </c>
      <c r="AC4" s="59" t="s">
        <v>216</v>
      </c>
      <c r="AD4" s="59" t="s">
        <v>224</v>
      </c>
      <c r="AE4" s="59" t="s">
        <v>225</v>
      </c>
      <c r="AF4" s="59" t="s">
        <v>216</v>
      </c>
      <c r="AG4" s="59" t="s">
        <v>216</v>
      </c>
      <c r="AH4" s="59" t="s">
        <v>216</v>
      </c>
      <c r="AI4" s="59" t="s">
        <v>216</v>
      </c>
      <c r="AJ4" s="60" t="s">
        <v>216</v>
      </c>
      <c r="AK4" t="s">
        <v>212</v>
      </c>
    </row>
    <row r="5" spans="1:37">
      <c r="A5" s="114"/>
      <c r="B5" s="67" t="s">
        <v>45</v>
      </c>
      <c r="C5" s="61" t="s">
        <v>226</v>
      </c>
      <c r="D5" s="57" t="s">
        <v>220</v>
      </c>
      <c r="E5" s="57" t="s">
        <v>216</v>
      </c>
      <c r="F5" s="57" t="s">
        <v>216</v>
      </c>
      <c r="G5" s="57" t="s">
        <v>216</v>
      </c>
      <c r="H5" s="57" t="s">
        <v>216</v>
      </c>
      <c r="I5" s="57" t="s">
        <v>220</v>
      </c>
      <c r="J5" s="57" t="s">
        <v>216</v>
      </c>
      <c r="K5" s="57" t="s">
        <v>216</v>
      </c>
      <c r="L5" s="57" t="s">
        <v>216</v>
      </c>
      <c r="M5" s="57" t="s">
        <v>216</v>
      </c>
      <c r="N5" s="57" t="s">
        <v>220</v>
      </c>
      <c r="O5" s="57" t="s">
        <v>216</v>
      </c>
      <c r="P5" s="57" t="s">
        <v>216</v>
      </c>
      <c r="Q5" s="57" t="s">
        <v>227</v>
      </c>
      <c r="R5" s="57" t="s">
        <v>228</v>
      </c>
      <c r="S5" s="57" t="s">
        <v>216</v>
      </c>
      <c r="T5" s="57" t="s">
        <v>216</v>
      </c>
      <c r="U5" s="57" t="s">
        <v>216</v>
      </c>
      <c r="V5" s="57" t="s">
        <v>216</v>
      </c>
      <c r="W5" s="57" t="s">
        <v>216</v>
      </c>
      <c r="X5" s="57" t="s">
        <v>216</v>
      </c>
      <c r="Y5" s="57" t="s">
        <v>229</v>
      </c>
      <c r="Z5" s="57" t="s">
        <v>223</v>
      </c>
      <c r="AA5" s="57" t="s">
        <v>216</v>
      </c>
      <c r="AB5" s="57" t="s">
        <v>216</v>
      </c>
      <c r="AC5" s="57" t="s">
        <v>216</v>
      </c>
      <c r="AD5" s="57" t="s">
        <v>220</v>
      </c>
      <c r="AE5" s="57" t="s">
        <v>230</v>
      </c>
      <c r="AF5" s="57" t="s">
        <v>216</v>
      </c>
      <c r="AG5" s="57" t="s">
        <v>216</v>
      </c>
      <c r="AH5" s="57" t="s">
        <v>216</v>
      </c>
      <c r="AI5" s="57" t="s">
        <v>216</v>
      </c>
      <c r="AJ5" s="62" t="s">
        <v>216</v>
      </c>
      <c r="AK5" t="s">
        <v>212</v>
      </c>
    </row>
    <row r="6" spans="1:37">
      <c r="A6" s="114"/>
      <c r="B6" s="67" t="s">
        <v>47</v>
      </c>
      <c r="C6" s="61" t="s">
        <v>231</v>
      </c>
      <c r="D6" s="57" t="s">
        <v>231</v>
      </c>
      <c r="E6" s="57" t="s">
        <v>231</v>
      </c>
      <c r="F6" s="57" t="s">
        <v>231</v>
      </c>
      <c r="G6" s="57" t="s">
        <v>231</v>
      </c>
      <c r="H6" s="57" t="s">
        <v>231</v>
      </c>
      <c r="I6" s="57" t="s">
        <v>231</v>
      </c>
      <c r="J6" s="57" t="s">
        <v>231</v>
      </c>
      <c r="K6" s="57" t="s">
        <v>231</v>
      </c>
      <c r="L6" s="57" t="s">
        <v>231</v>
      </c>
      <c r="M6" s="57" t="s">
        <v>231</v>
      </c>
      <c r="N6" s="57" t="s">
        <v>231</v>
      </c>
      <c r="O6" s="57" t="s">
        <v>231</v>
      </c>
      <c r="P6" s="57" t="s">
        <v>231</v>
      </c>
      <c r="Q6" s="57" t="s">
        <v>231</v>
      </c>
      <c r="R6" s="57" t="s">
        <v>231</v>
      </c>
      <c r="S6" s="57" t="s">
        <v>231</v>
      </c>
      <c r="T6" s="57" t="s">
        <v>232</v>
      </c>
      <c r="U6" s="57" t="s">
        <v>231</v>
      </c>
      <c r="V6" s="57" t="s">
        <v>231</v>
      </c>
      <c r="W6" s="57" t="s">
        <v>231</v>
      </c>
      <c r="X6" s="57" t="s">
        <v>231</v>
      </c>
      <c r="Y6" s="57" t="s">
        <v>231</v>
      </c>
      <c r="Z6" s="57" t="s">
        <v>231</v>
      </c>
      <c r="AA6" s="57" t="s">
        <v>231</v>
      </c>
      <c r="AB6" s="57" t="s">
        <v>233</v>
      </c>
      <c r="AC6" s="57" t="s">
        <v>231</v>
      </c>
      <c r="AD6" s="57" t="s">
        <v>231</v>
      </c>
      <c r="AE6" s="57" t="s">
        <v>231</v>
      </c>
      <c r="AF6" s="57" t="s">
        <v>231</v>
      </c>
      <c r="AG6" s="57" t="s">
        <v>231</v>
      </c>
      <c r="AH6" s="57" t="s">
        <v>231</v>
      </c>
      <c r="AI6" s="57" t="s">
        <v>233</v>
      </c>
      <c r="AJ6" s="62" t="s">
        <v>231</v>
      </c>
      <c r="AK6" t="s">
        <v>212</v>
      </c>
    </row>
    <row r="7" spans="1:37">
      <c r="A7" s="114"/>
      <c r="B7" s="67" t="s">
        <v>48</v>
      </c>
      <c r="C7" s="61" t="s">
        <v>216</v>
      </c>
      <c r="D7" s="57" t="s">
        <v>216</v>
      </c>
      <c r="E7" s="57" t="s">
        <v>216</v>
      </c>
      <c r="F7" s="57" t="s">
        <v>216</v>
      </c>
      <c r="G7" s="57" t="s">
        <v>216</v>
      </c>
      <c r="H7" s="57" t="s">
        <v>216</v>
      </c>
      <c r="I7" s="57" t="s">
        <v>216</v>
      </c>
      <c r="J7" s="57" t="s">
        <v>216</v>
      </c>
      <c r="K7" s="57" t="s">
        <v>216</v>
      </c>
      <c r="L7" s="57" t="s">
        <v>216</v>
      </c>
      <c r="M7" s="57" t="s">
        <v>216</v>
      </c>
      <c r="N7" s="57" t="s">
        <v>216</v>
      </c>
      <c r="O7" s="57" t="s">
        <v>216</v>
      </c>
      <c r="P7" s="57" t="s">
        <v>216</v>
      </c>
      <c r="Q7" s="57" t="s">
        <v>216</v>
      </c>
      <c r="R7" s="57" t="s">
        <v>216</v>
      </c>
      <c r="S7" s="57" t="s">
        <v>216</v>
      </c>
      <c r="T7" s="57" t="s">
        <v>216</v>
      </c>
      <c r="U7" s="57" t="s">
        <v>216</v>
      </c>
      <c r="V7" s="57" t="s">
        <v>216</v>
      </c>
      <c r="W7" s="57" t="s">
        <v>216</v>
      </c>
      <c r="X7" s="57" t="s">
        <v>216</v>
      </c>
      <c r="Y7" s="57" t="s">
        <v>216</v>
      </c>
      <c r="Z7" s="57" t="s">
        <v>216</v>
      </c>
      <c r="AA7" s="57" t="s">
        <v>216</v>
      </c>
      <c r="AB7" s="57" t="s">
        <v>216</v>
      </c>
      <c r="AC7" s="57" t="s">
        <v>216</v>
      </c>
      <c r="AD7" s="57" t="s">
        <v>216</v>
      </c>
      <c r="AE7" s="57" t="s">
        <v>216</v>
      </c>
      <c r="AF7" s="57" t="s">
        <v>216</v>
      </c>
      <c r="AG7" s="57" t="s">
        <v>216</v>
      </c>
      <c r="AH7" s="57" t="s">
        <v>216</v>
      </c>
      <c r="AI7" s="57" t="s">
        <v>216</v>
      </c>
      <c r="AJ7" s="62" t="s">
        <v>216</v>
      </c>
      <c r="AK7" t="s">
        <v>212</v>
      </c>
    </row>
    <row r="8" spans="1:37" ht="15.75" thickBot="1">
      <c r="A8" s="116"/>
      <c r="B8" s="68" t="s">
        <v>49</v>
      </c>
      <c r="C8" s="61" t="s">
        <v>234</v>
      </c>
      <c r="D8" s="57" t="s">
        <v>234</v>
      </c>
      <c r="E8" s="57" t="s">
        <v>234</v>
      </c>
      <c r="F8" s="57" t="s">
        <v>234</v>
      </c>
      <c r="G8" s="57" t="s">
        <v>234</v>
      </c>
      <c r="H8" s="57" t="s">
        <v>234</v>
      </c>
      <c r="I8" s="57" t="s">
        <v>234</v>
      </c>
      <c r="J8" s="57" t="s">
        <v>234</v>
      </c>
      <c r="K8" s="57" t="s">
        <v>234</v>
      </c>
      <c r="L8" s="57" t="s">
        <v>234</v>
      </c>
      <c r="M8" s="57" t="s">
        <v>234</v>
      </c>
      <c r="N8" s="57" t="s">
        <v>234</v>
      </c>
      <c r="O8" s="57" t="s">
        <v>234</v>
      </c>
      <c r="P8" s="57" t="s">
        <v>234</v>
      </c>
      <c r="Q8" s="57" t="s">
        <v>234</v>
      </c>
      <c r="R8" s="57" t="s">
        <v>234</v>
      </c>
      <c r="S8" s="57" t="s">
        <v>234</v>
      </c>
      <c r="T8" s="57" t="s">
        <v>234</v>
      </c>
      <c r="U8" s="57" t="s">
        <v>234</v>
      </c>
      <c r="V8" s="57" t="s">
        <v>234</v>
      </c>
      <c r="W8" s="57" t="s">
        <v>234</v>
      </c>
      <c r="X8" s="57" t="s">
        <v>234</v>
      </c>
      <c r="Y8" s="57" t="s">
        <v>234</v>
      </c>
      <c r="Z8" s="57" t="s">
        <v>234</v>
      </c>
      <c r="AA8" s="57" t="s">
        <v>234</v>
      </c>
      <c r="AB8" s="57" t="s">
        <v>234</v>
      </c>
      <c r="AC8" s="57" t="s">
        <v>234</v>
      </c>
      <c r="AD8" s="57" t="s">
        <v>234</v>
      </c>
      <c r="AE8" s="57" t="s">
        <v>234</v>
      </c>
      <c r="AF8" s="57" t="s">
        <v>234</v>
      </c>
      <c r="AG8" s="57" t="s">
        <v>234</v>
      </c>
      <c r="AH8" s="57" t="s">
        <v>234</v>
      </c>
      <c r="AI8" s="57" t="s">
        <v>234</v>
      </c>
      <c r="AJ8" s="62" t="s">
        <v>234</v>
      </c>
      <c r="AK8" t="s">
        <v>212</v>
      </c>
    </row>
    <row r="9" spans="1:37">
      <c r="A9" s="122" t="s">
        <v>4</v>
      </c>
      <c r="B9" s="69" t="s">
        <v>61</v>
      </c>
      <c r="C9" s="61" t="s">
        <v>235</v>
      </c>
      <c r="D9" s="57" t="s">
        <v>236</v>
      </c>
      <c r="E9" s="57" t="s">
        <v>236</v>
      </c>
      <c r="F9" s="57" t="s">
        <v>237</v>
      </c>
      <c r="G9" s="57" t="s">
        <v>238</v>
      </c>
      <c r="H9" s="57" t="s">
        <v>239</v>
      </c>
      <c r="I9" s="57" t="s">
        <v>236</v>
      </c>
      <c r="J9" s="57" t="s">
        <v>240</v>
      </c>
      <c r="K9" s="57" t="s">
        <v>241</v>
      </c>
      <c r="L9" s="57" t="s">
        <v>242</v>
      </c>
      <c r="M9" s="57" t="s">
        <v>243</v>
      </c>
      <c r="N9" s="57" t="s">
        <v>244</v>
      </c>
      <c r="O9" s="57" t="s">
        <v>245</v>
      </c>
      <c r="P9" s="57" t="s">
        <v>246</v>
      </c>
      <c r="Q9" s="57" t="s">
        <v>247</v>
      </c>
      <c r="R9" s="57" t="s">
        <v>246</v>
      </c>
      <c r="S9" s="57" t="s">
        <v>246</v>
      </c>
      <c r="T9" s="57" t="s">
        <v>248</v>
      </c>
      <c r="U9" s="57" t="s">
        <v>246</v>
      </c>
      <c r="V9" s="57" t="s">
        <v>249</v>
      </c>
      <c r="W9" s="57" t="s">
        <v>250</v>
      </c>
      <c r="X9" s="57" t="s">
        <v>251</v>
      </c>
      <c r="Y9" s="57" t="s">
        <v>246</v>
      </c>
      <c r="Z9" s="57" t="s">
        <v>246</v>
      </c>
      <c r="AA9" s="57" t="s">
        <v>246</v>
      </c>
      <c r="AB9" s="57" t="s">
        <v>252</v>
      </c>
      <c r="AC9" s="57" t="s">
        <v>246</v>
      </c>
      <c r="AD9" s="57" t="s">
        <v>246</v>
      </c>
      <c r="AE9" s="57" t="s">
        <v>253</v>
      </c>
      <c r="AF9" s="57" t="s">
        <v>246</v>
      </c>
      <c r="AG9" s="57" t="s">
        <v>246</v>
      </c>
      <c r="AH9" s="57" t="s">
        <v>246</v>
      </c>
      <c r="AI9" s="57" t="s">
        <v>254</v>
      </c>
      <c r="AJ9" s="62" t="s">
        <v>246</v>
      </c>
      <c r="AK9" t="s">
        <v>212</v>
      </c>
    </row>
    <row r="10" spans="1:37">
      <c r="A10" s="123"/>
      <c r="B10" s="70" t="s">
        <v>62</v>
      </c>
      <c r="C10" s="61" t="s">
        <v>255</v>
      </c>
      <c r="D10" s="57" t="s">
        <v>256</v>
      </c>
      <c r="E10" s="57" t="s">
        <v>256</v>
      </c>
      <c r="F10" s="57" t="s">
        <v>237</v>
      </c>
      <c r="G10" s="57" t="s">
        <v>238</v>
      </c>
      <c r="H10" s="57" t="s">
        <v>239</v>
      </c>
      <c r="I10" s="57" t="s">
        <v>236</v>
      </c>
      <c r="J10" s="57" t="s">
        <v>240</v>
      </c>
      <c r="K10" s="57" t="s">
        <v>241</v>
      </c>
      <c r="L10" s="57" t="s">
        <v>242</v>
      </c>
      <c r="M10" s="57" t="s">
        <v>243</v>
      </c>
      <c r="N10" s="57" t="s">
        <v>244</v>
      </c>
      <c r="O10" s="57" t="s">
        <v>245</v>
      </c>
      <c r="P10" s="57" t="s">
        <v>246</v>
      </c>
      <c r="Q10" s="57" t="s">
        <v>247</v>
      </c>
      <c r="R10" s="57" t="s">
        <v>246</v>
      </c>
      <c r="S10" s="57" t="s">
        <v>246</v>
      </c>
      <c r="T10" s="57" t="s">
        <v>248</v>
      </c>
      <c r="U10" s="57" t="s">
        <v>246</v>
      </c>
      <c r="V10" s="57" t="s">
        <v>249</v>
      </c>
      <c r="W10" s="57" t="s">
        <v>250</v>
      </c>
      <c r="X10" s="57" t="s">
        <v>251</v>
      </c>
      <c r="Y10" s="57" t="s">
        <v>257</v>
      </c>
      <c r="Z10" s="57" t="s">
        <v>246</v>
      </c>
      <c r="AA10" s="57" t="s">
        <v>246</v>
      </c>
      <c r="AB10" s="57" t="s">
        <v>258</v>
      </c>
      <c r="AC10" s="57" t="s">
        <v>246</v>
      </c>
      <c r="AD10" s="57" t="s">
        <v>246</v>
      </c>
      <c r="AE10" s="57" t="s">
        <v>253</v>
      </c>
      <c r="AF10" s="57" t="s">
        <v>246</v>
      </c>
      <c r="AG10" s="57" t="s">
        <v>246</v>
      </c>
      <c r="AH10" s="57" t="s">
        <v>246</v>
      </c>
      <c r="AI10" s="57" t="s">
        <v>259</v>
      </c>
      <c r="AJ10" s="62" t="s">
        <v>246</v>
      </c>
      <c r="AK10" t="s">
        <v>212</v>
      </c>
    </row>
    <row r="11" spans="1:37">
      <c r="A11" s="123"/>
      <c r="B11" s="70" t="s">
        <v>63</v>
      </c>
      <c r="C11" s="61" t="s">
        <v>260</v>
      </c>
      <c r="D11" s="57" t="s">
        <v>260</v>
      </c>
      <c r="E11" s="57" t="s">
        <v>260</v>
      </c>
      <c r="F11" s="57" t="s">
        <v>260</v>
      </c>
      <c r="G11" s="57" t="s">
        <v>260</v>
      </c>
      <c r="H11" s="57" t="s">
        <v>260</v>
      </c>
      <c r="I11" s="57" t="s">
        <v>260</v>
      </c>
      <c r="J11" s="57" t="s">
        <v>260</v>
      </c>
      <c r="K11" s="57" t="s">
        <v>260</v>
      </c>
      <c r="L11" s="57" t="s">
        <v>260</v>
      </c>
      <c r="M11" s="57" t="s">
        <v>260</v>
      </c>
      <c r="N11" s="57" t="s">
        <v>260</v>
      </c>
      <c r="O11" s="57" t="s">
        <v>260</v>
      </c>
      <c r="P11" s="57" t="s">
        <v>260</v>
      </c>
      <c r="Q11" s="57" t="s">
        <v>260</v>
      </c>
      <c r="R11" s="57" t="s">
        <v>260</v>
      </c>
      <c r="S11" s="57" t="s">
        <v>260</v>
      </c>
      <c r="T11" s="57" t="s">
        <v>260</v>
      </c>
      <c r="U11" s="57" t="s">
        <v>260</v>
      </c>
      <c r="V11" s="57" t="s">
        <v>260</v>
      </c>
      <c r="W11" s="57" t="s">
        <v>260</v>
      </c>
      <c r="X11" s="57" t="s">
        <v>260</v>
      </c>
      <c r="Y11" s="57" t="s">
        <v>260</v>
      </c>
      <c r="Z11" s="57" t="s">
        <v>260</v>
      </c>
      <c r="AA11" s="57" t="s">
        <v>260</v>
      </c>
      <c r="AB11" s="57" t="s">
        <v>260</v>
      </c>
      <c r="AC11" s="57" t="s">
        <v>260</v>
      </c>
      <c r="AD11" s="57" t="s">
        <v>260</v>
      </c>
      <c r="AE11" s="57" t="s">
        <v>260</v>
      </c>
      <c r="AF11" s="57" t="s">
        <v>260</v>
      </c>
      <c r="AG11" s="57" t="s">
        <v>260</v>
      </c>
      <c r="AH11" s="57" t="s">
        <v>260</v>
      </c>
      <c r="AI11" s="57" t="s">
        <v>260</v>
      </c>
      <c r="AJ11" s="62" t="s">
        <v>260</v>
      </c>
      <c r="AK11" t="s">
        <v>212</v>
      </c>
    </row>
    <row r="12" spans="1:37">
      <c r="A12" s="123"/>
      <c r="B12" s="70" t="s">
        <v>64</v>
      </c>
      <c r="C12" s="61" t="s">
        <v>261</v>
      </c>
      <c r="D12" s="57" t="s">
        <v>262</v>
      </c>
      <c r="E12" s="57" t="s">
        <v>263</v>
      </c>
      <c r="F12" s="57" t="s">
        <v>264</v>
      </c>
      <c r="G12" s="57" t="s">
        <v>265</v>
      </c>
      <c r="H12" s="57" t="s">
        <v>266</v>
      </c>
      <c r="I12" s="57" t="s">
        <v>267</v>
      </c>
      <c r="J12" s="57" t="s">
        <v>268</v>
      </c>
      <c r="K12" s="57" t="s">
        <v>269</v>
      </c>
      <c r="L12" s="57" t="s">
        <v>270</v>
      </c>
      <c r="M12" s="57" t="s">
        <v>271</v>
      </c>
      <c r="N12" s="57" t="s">
        <v>272</v>
      </c>
      <c r="O12" s="57" t="s">
        <v>273</v>
      </c>
      <c r="P12" s="57" t="s">
        <v>274</v>
      </c>
      <c r="Q12" s="57" t="s">
        <v>275</v>
      </c>
      <c r="R12" s="57" t="s">
        <v>276</v>
      </c>
      <c r="S12" s="57" t="s">
        <v>277</v>
      </c>
      <c r="T12" s="57" t="s">
        <v>278</v>
      </c>
      <c r="U12" s="57" t="s">
        <v>267</v>
      </c>
      <c r="V12" s="57" t="s">
        <v>220</v>
      </c>
      <c r="W12" s="57" t="s">
        <v>279</v>
      </c>
      <c r="X12" s="57" t="s">
        <v>280</v>
      </c>
      <c r="Y12" s="57" t="s">
        <v>281</v>
      </c>
      <c r="Z12" s="57" t="s">
        <v>282</v>
      </c>
      <c r="AA12" s="57" t="s">
        <v>283</v>
      </c>
      <c r="AB12" s="57" t="s">
        <v>284</v>
      </c>
      <c r="AC12" s="57" t="s">
        <v>285</v>
      </c>
      <c r="AD12" s="57" t="s">
        <v>286</v>
      </c>
      <c r="AE12" s="57" t="s">
        <v>287</v>
      </c>
      <c r="AF12" s="57" t="s">
        <v>288</v>
      </c>
      <c r="AG12" s="57" t="s">
        <v>289</v>
      </c>
      <c r="AH12" s="57" t="s">
        <v>290</v>
      </c>
      <c r="AI12" s="57" t="s">
        <v>291</v>
      </c>
      <c r="AJ12" s="62" t="s">
        <v>292</v>
      </c>
      <c r="AK12" t="s">
        <v>212</v>
      </c>
    </row>
    <row r="13" spans="1:37">
      <c r="A13" s="123"/>
      <c r="B13" s="70" t="s">
        <v>65</v>
      </c>
      <c r="C13" s="61" t="s">
        <v>293</v>
      </c>
      <c r="D13" s="57" t="s">
        <v>294</v>
      </c>
      <c r="E13" s="57" t="s">
        <v>295</v>
      </c>
      <c r="F13" s="57" t="s">
        <v>220</v>
      </c>
      <c r="G13" s="57" t="s">
        <v>296</v>
      </c>
      <c r="H13" s="57" t="s">
        <v>297</v>
      </c>
      <c r="I13" s="57" t="s">
        <v>298</v>
      </c>
      <c r="J13" s="57" t="s">
        <v>299</v>
      </c>
      <c r="K13" s="57" t="s">
        <v>300</v>
      </c>
      <c r="L13" s="57" t="s">
        <v>301</v>
      </c>
      <c r="M13" s="57" t="s">
        <v>302</v>
      </c>
      <c r="N13" s="57" t="s">
        <v>303</v>
      </c>
      <c r="O13" s="57" t="s">
        <v>304</v>
      </c>
      <c r="P13" s="57" t="s">
        <v>305</v>
      </c>
      <c r="Q13" s="57" t="s">
        <v>306</v>
      </c>
      <c r="R13" s="57" t="s">
        <v>307</v>
      </c>
      <c r="S13" s="57" t="s">
        <v>302</v>
      </c>
      <c r="T13" s="57" t="s">
        <v>308</v>
      </c>
      <c r="U13" s="57" t="s">
        <v>309</v>
      </c>
      <c r="V13" s="57" t="s">
        <v>220</v>
      </c>
      <c r="W13" s="57" t="s">
        <v>310</v>
      </c>
      <c r="X13" s="57" t="s">
        <v>311</v>
      </c>
      <c r="Y13" s="57" t="s">
        <v>312</v>
      </c>
      <c r="Z13" s="57" t="s">
        <v>282</v>
      </c>
      <c r="AA13" s="57" t="s">
        <v>313</v>
      </c>
      <c r="AB13" s="57" t="s">
        <v>314</v>
      </c>
      <c r="AC13" s="57" t="s">
        <v>220</v>
      </c>
      <c r="AD13" s="57" t="s">
        <v>220</v>
      </c>
      <c r="AE13" s="57" t="s">
        <v>315</v>
      </c>
      <c r="AF13" s="57" t="s">
        <v>316</v>
      </c>
      <c r="AG13" s="57" t="s">
        <v>317</v>
      </c>
      <c r="AH13" s="57" t="s">
        <v>318</v>
      </c>
      <c r="AI13" s="57" t="s">
        <v>220</v>
      </c>
      <c r="AJ13" s="62" t="s">
        <v>319</v>
      </c>
      <c r="AK13" t="s">
        <v>212</v>
      </c>
    </row>
    <row r="14" spans="1:37">
      <c r="A14" s="123"/>
      <c r="B14" s="70" t="s">
        <v>66</v>
      </c>
      <c r="C14" s="61" t="s">
        <v>320</v>
      </c>
      <c r="D14" s="57" t="s">
        <v>321</v>
      </c>
      <c r="E14" s="57" t="s">
        <v>322</v>
      </c>
      <c r="F14" s="57" t="s">
        <v>323</v>
      </c>
      <c r="G14" s="57" t="s">
        <v>324</v>
      </c>
      <c r="H14" s="57" t="s">
        <v>325</v>
      </c>
      <c r="I14" s="57" t="s">
        <v>326</v>
      </c>
      <c r="J14" s="57" t="s">
        <v>327</v>
      </c>
      <c r="K14" s="57" t="s">
        <v>328</v>
      </c>
      <c r="L14" s="57" t="s">
        <v>329</v>
      </c>
      <c r="M14" s="57" t="s">
        <v>330</v>
      </c>
      <c r="N14" s="57" t="s">
        <v>331</v>
      </c>
      <c r="O14" s="57" t="s">
        <v>332</v>
      </c>
      <c r="P14" s="57" t="s">
        <v>333</v>
      </c>
      <c r="Q14" s="57" t="s">
        <v>334</v>
      </c>
      <c r="R14" s="57" t="s">
        <v>335</v>
      </c>
      <c r="S14" s="57" t="s">
        <v>336</v>
      </c>
      <c r="T14" s="57" t="s">
        <v>337</v>
      </c>
      <c r="U14" s="57" t="s">
        <v>338</v>
      </c>
      <c r="V14" s="57" t="s">
        <v>339</v>
      </c>
      <c r="W14" s="57" t="s">
        <v>340</v>
      </c>
      <c r="X14" s="57" t="s">
        <v>341</v>
      </c>
      <c r="Y14" s="57" t="s">
        <v>342</v>
      </c>
      <c r="Z14" s="57" t="s">
        <v>343</v>
      </c>
      <c r="AA14" s="57" t="s">
        <v>344</v>
      </c>
      <c r="AB14" s="57" t="s">
        <v>345</v>
      </c>
      <c r="AC14" s="57" t="s">
        <v>346</v>
      </c>
      <c r="AD14" s="57" t="s">
        <v>347</v>
      </c>
      <c r="AE14" s="57" t="s">
        <v>348</v>
      </c>
      <c r="AF14" s="57" t="s">
        <v>349</v>
      </c>
      <c r="AG14" s="57" t="s">
        <v>350</v>
      </c>
      <c r="AH14" s="57" t="s">
        <v>351</v>
      </c>
      <c r="AI14" s="57" t="s">
        <v>352</v>
      </c>
      <c r="AJ14" s="62" t="s">
        <v>353</v>
      </c>
      <c r="AK14" t="s">
        <v>212</v>
      </c>
    </row>
    <row r="15" spans="1:37">
      <c r="A15" s="123"/>
      <c r="B15" s="70" t="s">
        <v>67</v>
      </c>
      <c r="C15" s="61" t="s">
        <v>354</v>
      </c>
      <c r="D15" s="57" t="s">
        <v>354</v>
      </c>
      <c r="E15" s="57" t="s">
        <v>354</v>
      </c>
      <c r="F15" s="57" t="s">
        <v>354</v>
      </c>
      <c r="G15" s="57" t="s">
        <v>354</v>
      </c>
      <c r="H15" s="57" t="s">
        <v>354</v>
      </c>
      <c r="I15" s="57" t="s">
        <v>354</v>
      </c>
      <c r="J15" s="57" t="s">
        <v>354</v>
      </c>
      <c r="K15" s="57" t="s">
        <v>354</v>
      </c>
      <c r="L15" s="57" t="s">
        <v>354</v>
      </c>
      <c r="M15" s="57" t="s">
        <v>354</v>
      </c>
      <c r="N15" s="57" t="s">
        <v>354</v>
      </c>
      <c r="O15" s="57" t="s">
        <v>354</v>
      </c>
      <c r="P15" s="57" t="s">
        <v>354</v>
      </c>
      <c r="Q15" s="57" t="s">
        <v>354</v>
      </c>
      <c r="R15" s="57" t="s">
        <v>354</v>
      </c>
      <c r="S15" s="57" t="s">
        <v>354</v>
      </c>
      <c r="T15" s="57" t="s">
        <v>354</v>
      </c>
      <c r="U15" s="57" t="s">
        <v>354</v>
      </c>
      <c r="V15" s="57" t="s">
        <v>354</v>
      </c>
      <c r="W15" s="57" t="s">
        <v>354</v>
      </c>
      <c r="X15" s="57" t="s">
        <v>354</v>
      </c>
      <c r="Y15" s="57" t="s">
        <v>354</v>
      </c>
      <c r="Z15" s="57" t="s">
        <v>354</v>
      </c>
      <c r="AA15" s="57" t="s">
        <v>354</v>
      </c>
      <c r="AB15" s="57" t="s">
        <v>354</v>
      </c>
      <c r="AC15" s="57" t="s">
        <v>354</v>
      </c>
      <c r="AD15" s="57" t="s">
        <v>354</v>
      </c>
      <c r="AE15" s="57" t="s">
        <v>354</v>
      </c>
      <c r="AF15" s="57" t="s">
        <v>354</v>
      </c>
      <c r="AG15" s="57" t="s">
        <v>354</v>
      </c>
      <c r="AH15" s="57" t="s">
        <v>354</v>
      </c>
      <c r="AI15" s="57" t="s">
        <v>354</v>
      </c>
      <c r="AJ15" s="62" t="s">
        <v>354</v>
      </c>
      <c r="AK15" t="s">
        <v>212</v>
      </c>
    </row>
    <row r="16" spans="1:37">
      <c r="A16" s="123"/>
      <c r="B16" s="70" t="s">
        <v>68</v>
      </c>
      <c r="C16" s="61" t="s">
        <v>235</v>
      </c>
      <c r="D16" s="57" t="s">
        <v>355</v>
      </c>
      <c r="E16" s="57" t="s">
        <v>216</v>
      </c>
      <c r="F16" s="57" t="s">
        <v>237</v>
      </c>
      <c r="G16" s="57" t="s">
        <v>238</v>
      </c>
      <c r="H16" s="57" t="s">
        <v>239</v>
      </c>
      <c r="I16" s="57" t="s">
        <v>356</v>
      </c>
      <c r="J16" s="57" t="s">
        <v>357</v>
      </c>
      <c r="K16" s="57" t="s">
        <v>216</v>
      </c>
      <c r="L16" s="57" t="s">
        <v>358</v>
      </c>
      <c r="M16" s="57" t="s">
        <v>359</v>
      </c>
      <c r="N16" s="57" t="s">
        <v>360</v>
      </c>
      <c r="O16" s="57" t="s">
        <v>361</v>
      </c>
      <c r="P16" s="57" t="s">
        <v>362</v>
      </c>
      <c r="Q16" s="57" t="s">
        <v>247</v>
      </c>
      <c r="R16" s="57" t="s">
        <v>363</v>
      </c>
      <c r="S16" s="57" t="s">
        <v>364</v>
      </c>
      <c r="T16" s="57" t="s">
        <v>248</v>
      </c>
      <c r="U16" s="57" t="s">
        <v>365</v>
      </c>
      <c r="V16" s="57" t="s">
        <v>366</v>
      </c>
      <c r="W16" s="57" t="s">
        <v>367</v>
      </c>
      <c r="X16" s="57" t="s">
        <v>251</v>
      </c>
      <c r="Y16" s="57" t="s">
        <v>368</v>
      </c>
      <c r="Z16" s="57" t="s">
        <v>369</v>
      </c>
      <c r="AA16" s="57" t="s">
        <v>370</v>
      </c>
      <c r="AB16" s="57" t="s">
        <v>371</v>
      </c>
      <c r="AC16" s="57" t="s">
        <v>372</v>
      </c>
      <c r="AD16" s="57" t="s">
        <v>373</v>
      </c>
      <c r="AE16" s="57" t="s">
        <v>374</v>
      </c>
      <c r="AF16" s="57" t="s">
        <v>375</v>
      </c>
      <c r="AG16" s="57" t="s">
        <v>376</v>
      </c>
      <c r="AH16" s="57" t="s">
        <v>377</v>
      </c>
      <c r="AI16" s="57" t="s">
        <v>216</v>
      </c>
      <c r="AJ16" s="62" t="s">
        <v>378</v>
      </c>
      <c r="AK16" t="s">
        <v>212</v>
      </c>
    </row>
    <row r="17" spans="1:37">
      <c r="A17" s="123"/>
      <c r="B17" s="70" t="s">
        <v>69</v>
      </c>
      <c r="C17" s="61" t="s">
        <v>379</v>
      </c>
      <c r="D17" s="57" t="s">
        <v>379</v>
      </c>
      <c r="E17" s="57" t="s">
        <v>379</v>
      </c>
      <c r="F17" s="57" t="s">
        <v>380</v>
      </c>
      <c r="G17" s="57" t="s">
        <v>379</v>
      </c>
      <c r="H17" s="57" t="s">
        <v>379</v>
      </c>
      <c r="I17" s="57" t="s">
        <v>379</v>
      </c>
      <c r="J17" s="57" t="s">
        <v>379</v>
      </c>
      <c r="K17" s="57" t="s">
        <v>379</v>
      </c>
      <c r="L17" s="57" t="s">
        <v>379</v>
      </c>
      <c r="M17" s="57" t="s">
        <v>379</v>
      </c>
      <c r="N17" s="57" t="s">
        <v>379</v>
      </c>
      <c r="O17" s="57" t="s">
        <v>379</v>
      </c>
      <c r="P17" s="57" t="s">
        <v>379</v>
      </c>
      <c r="Q17" s="57" t="s">
        <v>381</v>
      </c>
      <c r="R17" s="57" t="s">
        <v>379</v>
      </c>
      <c r="S17" s="57" t="s">
        <v>379</v>
      </c>
      <c r="T17" s="57" t="s">
        <v>379</v>
      </c>
      <c r="U17" s="57" t="s">
        <v>379</v>
      </c>
      <c r="V17" s="57" t="s">
        <v>379</v>
      </c>
      <c r="W17" s="57" t="s">
        <v>379</v>
      </c>
      <c r="X17" s="57" t="s">
        <v>379</v>
      </c>
      <c r="Y17" s="57" t="s">
        <v>379</v>
      </c>
      <c r="Z17" s="57" t="s">
        <v>379</v>
      </c>
      <c r="AA17" s="57" t="s">
        <v>379</v>
      </c>
      <c r="AB17" s="57" t="s">
        <v>379</v>
      </c>
      <c r="AC17" s="57" t="s">
        <v>379</v>
      </c>
      <c r="AD17" s="57" t="s">
        <v>379</v>
      </c>
      <c r="AE17" s="57" t="s">
        <v>379</v>
      </c>
      <c r="AF17" s="57" t="s">
        <v>379</v>
      </c>
      <c r="AG17" s="57" t="s">
        <v>379</v>
      </c>
      <c r="AH17" s="57" t="s">
        <v>379</v>
      </c>
      <c r="AI17" s="57" t="s">
        <v>379</v>
      </c>
      <c r="AJ17" s="62" t="s">
        <v>379</v>
      </c>
      <c r="AK17" t="s">
        <v>212</v>
      </c>
    </row>
    <row r="18" spans="1:37">
      <c r="A18" s="123"/>
      <c r="B18" s="70" t="s">
        <v>70</v>
      </c>
      <c r="C18" s="61" t="s">
        <v>382</v>
      </c>
      <c r="D18" s="57" t="s">
        <v>379</v>
      </c>
      <c r="E18" s="57" t="s">
        <v>379</v>
      </c>
      <c r="F18" s="57" t="s">
        <v>379</v>
      </c>
      <c r="G18" s="57" t="s">
        <v>379</v>
      </c>
      <c r="H18" s="57" t="s">
        <v>383</v>
      </c>
      <c r="I18" s="57" t="s">
        <v>379</v>
      </c>
      <c r="J18" s="57" t="s">
        <v>379</v>
      </c>
      <c r="K18" s="57" t="s">
        <v>379</v>
      </c>
      <c r="L18" s="57" t="s">
        <v>379</v>
      </c>
      <c r="M18" s="57" t="s">
        <v>384</v>
      </c>
      <c r="N18" s="57" t="s">
        <v>385</v>
      </c>
      <c r="O18" s="57" t="s">
        <v>379</v>
      </c>
      <c r="P18" s="57" t="s">
        <v>379</v>
      </c>
      <c r="Q18" s="57" t="s">
        <v>379</v>
      </c>
      <c r="R18" s="57" t="s">
        <v>379</v>
      </c>
      <c r="S18" s="57" t="s">
        <v>379</v>
      </c>
      <c r="T18" s="57" t="s">
        <v>386</v>
      </c>
      <c r="U18" s="57" t="s">
        <v>379</v>
      </c>
      <c r="V18" s="57" t="s">
        <v>379</v>
      </c>
      <c r="W18" s="57" t="s">
        <v>379</v>
      </c>
      <c r="X18" s="57" t="s">
        <v>379</v>
      </c>
      <c r="Y18" s="57" t="s">
        <v>379</v>
      </c>
      <c r="Z18" s="57" t="s">
        <v>379</v>
      </c>
      <c r="AA18" s="57" t="s">
        <v>379</v>
      </c>
      <c r="AB18" s="57" t="s">
        <v>379</v>
      </c>
      <c r="AC18" s="57" t="s">
        <v>379</v>
      </c>
      <c r="AD18" s="57" t="s">
        <v>379</v>
      </c>
      <c r="AE18" s="57" t="s">
        <v>387</v>
      </c>
      <c r="AF18" s="57" t="s">
        <v>379</v>
      </c>
      <c r="AG18" s="57" t="s">
        <v>379</v>
      </c>
      <c r="AH18" s="57" t="s">
        <v>379</v>
      </c>
      <c r="AI18" s="57" t="s">
        <v>379</v>
      </c>
      <c r="AJ18" s="62" t="s">
        <v>388</v>
      </c>
      <c r="AK18" t="s">
        <v>212</v>
      </c>
    </row>
    <row r="19" spans="1:37">
      <c r="A19" s="124"/>
      <c r="B19" s="70" t="s">
        <v>71</v>
      </c>
      <c r="C19" s="61" t="s">
        <v>220</v>
      </c>
      <c r="D19" s="57" t="s">
        <v>389</v>
      </c>
      <c r="E19" s="57" t="s">
        <v>389</v>
      </c>
      <c r="F19" s="57" t="s">
        <v>220</v>
      </c>
      <c r="G19" s="57" t="s">
        <v>220</v>
      </c>
      <c r="H19" s="57" t="s">
        <v>220</v>
      </c>
      <c r="I19" s="57" t="s">
        <v>389</v>
      </c>
      <c r="J19" s="57" t="s">
        <v>389</v>
      </c>
      <c r="K19" s="57" t="s">
        <v>389</v>
      </c>
      <c r="L19" s="57" t="s">
        <v>389</v>
      </c>
      <c r="M19" s="57" t="s">
        <v>389</v>
      </c>
      <c r="N19" s="57" t="s">
        <v>389</v>
      </c>
      <c r="O19" s="57" t="s">
        <v>389</v>
      </c>
      <c r="P19" s="57" t="s">
        <v>389</v>
      </c>
      <c r="Q19" s="57" t="s">
        <v>220</v>
      </c>
      <c r="R19" s="57" t="s">
        <v>389</v>
      </c>
      <c r="S19" s="57" t="s">
        <v>389</v>
      </c>
      <c r="T19" s="57" t="s">
        <v>220</v>
      </c>
      <c r="U19" s="57" t="s">
        <v>389</v>
      </c>
      <c r="V19" s="57" t="s">
        <v>389</v>
      </c>
      <c r="W19" s="57" t="s">
        <v>389</v>
      </c>
      <c r="X19" s="57" t="s">
        <v>220</v>
      </c>
      <c r="Y19" s="57" t="s">
        <v>389</v>
      </c>
      <c r="Z19" s="57" t="s">
        <v>389</v>
      </c>
      <c r="AA19" s="57" t="s">
        <v>389</v>
      </c>
      <c r="AB19" s="57" t="s">
        <v>220</v>
      </c>
      <c r="AC19" s="57" t="s">
        <v>389</v>
      </c>
      <c r="AD19" s="57" t="s">
        <v>389</v>
      </c>
      <c r="AE19" s="57" t="s">
        <v>220</v>
      </c>
      <c r="AF19" s="57" t="s">
        <v>389</v>
      </c>
      <c r="AG19" s="57" t="s">
        <v>389</v>
      </c>
      <c r="AH19" s="57" t="s">
        <v>220</v>
      </c>
      <c r="AI19" s="57" t="s">
        <v>220</v>
      </c>
      <c r="AJ19" s="62" t="s">
        <v>389</v>
      </c>
      <c r="AK19" t="s">
        <v>212</v>
      </c>
    </row>
    <row r="20" spans="1:37">
      <c r="A20" s="124"/>
      <c r="B20" s="70" t="s">
        <v>390</v>
      </c>
      <c r="C20" s="61" t="s">
        <v>391</v>
      </c>
      <c r="D20" s="57" t="s">
        <v>391</v>
      </c>
      <c r="E20" s="57" t="s">
        <v>391</v>
      </c>
      <c r="F20" s="57" t="s">
        <v>391</v>
      </c>
      <c r="G20" s="57" t="s">
        <v>391</v>
      </c>
      <c r="H20" s="57" t="s">
        <v>391</v>
      </c>
      <c r="I20" s="57" t="s">
        <v>391</v>
      </c>
      <c r="J20" s="57" t="s">
        <v>391</v>
      </c>
      <c r="K20" s="57" t="s">
        <v>391</v>
      </c>
      <c r="L20" s="57" t="s">
        <v>391</v>
      </c>
      <c r="M20" s="57" t="s">
        <v>391</v>
      </c>
      <c r="N20" s="57" t="s">
        <v>391</v>
      </c>
      <c r="O20" s="57" t="s">
        <v>391</v>
      </c>
      <c r="P20" s="57" t="s">
        <v>391</v>
      </c>
      <c r="Q20" s="57" t="s">
        <v>391</v>
      </c>
      <c r="R20" s="57" t="s">
        <v>391</v>
      </c>
      <c r="S20" s="57" t="s">
        <v>391</v>
      </c>
      <c r="T20" s="57" t="s">
        <v>391</v>
      </c>
      <c r="U20" s="57" t="s">
        <v>391</v>
      </c>
      <c r="V20" s="57" t="s">
        <v>391</v>
      </c>
      <c r="W20" s="57" t="s">
        <v>391</v>
      </c>
      <c r="X20" s="57" t="s">
        <v>391</v>
      </c>
      <c r="Y20" s="57" t="s">
        <v>391</v>
      </c>
      <c r="Z20" s="57" t="s">
        <v>391</v>
      </c>
      <c r="AA20" s="57" t="s">
        <v>391</v>
      </c>
      <c r="AB20" s="57" t="s">
        <v>391</v>
      </c>
      <c r="AC20" s="57" t="s">
        <v>391</v>
      </c>
      <c r="AD20" s="57" t="s">
        <v>391</v>
      </c>
      <c r="AE20" s="57" t="s">
        <v>391</v>
      </c>
      <c r="AF20" s="57" t="s">
        <v>391</v>
      </c>
      <c r="AG20" s="57" t="s">
        <v>391</v>
      </c>
      <c r="AH20" s="57" t="s">
        <v>391</v>
      </c>
      <c r="AI20" s="57" t="s">
        <v>391</v>
      </c>
      <c r="AJ20" s="62" t="s">
        <v>391</v>
      </c>
      <c r="AK20" t="s">
        <v>212</v>
      </c>
    </row>
    <row r="21" spans="1:37" ht="15.75" thickBot="1">
      <c r="A21" s="125"/>
      <c r="B21" s="71" t="s">
        <v>73</v>
      </c>
      <c r="C21" s="61" t="s">
        <v>392</v>
      </c>
      <c r="D21" s="57" t="s">
        <v>393</v>
      </c>
      <c r="E21" s="57" t="s">
        <v>393</v>
      </c>
      <c r="F21" s="57" t="s">
        <v>393</v>
      </c>
      <c r="G21" s="57" t="s">
        <v>393</v>
      </c>
      <c r="H21" s="57" t="s">
        <v>393</v>
      </c>
      <c r="I21" s="57" t="s">
        <v>393</v>
      </c>
      <c r="J21" s="57" t="s">
        <v>393</v>
      </c>
      <c r="K21" s="57" t="s">
        <v>393</v>
      </c>
      <c r="L21" s="57" t="s">
        <v>393</v>
      </c>
      <c r="M21" s="57" t="s">
        <v>393</v>
      </c>
      <c r="N21" s="57" t="s">
        <v>393</v>
      </c>
      <c r="O21" s="57" t="s">
        <v>393</v>
      </c>
      <c r="P21" s="57" t="s">
        <v>393</v>
      </c>
      <c r="Q21" s="57" t="s">
        <v>393</v>
      </c>
      <c r="R21" s="57" t="s">
        <v>393</v>
      </c>
      <c r="S21" s="57" t="s">
        <v>393</v>
      </c>
      <c r="T21" s="57" t="s">
        <v>393</v>
      </c>
      <c r="U21" s="57" t="s">
        <v>393</v>
      </c>
      <c r="V21" s="57" t="s">
        <v>393</v>
      </c>
      <c r="W21" s="57" t="s">
        <v>393</v>
      </c>
      <c r="X21" s="57" t="s">
        <v>393</v>
      </c>
      <c r="Y21" s="57" t="s">
        <v>393</v>
      </c>
      <c r="Z21" s="57" t="s">
        <v>393</v>
      </c>
      <c r="AA21" s="57" t="s">
        <v>393</v>
      </c>
      <c r="AB21" s="57" t="s">
        <v>393</v>
      </c>
      <c r="AC21" s="57" t="s">
        <v>393</v>
      </c>
      <c r="AD21" s="57" t="s">
        <v>393</v>
      </c>
      <c r="AE21" s="57" t="s">
        <v>393</v>
      </c>
      <c r="AF21" s="57" t="s">
        <v>393</v>
      </c>
      <c r="AG21" s="57" t="s">
        <v>393</v>
      </c>
      <c r="AH21" s="57" t="s">
        <v>393</v>
      </c>
      <c r="AI21" s="57" t="s">
        <v>393</v>
      </c>
      <c r="AJ21" s="62" t="s">
        <v>393</v>
      </c>
      <c r="AK21" t="s">
        <v>212</v>
      </c>
    </row>
    <row r="22" spans="1:37">
      <c r="A22" s="122" t="s">
        <v>116</v>
      </c>
      <c r="B22" s="72" t="s">
        <v>117</v>
      </c>
      <c r="C22" s="61" t="s">
        <v>220</v>
      </c>
      <c r="D22" s="57" t="s">
        <v>394</v>
      </c>
      <c r="E22" s="57" t="s">
        <v>394</v>
      </c>
      <c r="F22" s="57" t="s">
        <v>395</v>
      </c>
      <c r="G22" s="57" t="s">
        <v>220</v>
      </c>
      <c r="H22" s="57" t="s">
        <v>220</v>
      </c>
      <c r="I22" s="57" t="s">
        <v>394</v>
      </c>
      <c r="J22" s="57" t="s">
        <v>394</v>
      </c>
      <c r="K22" s="57" t="s">
        <v>394</v>
      </c>
      <c r="L22" s="57" t="s">
        <v>394</v>
      </c>
      <c r="M22" s="57" t="s">
        <v>394</v>
      </c>
      <c r="N22" s="57" t="s">
        <v>394</v>
      </c>
      <c r="O22" s="57" t="s">
        <v>257</v>
      </c>
      <c r="P22" s="57" t="s">
        <v>220</v>
      </c>
      <c r="Q22" s="57" t="s">
        <v>220</v>
      </c>
      <c r="R22" s="57" t="s">
        <v>394</v>
      </c>
      <c r="S22" s="57" t="s">
        <v>394</v>
      </c>
      <c r="T22" s="57" t="s">
        <v>394</v>
      </c>
      <c r="U22" s="57" t="s">
        <v>394</v>
      </c>
      <c r="V22" s="57" t="s">
        <v>394</v>
      </c>
      <c r="W22" s="57" t="s">
        <v>394</v>
      </c>
      <c r="X22" s="57" t="s">
        <v>394</v>
      </c>
      <c r="Y22" s="57" t="s">
        <v>394</v>
      </c>
      <c r="Z22" s="57" t="s">
        <v>394</v>
      </c>
      <c r="AA22" s="57" t="s">
        <v>394</v>
      </c>
      <c r="AB22" s="57" t="s">
        <v>220</v>
      </c>
      <c r="AC22" s="57" t="s">
        <v>394</v>
      </c>
      <c r="AD22" s="57" t="s">
        <v>394</v>
      </c>
      <c r="AE22" s="57" t="s">
        <v>394</v>
      </c>
      <c r="AF22" s="57" t="s">
        <v>394</v>
      </c>
      <c r="AG22" s="57" t="s">
        <v>394</v>
      </c>
      <c r="AH22" s="57" t="s">
        <v>394</v>
      </c>
      <c r="AI22" s="57" t="s">
        <v>220</v>
      </c>
      <c r="AJ22" s="62" t="s">
        <v>394</v>
      </c>
      <c r="AK22" t="s">
        <v>212</v>
      </c>
    </row>
    <row r="23" spans="1:37">
      <c r="A23" s="123"/>
      <c r="B23" s="70" t="s">
        <v>120</v>
      </c>
      <c r="C23" s="61" t="s">
        <v>396</v>
      </c>
      <c r="D23" s="57" t="s">
        <v>396</v>
      </c>
      <c r="E23" s="57" t="s">
        <v>396</v>
      </c>
      <c r="F23" s="57" t="s">
        <v>220</v>
      </c>
      <c r="G23" s="57" t="s">
        <v>220</v>
      </c>
      <c r="H23" s="57" t="s">
        <v>396</v>
      </c>
      <c r="I23" s="57" t="s">
        <v>220</v>
      </c>
      <c r="J23" s="57" t="s">
        <v>396</v>
      </c>
      <c r="K23" s="57" t="s">
        <v>220</v>
      </c>
      <c r="L23" s="57" t="s">
        <v>396</v>
      </c>
      <c r="M23" s="57" t="s">
        <v>220</v>
      </c>
      <c r="N23" s="57" t="s">
        <v>220</v>
      </c>
      <c r="O23" s="57" t="s">
        <v>396</v>
      </c>
      <c r="P23" s="57" t="s">
        <v>220</v>
      </c>
      <c r="Q23" s="57" t="s">
        <v>220</v>
      </c>
      <c r="R23" s="57" t="s">
        <v>396</v>
      </c>
      <c r="S23" s="57" t="s">
        <v>396</v>
      </c>
      <c r="T23" s="57" t="s">
        <v>220</v>
      </c>
      <c r="U23" s="57" t="s">
        <v>220</v>
      </c>
      <c r="V23" s="57" t="s">
        <v>220</v>
      </c>
      <c r="W23" s="57" t="s">
        <v>396</v>
      </c>
      <c r="X23" s="57" t="s">
        <v>396</v>
      </c>
      <c r="Y23" s="57" t="s">
        <v>396</v>
      </c>
      <c r="Z23" s="57" t="s">
        <v>396</v>
      </c>
      <c r="AA23" s="57" t="s">
        <v>220</v>
      </c>
      <c r="AB23" s="57" t="s">
        <v>220</v>
      </c>
      <c r="AC23" s="57" t="s">
        <v>220</v>
      </c>
      <c r="AD23" s="57" t="s">
        <v>220</v>
      </c>
      <c r="AE23" s="57" t="s">
        <v>220</v>
      </c>
      <c r="AF23" s="57" t="s">
        <v>396</v>
      </c>
      <c r="AG23" s="57" t="s">
        <v>396</v>
      </c>
      <c r="AH23" s="57" t="s">
        <v>396</v>
      </c>
      <c r="AI23" s="57" t="s">
        <v>220</v>
      </c>
      <c r="AJ23" s="62" t="s">
        <v>396</v>
      </c>
      <c r="AK23" t="s">
        <v>212</v>
      </c>
    </row>
    <row r="24" spans="1:37">
      <c r="A24" s="123"/>
      <c r="B24" s="70" t="s">
        <v>123</v>
      </c>
      <c r="C24" s="61" t="s">
        <v>397</v>
      </c>
      <c r="D24" s="57" t="s">
        <v>398</v>
      </c>
      <c r="E24" s="57" t="s">
        <v>398</v>
      </c>
      <c r="F24" s="57" t="s">
        <v>399</v>
      </c>
      <c r="G24" s="57" t="s">
        <v>397</v>
      </c>
      <c r="H24" t="s">
        <v>432</v>
      </c>
      <c r="I24" s="57" t="s">
        <v>398</v>
      </c>
      <c r="J24" s="57" t="s">
        <v>398</v>
      </c>
      <c r="K24" s="57" t="s">
        <v>398</v>
      </c>
      <c r="L24" s="57" t="s">
        <v>398</v>
      </c>
      <c r="M24" s="57" t="s">
        <v>398</v>
      </c>
      <c r="N24" s="57" t="s">
        <v>398</v>
      </c>
      <c r="O24" s="57" t="s">
        <v>398</v>
      </c>
      <c r="P24" s="57" t="s">
        <v>398</v>
      </c>
      <c r="Q24" s="57" t="s">
        <v>397</v>
      </c>
      <c r="R24" s="57" t="s">
        <v>398</v>
      </c>
      <c r="S24" s="57" t="s">
        <v>398</v>
      </c>
      <c r="T24" s="57" t="s">
        <v>400</v>
      </c>
      <c r="U24" s="57" t="s">
        <v>398</v>
      </c>
      <c r="V24" s="57" t="s">
        <v>398</v>
      </c>
      <c r="W24" s="57" t="s">
        <v>398</v>
      </c>
      <c r="X24" s="57" t="s">
        <v>397</v>
      </c>
      <c r="Y24" s="57" t="s">
        <v>398</v>
      </c>
      <c r="Z24" s="57" t="s">
        <v>398</v>
      </c>
      <c r="AA24" s="57" t="s">
        <v>398</v>
      </c>
      <c r="AB24" s="57" t="s">
        <v>401</v>
      </c>
      <c r="AC24" s="57" t="s">
        <v>398</v>
      </c>
      <c r="AD24" s="57" t="s">
        <v>398</v>
      </c>
      <c r="AE24" s="57" t="s">
        <v>398</v>
      </c>
      <c r="AF24" s="57" t="s">
        <v>398</v>
      </c>
      <c r="AG24" s="57" t="s">
        <v>398</v>
      </c>
      <c r="AH24" s="57" t="s">
        <v>398</v>
      </c>
      <c r="AI24" s="57" t="s">
        <v>402</v>
      </c>
      <c r="AJ24" s="62" t="s">
        <v>398</v>
      </c>
      <c r="AK24" t="s">
        <v>212</v>
      </c>
    </row>
    <row r="25" spans="1:37">
      <c r="A25" s="123"/>
      <c r="B25" s="70" t="s">
        <v>403</v>
      </c>
      <c r="C25" s="61" t="s">
        <v>220</v>
      </c>
      <c r="D25" s="57" t="s">
        <v>404</v>
      </c>
      <c r="E25" s="57" t="s">
        <v>404</v>
      </c>
      <c r="F25" s="57" t="s">
        <v>220</v>
      </c>
      <c r="G25" s="57" t="s">
        <v>405</v>
      </c>
      <c r="H25" s="57" t="s">
        <v>220</v>
      </c>
      <c r="I25" s="57" t="s">
        <v>404</v>
      </c>
      <c r="J25" s="57" t="s">
        <v>404</v>
      </c>
      <c r="K25" s="57" t="s">
        <v>404</v>
      </c>
      <c r="L25" s="57" t="s">
        <v>404</v>
      </c>
      <c r="M25" s="57" t="s">
        <v>404</v>
      </c>
      <c r="N25" s="57" t="s">
        <v>404</v>
      </c>
      <c r="O25" s="57" t="s">
        <v>404</v>
      </c>
      <c r="P25" s="57" t="s">
        <v>404</v>
      </c>
      <c r="Q25" s="57" t="s">
        <v>220</v>
      </c>
      <c r="R25" s="57" t="s">
        <v>404</v>
      </c>
      <c r="S25" s="57" t="s">
        <v>404</v>
      </c>
      <c r="T25" s="57" t="s">
        <v>220</v>
      </c>
      <c r="U25" s="57" t="s">
        <v>220</v>
      </c>
      <c r="V25" s="57" t="s">
        <v>404</v>
      </c>
      <c r="W25" s="57" t="s">
        <v>404</v>
      </c>
      <c r="X25" s="57" t="s">
        <v>220</v>
      </c>
      <c r="Y25" s="57" t="s">
        <v>404</v>
      </c>
      <c r="Z25" s="57" t="s">
        <v>404</v>
      </c>
      <c r="AA25" s="57" t="s">
        <v>404</v>
      </c>
      <c r="AB25" s="57" t="s">
        <v>220</v>
      </c>
      <c r="AC25" s="57" t="s">
        <v>404</v>
      </c>
      <c r="AD25" s="57" t="s">
        <v>220</v>
      </c>
      <c r="AE25" s="57" t="s">
        <v>220</v>
      </c>
      <c r="AF25" s="57" t="s">
        <v>404</v>
      </c>
      <c r="AG25" s="57" t="s">
        <v>404</v>
      </c>
      <c r="AH25" s="57" t="s">
        <v>404</v>
      </c>
      <c r="AI25" s="57" t="s">
        <v>220</v>
      </c>
      <c r="AJ25" s="62" t="s">
        <v>404</v>
      </c>
      <c r="AK25" t="s">
        <v>212</v>
      </c>
    </row>
    <row r="26" spans="1:37">
      <c r="A26" s="123"/>
      <c r="B26" s="73" t="s">
        <v>406</v>
      </c>
      <c r="C26" s="61" t="s">
        <v>407</v>
      </c>
      <c r="D26" s="57" t="s">
        <v>407</v>
      </c>
      <c r="E26" s="57" t="s">
        <v>407</v>
      </c>
      <c r="F26" s="57" t="s">
        <v>407</v>
      </c>
      <c r="G26" s="57" t="s">
        <v>407</v>
      </c>
      <c r="H26" s="57" t="s">
        <v>220</v>
      </c>
      <c r="I26" s="57" t="s">
        <v>408</v>
      </c>
      <c r="J26" s="57" t="s">
        <v>408</v>
      </c>
      <c r="K26" s="57" t="s">
        <v>408</v>
      </c>
      <c r="L26" s="57" t="s">
        <v>408</v>
      </c>
      <c r="M26" s="57" t="s">
        <v>408</v>
      </c>
      <c r="N26" s="57" t="s">
        <v>408</v>
      </c>
      <c r="O26" s="57" t="s">
        <v>408</v>
      </c>
      <c r="P26" s="57" t="s">
        <v>408</v>
      </c>
      <c r="Q26" s="57" t="s">
        <v>220</v>
      </c>
      <c r="R26" s="57" t="s">
        <v>409</v>
      </c>
      <c r="S26" s="57" t="s">
        <v>409</v>
      </c>
      <c r="T26" s="57" t="s">
        <v>220</v>
      </c>
      <c r="U26" s="57" t="s">
        <v>407</v>
      </c>
      <c r="V26" s="57" t="s">
        <v>407</v>
      </c>
      <c r="W26" s="57" t="s">
        <v>407</v>
      </c>
      <c r="X26" s="57" t="s">
        <v>407</v>
      </c>
      <c r="Y26" s="57" t="s">
        <v>407</v>
      </c>
      <c r="Z26" s="57" t="s">
        <v>407</v>
      </c>
      <c r="AA26" s="57" t="s">
        <v>407</v>
      </c>
      <c r="AB26" s="57" t="s">
        <v>407</v>
      </c>
      <c r="AC26" s="57" t="s">
        <v>220</v>
      </c>
      <c r="AD26" s="57" t="s">
        <v>407</v>
      </c>
      <c r="AE26" s="57" t="s">
        <v>407</v>
      </c>
      <c r="AF26" s="57" t="s">
        <v>407</v>
      </c>
      <c r="AG26" s="57" t="s">
        <v>407</v>
      </c>
      <c r="AH26" s="57" t="s">
        <v>407</v>
      </c>
      <c r="AI26" s="57" t="s">
        <v>220</v>
      </c>
      <c r="AJ26" s="62" t="s">
        <v>407</v>
      </c>
      <c r="AK26" t="s">
        <v>212</v>
      </c>
    </row>
    <row r="27" spans="1:37">
      <c r="A27" s="124"/>
      <c r="B27" s="70" t="s">
        <v>131</v>
      </c>
      <c r="C27" s="61" t="s">
        <v>410</v>
      </c>
      <c r="D27" s="57" t="s">
        <v>410</v>
      </c>
      <c r="E27" s="57" t="s">
        <v>410</v>
      </c>
      <c r="F27" s="57" t="s">
        <v>410</v>
      </c>
      <c r="G27" s="57" t="s">
        <v>410</v>
      </c>
      <c r="H27" s="57" t="s">
        <v>220</v>
      </c>
      <c r="I27" s="57" t="s">
        <v>410</v>
      </c>
      <c r="J27" s="57" t="s">
        <v>410</v>
      </c>
      <c r="K27" s="57" t="s">
        <v>410</v>
      </c>
      <c r="L27" s="57" t="s">
        <v>410</v>
      </c>
      <c r="M27" s="57" t="s">
        <v>410</v>
      </c>
      <c r="N27" s="57" t="s">
        <v>410</v>
      </c>
      <c r="O27" s="57" t="s">
        <v>410</v>
      </c>
      <c r="P27" s="57" t="s">
        <v>410</v>
      </c>
      <c r="Q27" s="57" t="s">
        <v>220</v>
      </c>
      <c r="R27" s="57" t="s">
        <v>410</v>
      </c>
      <c r="S27" s="57" t="s">
        <v>410</v>
      </c>
      <c r="T27" s="57" t="s">
        <v>410</v>
      </c>
      <c r="U27" s="57" t="s">
        <v>410</v>
      </c>
      <c r="V27" s="57" t="s">
        <v>410</v>
      </c>
      <c r="W27" s="57" t="s">
        <v>410</v>
      </c>
      <c r="X27" s="57" t="s">
        <v>410</v>
      </c>
      <c r="Y27" s="57" t="s">
        <v>410</v>
      </c>
      <c r="Z27" s="57" t="s">
        <v>410</v>
      </c>
      <c r="AA27" s="57" t="s">
        <v>410</v>
      </c>
      <c r="AB27" s="57" t="s">
        <v>220</v>
      </c>
      <c r="AC27" s="57" t="s">
        <v>410</v>
      </c>
      <c r="AD27" s="57" t="s">
        <v>410</v>
      </c>
      <c r="AE27" s="57" t="s">
        <v>410</v>
      </c>
      <c r="AF27" s="57" t="s">
        <v>410</v>
      </c>
      <c r="AG27" s="57" t="s">
        <v>410</v>
      </c>
      <c r="AH27" s="57" t="s">
        <v>410</v>
      </c>
      <c r="AI27" s="57" t="s">
        <v>220</v>
      </c>
      <c r="AJ27" s="62" t="s">
        <v>410</v>
      </c>
      <c r="AK27" t="s">
        <v>212</v>
      </c>
    </row>
    <row r="28" spans="1:37">
      <c r="A28" s="124"/>
      <c r="B28" s="70" t="s">
        <v>411</v>
      </c>
      <c r="C28" s="61" t="s">
        <v>412</v>
      </c>
      <c r="D28" s="57" t="s">
        <v>413</v>
      </c>
      <c r="E28" s="57" t="s">
        <v>413</v>
      </c>
      <c r="F28" s="57" t="s">
        <v>413</v>
      </c>
      <c r="G28" s="57" t="s">
        <v>413</v>
      </c>
      <c r="H28" s="57" t="s">
        <v>413</v>
      </c>
      <c r="I28" s="57" t="s">
        <v>413</v>
      </c>
      <c r="J28" s="57" t="s">
        <v>413</v>
      </c>
      <c r="K28" s="57" t="s">
        <v>413</v>
      </c>
      <c r="L28" s="57" t="s">
        <v>413</v>
      </c>
      <c r="M28" s="57" t="s">
        <v>413</v>
      </c>
      <c r="N28" s="57" t="s">
        <v>413</v>
      </c>
      <c r="O28" s="57" t="s">
        <v>413</v>
      </c>
      <c r="P28" s="57" t="s">
        <v>413</v>
      </c>
      <c r="Q28" s="57" t="s">
        <v>413</v>
      </c>
      <c r="R28" s="57" t="s">
        <v>413</v>
      </c>
      <c r="S28" s="57" t="s">
        <v>413</v>
      </c>
      <c r="T28" s="57" t="s">
        <v>413</v>
      </c>
      <c r="U28" s="57" t="s">
        <v>413</v>
      </c>
      <c r="V28" s="57" t="s">
        <v>413</v>
      </c>
      <c r="W28" s="57" t="s">
        <v>413</v>
      </c>
      <c r="X28" s="57" t="s">
        <v>413</v>
      </c>
      <c r="Y28" s="57" t="s">
        <v>413</v>
      </c>
      <c r="Z28" s="57" t="s">
        <v>413</v>
      </c>
      <c r="AA28" s="57" t="s">
        <v>413</v>
      </c>
      <c r="AB28" s="57" t="s">
        <v>413</v>
      </c>
      <c r="AC28" s="57" t="s">
        <v>413</v>
      </c>
      <c r="AD28" s="57" t="s">
        <v>413</v>
      </c>
      <c r="AE28" s="57" t="s">
        <v>413</v>
      </c>
      <c r="AF28" s="57" t="s">
        <v>413</v>
      </c>
      <c r="AG28" s="57" t="s">
        <v>413</v>
      </c>
      <c r="AH28" s="57" t="s">
        <v>413</v>
      </c>
      <c r="AI28" s="57" t="s">
        <v>413</v>
      </c>
      <c r="AJ28" s="62" t="s">
        <v>413</v>
      </c>
      <c r="AK28" t="s">
        <v>212</v>
      </c>
    </row>
    <row r="29" spans="1:37" ht="15.75" thickBot="1">
      <c r="A29" s="125"/>
      <c r="B29" s="74" t="s">
        <v>137</v>
      </c>
      <c r="C29" s="61" t="s">
        <v>414</v>
      </c>
      <c r="D29" s="57" t="s">
        <v>220</v>
      </c>
      <c r="E29" s="57" t="s">
        <v>414</v>
      </c>
      <c r="F29" s="57" t="s">
        <v>414</v>
      </c>
      <c r="G29" s="57" t="s">
        <v>414</v>
      </c>
      <c r="H29" s="57" t="s">
        <v>414</v>
      </c>
      <c r="I29" s="57" t="s">
        <v>414</v>
      </c>
      <c r="J29" s="57" t="s">
        <v>414</v>
      </c>
      <c r="K29" s="57" t="s">
        <v>414</v>
      </c>
      <c r="L29" s="57" t="s">
        <v>414</v>
      </c>
      <c r="M29" s="57" t="s">
        <v>414</v>
      </c>
      <c r="N29" s="57" t="s">
        <v>414</v>
      </c>
      <c r="O29" s="57" t="s">
        <v>414</v>
      </c>
      <c r="P29" s="57" t="s">
        <v>414</v>
      </c>
      <c r="Q29" s="57" t="s">
        <v>414</v>
      </c>
      <c r="R29" s="57" t="s">
        <v>414</v>
      </c>
      <c r="S29" s="57" t="s">
        <v>414</v>
      </c>
      <c r="T29" s="57" t="s">
        <v>414</v>
      </c>
      <c r="U29" s="57" t="s">
        <v>414</v>
      </c>
      <c r="V29" s="57" t="s">
        <v>414</v>
      </c>
      <c r="W29" s="57" t="s">
        <v>414</v>
      </c>
      <c r="X29" s="57" t="s">
        <v>414</v>
      </c>
      <c r="Y29" s="57" t="s">
        <v>414</v>
      </c>
      <c r="Z29" s="57" t="s">
        <v>414</v>
      </c>
      <c r="AA29" s="57" t="s">
        <v>414</v>
      </c>
      <c r="AB29" s="57" t="s">
        <v>414</v>
      </c>
      <c r="AC29" s="57" t="s">
        <v>414</v>
      </c>
      <c r="AD29" s="57" t="s">
        <v>414</v>
      </c>
      <c r="AE29" s="57" t="s">
        <v>414</v>
      </c>
      <c r="AF29" s="57" t="s">
        <v>414</v>
      </c>
      <c r="AG29" s="57" t="s">
        <v>414</v>
      </c>
      <c r="AH29" s="57" t="s">
        <v>414</v>
      </c>
      <c r="AI29" s="57" t="s">
        <v>414</v>
      </c>
      <c r="AJ29" s="62" t="s">
        <v>414</v>
      </c>
      <c r="AK29" t="s">
        <v>212</v>
      </c>
    </row>
    <row r="30" spans="1:37">
      <c r="A30" s="113" t="s">
        <v>6</v>
      </c>
      <c r="B30" s="69" t="s">
        <v>140</v>
      </c>
      <c r="C30" s="61" t="s">
        <v>415</v>
      </c>
      <c r="D30" s="57" t="s">
        <v>415</v>
      </c>
      <c r="E30" s="57" t="s">
        <v>415</v>
      </c>
      <c r="F30" s="57" t="s">
        <v>220</v>
      </c>
      <c r="G30" s="57" t="s">
        <v>415</v>
      </c>
      <c r="H30" s="57" t="s">
        <v>415</v>
      </c>
      <c r="I30" s="57" t="s">
        <v>415</v>
      </c>
      <c r="J30" s="57" t="s">
        <v>415</v>
      </c>
      <c r="K30" s="57" t="s">
        <v>415</v>
      </c>
      <c r="L30" s="57" t="s">
        <v>415</v>
      </c>
      <c r="M30" s="57" t="s">
        <v>415</v>
      </c>
      <c r="N30" s="57" t="s">
        <v>415</v>
      </c>
      <c r="O30" s="57" t="s">
        <v>415</v>
      </c>
      <c r="P30" s="57" t="s">
        <v>415</v>
      </c>
      <c r="Q30" s="57" t="s">
        <v>415</v>
      </c>
      <c r="R30" s="57" t="s">
        <v>415</v>
      </c>
      <c r="S30" s="57" t="s">
        <v>415</v>
      </c>
      <c r="T30" s="57" t="s">
        <v>415</v>
      </c>
      <c r="U30" s="57" t="s">
        <v>415</v>
      </c>
      <c r="V30" s="57" t="s">
        <v>415</v>
      </c>
      <c r="W30" s="57" t="s">
        <v>415</v>
      </c>
      <c r="X30" s="57" t="s">
        <v>415</v>
      </c>
      <c r="Y30" s="57" t="s">
        <v>415</v>
      </c>
      <c r="Z30" s="57" t="s">
        <v>415</v>
      </c>
      <c r="AA30" s="57" t="s">
        <v>415</v>
      </c>
      <c r="AB30" s="57" t="s">
        <v>415</v>
      </c>
      <c r="AC30" s="57" t="s">
        <v>415</v>
      </c>
      <c r="AD30" s="57" t="s">
        <v>415</v>
      </c>
      <c r="AE30" s="57" t="s">
        <v>415</v>
      </c>
      <c r="AF30" s="57" t="s">
        <v>415</v>
      </c>
      <c r="AG30" s="57" t="s">
        <v>415</v>
      </c>
      <c r="AH30" s="57" t="s">
        <v>415</v>
      </c>
      <c r="AI30" s="57" t="s">
        <v>415</v>
      </c>
      <c r="AJ30" s="62" t="s">
        <v>415</v>
      </c>
      <c r="AK30" t="s">
        <v>212</v>
      </c>
    </row>
    <row r="31" spans="1:37">
      <c r="A31" s="114"/>
      <c r="B31" s="70" t="s">
        <v>143</v>
      </c>
      <c r="C31" s="61" t="s">
        <v>416</v>
      </c>
      <c r="D31" s="57" t="s">
        <v>416</v>
      </c>
      <c r="E31" s="57" t="s">
        <v>416</v>
      </c>
      <c r="F31" s="57" t="s">
        <v>416</v>
      </c>
      <c r="G31" s="57" t="s">
        <v>416</v>
      </c>
      <c r="H31" s="57" t="s">
        <v>416</v>
      </c>
      <c r="I31" s="57" t="s">
        <v>416</v>
      </c>
      <c r="J31" s="57" t="s">
        <v>416</v>
      </c>
      <c r="K31" s="57" t="s">
        <v>416</v>
      </c>
      <c r="L31" s="57" t="s">
        <v>416</v>
      </c>
      <c r="M31" s="57" t="s">
        <v>416</v>
      </c>
      <c r="N31" s="57" t="s">
        <v>416</v>
      </c>
      <c r="O31" s="57" t="s">
        <v>416</v>
      </c>
      <c r="P31" s="57" t="s">
        <v>416</v>
      </c>
      <c r="Q31" s="57" t="s">
        <v>416</v>
      </c>
      <c r="R31" s="57" t="s">
        <v>416</v>
      </c>
      <c r="S31" s="57" t="s">
        <v>416</v>
      </c>
      <c r="T31" s="57" t="s">
        <v>416</v>
      </c>
      <c r="U31" s="57" t="s">
        <v>416</v>
      </c>
      <c r="V31" s="57" t="s">
        <v>416</v>
      </c>
      <c r="W31" s="57" t="s">
        <v>416</v>
      </c>
      <c r="X31" s="57" t="s">
        <v>416</v>
      </c>
      <c r="Y31" s="57" t="s">
        <v>416</v>
      </c>
      <c r="Z31" s="57" t="s">
        <v>416</v>
      </c>
      <c r="AA31" s="57" t="s">
        <v>416</v>
      </c>
      <c r="AB31" s="57" t="s">
        <v>416</v>
      </c>
      <c r="AC31" s="57" t="s">
        <v>416</v>
      </c>
      <c r="AD31" s="57" t="s">
        <v>416</v>
      </c>
      <c r="AE31" s="57" t="s">
        <v>416</v>
      </c>
      <c r="AF31" s="57" t="s">
        <v>416</v>
      </c>
      <c r="AG31" s="57" t="s">
        <v>416</v>
      </c>
      <c r="AH31" s="57" t="s">
        <v>416</v>
      </c>
      <c r="AI31" s="57" t="s">
        <v>416</v>
      </c>
      <c r="AJ31" s="62" t="s">
        <v>416</v>
      </c>
      <c r="AK31" t="s">
        <v>212</v>
      </c>
    </row>
    <row r="32" spans="1:37">
      <c r="A32" s="114"/>
      <c r="B32" s="70" t="s">
        <v>417</v>
      </c>
      <c r="C32" s="61" t="s">
        <v>416</v>
      </c>
      <c r="D32" s="57" t="s">
        <v>416</v>
      </c>
      <c r="E32" s="57" t="s">
        <v>416</v>
      </c>
      <c r="F32" s="57" t="s">
        <v>416</v>
      </c>
      <c r="G32" s="57" t="s">
        <v>416</v>
      </c>
      <c r="H32" s="57" t="s">
        <v>416</v>
      </c>
      <c r="I32" s="57" t="s">
        <v>416</v>
      </c>
      <c r="J32" s="57" t="s">
        <v>416</v>
      </c>
      <c r="K32" s="57" t="s">
        <v>416</v>
      </c>
      <c r="L32" s="57" t="s">
        <v>416</v>
      </c>
      <c r="M32" s="57" t="s">
        <v>416</v>
      </c>
      <c r="N32" s="57" t="s">
        <v>416</v>
      </c>
      <c r="O32" s="57" t="s">
        <v>416</v>
      </c>
      <c r="P32" s="57" t="s">
        <v>416</v>
      </c>
      <c r="Q32" s="57" t="s">
        <v>416</v>
      </c>
      <c r="R32" s="57" t="s">
        <v>416</v>
      </c>
      <c r="S32" s="57" t="s">
        <v>416</v>
      </c>
      <c r="T32" s="57" t="s">
        <v>416</v>
      </c>
      <c r="U32" s="57" t="s">
        <v>416</v>
      </c>
      <c r="V32" s="57" t="s">
        <v>416</v>
      </c>
      <c r="W32" s="57" t="s">
        <v>416</v>
      </c>
      <c r="X32" s="57" t="s">
        <v>416</v>
      </c>
      <c r="Y32" s="57" t="s">
        <v>416</v>
      </c>
      <c r="Z32" s="57" t="s">
        <v>416</v>
      </c>
      <c r="AA32" s="57" t="s">
        <v>416</v>
      </c>
      <c r="AB32" s="57" t="s">
        <v>416</v>
      </c>
      <c r="AC32" s="57" t="s">
        <v>416</v>
      </c>
      <c r="AD32" s="57" t="s">
        <v>416</v>
      </c>
      <c r="AE32" s="57" t="s">
        <v>416</v>
      </c>
      <c r="AF32" s="57" t="s">
        <v>416</v>
      </c>
      <c r="AG32" s="57" t="s">
        <v>416</v>
      </c>
      <c r="AH32" s="57" t="s">
        <v>416</v>
      </c>
      <c r="AI32" s="57" t="s">
        <v>416</v>
      </c>
      <c r="AJ32" s="62" t="s">
        <v>416</v>
      </c>
      <c r="AK32" t="s">
        <v>212</v>
      </c>
    </row>
    <row r="33" spans="1:37">
      <c r="A33" s="114"/>
      <c r="B33" s="70" t="s">
        <v>418</v>
      </c>
      <c r="C33" s="61" t="s">
        <v>416</v>
      </c>
      <c r="D33" s="57" t="s">
        <v>416</v>
      </c>
      <c r="E33" s="57" t="s">
        <v>416</v>
      </c>
      <c r="F33" s="57" t="s">
        <v>416</v>
      </c>
      <c r="G33" s="57" t="s">
        <v>416</v>
      </c>
      <c r="H33" s="57" t="s">
        <v>416</v>
      </c>
      <c r="I33" s="57" t="s">
        <v>416</v>
      </c>
      <c r="J33" s="57" t="s">
        <v>416</v>
      </c>
      <c r="K33" s="57" t="s">
        <v>416</v>
      </c>
      <c r="L33" s="57" t="s">
        <v>416</v>
      </c>
      <c r="M33" s="57" t="s">
        <v>416</v>
      </c>
      <c r="N33" s="57" t="s">
        <v>416</v>
      </c>
      <c r="O33" s="57" t="s">
        <v>416</v>
      </c>
      <c r="P33" s="57" t="s">
        <v>416</v>
      </c>
      <c r="Q33" s="57" t="s">
        <v>416</v>
      </c>
      <c r="R33" s="57" t="s">
        <v>416</v>
      </c>
      <c r="S33" s="57" t="s">
        <v>416</v>
      </c>
      <c r="T33" s="57" t="s">
        <v>416</v>
      </c>
      <c r="U33" s="57" t="s">
        <v>416</v>
      </c>
      <c r="V33" s="57" t="s">
        <v>416</v>
      </c>
      <c r="W33" s="57" t="s">
        <v>416</v>
      </c>
      <c r="X33" s="57" t="s">
        <v>416</v>
      </c>
      <c r="Y33" s="57" t="s">
        <v>416</v>
      </c>
      <c r="Z33" s="57" t="s">
        <v>416</v>
      </c>
      <c r="AA33" s="57" t="s">
        <v>416</v>
      </c>
      <c r="AB33" s="57" t="s">
        <v>416</v>
      </c>
      <c r="AC33" s="57" t="s">
        <v>416</v>
      </c>
      <c r="AD33" s="57" t="s">
        <v>416</v>
      </c>
      <c r="AE33" s="57" t="s">
        <v>416</v>
      </c>
      <c r="AF33" s="57" t="s">
        <v>416</v>
      </c>
      <c r="AG33" s="57" t="s">
        <v>416</v>
      </c>
      <c r="AH33" s="57" t="s">
        <v>416</v>
      </c>
      <c r="AI33" s="57" t="s">
        <v>416</v>
      </c>
      <c r="AJ33" s="62" t="s">
        <v>416</v>
      </c>
      <c r="AK33" t="s">
        <v>212</v>
      </c>
    </row>
    <row r="34" spans="1:37">
      <c r="A34" s="114"/>
      <c r="B34" s="70" t="s">
        <v>152</v>
      </c>
      <c r="C34" s="61" t="s">
        <v>416</v>
      </c>
      <c r="D34" s="57" t="s">
        <v>416</v>
      </c>
      <c r="E34" s="57" t="s">
        <v>416</v>
      </c>
      <c r="F34" s="57" t="s">
        <v>416</v>
      </c>
      <c r="G34" s="57" t="s">
        <v>416</v>
      </c>
      <c r="H34" s="57" t="s">
        <v>416</v>
      </c>
      <c r="I34" s="57" t="s">
        <v>416</v>
      </c>
      <c r="J34" s="57" t="s">
        <v>416</v>
      </c>
      <c r="K34" s="57" t="s">
        <v>416</v>
      </c>
      <c r="L34" s="57" t="s">
        <v>416</v>
      </c>
      <c r="M34" s="57" t="s">
        <v>416</v>
      </c>
      <c r="N34" s="57" t="s">
        <v>416</v>
      </c>
      <c r="O34" s="57" t="s">
        <v>416</v>
      </c>
      <c r="P34" s="57" t="s">
        <v>416</v>
      </c>
      <c r="Q34" s="57" t="s">
        <v>416</v>
      </c>
      <c r="R34" s="57" t="s">
        <v>416</v>
      </c>
      <c r="S34" s="57" t="s">
        <v>416</v>
      </c>
      <c r="T34" s="57" t="s">
        <v>416</v>
      </c>
      <c r="U34" s="57" t="s">
        <v>416</v>
      </c>
      <c r="V34" s="57" t="s">
        <v>416</v>
      </c>
      <c r="W34" s="57" t="s">
        <v>416</v>
      </c>
      <c r="X34" s="57" t="s">
        <v>416</v>
      </c>
      <c r="Y34" s="57" t="s">
        <v>416</v>
      </c>
      <c r="Z34" s="57" t="s">
        <v>416</v>
      </c>
      <c r="AA34" s="57" t="s">
        <v>416</v>
      </c>
      <c r="AB34" s="57" t="s">
        <v>416</v>
      </c>
      <c r="AC34" s="57" t="s">
        <v>416</v>
      </c>
      <c r="AD34" s="57" t="s">
        <v>416</v>
      </c>
      <c r="AE34" s="57" t="s">
        <v>416</v>
      </c>
      <c r="AF34" s="57" t="s">
        <v>416</v>
      </c>
      <c r="AG34" s="57" t="s">
        <v>416</v>
      </c>
      <c r="AH34" s="57" t="s">
        <v>416</v>
      </c>
      <c r="AI34" s="57" t="s">
        <v>416</v>
      </c>
      <c r="AJ34" s="62" t="s">
        <v>416</v>
      </c>
      <c r="AK34" t="s">
        <v>212</v>
      </c>
    </row>
    <row r="35" spans="1:37">
      <c r="A35" s="115"/>
      <c r="B35" s="70" t="s">
        <v>155</v>
      </c>
      <c r="C35" s="61" t="s">
        <v>419</v>
      </c>
      <c r="D35" s="57" t="s">
        <v>419</v>
      </c>
      <c r="E35" s="57" t="s">
        <v>419</v>
      </c>
      <c r="F35" s="57" t="s">
        <v>419</v>
      </c>
      <c r="G35" s="57" t="s">
        <v>419</v>
      </c>
      <c r="H35" s="57" t="s">
        <v>419</v>
      </c>
      <c r="I35" s="57" t="s">
        <v>419</v>
      </c>
      <c r="J35" s="57" t="s">
        <v>419</v>
      </c>
      <c r="K35" s="57" t="s">
        <v>419</v>
      </c>
      <c r="L35" s="57" t="s">
        <v>419</v>
      </c>
      <c r="M35" s="57" t="s">
        <v>419</v>
      </c>
      <c r="N35" s="57" t="s">
        <v>419</v>
      </c>
      <c r="O35" s="57" t="s">
        <v>419</v>
      </c>
      <c r="P35" s="57" t="s">
        <v>419</v>
      </c>
      <c r="Q35" s="57" t="s">
        <v>419</v>
      </c>
      <c r="R35" s="57" t="s">
        <v>419</v>
      </c>
      <c r="S35" s="57" t="s">
        <v>419</v>
      </c>
      <c r="T35" s="57" t="s">
        <v>419</v>
      </c>
      <c r="U35" s="57" t="s">
        <v>419</v>
      </c>
      <c r="V35" s="57" t="s">
        <v>419</v>
      </c>
      <c r="W35" s="57" t="s">
        <v>419</v>
      </c>
      <c r="X35" s="57" t="s">
        <v>419</v>
      </c>
      <c r="Y35" s="57" t="s">
        <v>419</v>
      </c>
      <c r="Z35" s="57" t="s">
        <v>419</v>
      </c>
      <c r="AA35" s="57" t="s">
        <v>419</v>
      </c>
      <c r="AB35" s="57" t="s">
        <v>419</v>
      </c>
      <c r="AC35" s="57" t="s">
        <v>419</v>
      </c>
      <c r="AD35" s="57" t="s">
        <v>419</v>
      </c>
      <c r="AE35" s="57" t="s">
        <v>419</v>
      </c>
      <c r="AF35" s="57" t="s">
        <v>419</v>
      </c>
      <c r="AG35" s="57" t="s">
        <v>419</v>
      </c>
      <c r="AH35" s="57" t="s">
        <v>419</v>
      </c>
      <c r="AI35" s="57" t="s">
        <v>419</v>
      </c>
      <c r="AJ35" s="62" t="s">
        <v>419</v>
      </c>
      <c r="AK35" t="s">
        <v>212</v>
      </c>
    </row>
    <row r="36" spans="1:37">
      <c r="A36" s="115"/>
      <c r="B36" s="70" t="s">
        <v>158</v>
      </c>
      <c r="C36" s="61" t="s">
        <v>420</v>
      </c>
      <c r="D36" s="57" t="s">
        <v>421</v>
      </c>
      <c r="E36" s="57" t="s">
        <v>421</v>
      </c>
      <c r="F36" s="57" t="s">
        <v>421</v>
      </c>
      <c r="G36" s="57" t="s">
        <v>421</v>
      </c>
      <c r="H36" s="57" t="s">
        <v>421</v>
      </c>
      <c r="I36" s="57" t="s">
        <v>421</v>
      </c>
      <c r="J36" s="57" t="s">
        <v>421</v>
      </c>
      <c r="K36" s="57" t="s">
        <v>421</v>
      </c>
      <c r="L36" s="57" t="s">
        <v>421</v>
      </c>
      <c r="M36" s="57" t="s">
        <v>421</v>
      </c>
      <c r="N36" s="57" t="s">
        <v>421</v>
      </c>
      <c r="O36" s="57" t="s">
        <v>421</v>
      </c>
      <c r="P36" s="57" t="s">
        <v>421</v>
      </c>
      <c r="Q36" s="57" t="s">
        <v>421</v>
      </c>
      <c r="R36" s="57" t="s">
        <v>421</v>
      </c>
      <c r="S36" s="57" t="s">
        <v>421</v>
      </c>
      <c r="T36" s="57" t="s">
        <v>421</v>
      </c>
      <c r="U36" s="57" t="s">
        <v>421</v>
      </c>
      <c r="V36" s="57" t="s">
        <v>421</v>
      </c>
      <c r="W36" s="57" t="s">
        <v>421</v>
      </c>
      <c r="X36" s="57" t="s">
        <v>421</v>
      </c>
      <c r="Y36" s="57" t="s">
        <v>421</v>
      </c>
      <c r="Z36" s="57" t="s">
        <v>421</v>
      </c>
      <c r="AA36" s="57" t="s">
        <v>421</v>
      </c>
      <c r="AB36" s="57" t="s">
        <v>421</v>
      </c>
      <c r="AC36" s="57" t="s">
        <v>421</v>
      </c>
      <c r="AD36" s="57" t="s">
        <v>421</v>
      </c>
      <c r="AE36" s="57" t="s">
        <v>421</v>
      </c>
      <c r="AF36" s="57" t="s">
        <v>421</v>
      </c>
      <c r="AG36" s="57" t="s">
        <v>421</v>
      </c>
      <c r="AH36" s="57" t="s">
        <v>421</v>
      </c>
      <c r="AI36" s="57" t="s">
        <v>421</v>
      </c>
      <c r="AJ36" s="62" t="s">
        <v>421</v>
      </c>
      <c r="AK36" t="s">
        <v>212</v>
      </c>
    </row>
    <row r="37" spans="1:37">
      <c r="A37" s="115"/>
      <c r="B37" s="70" t="s">
        <v>422</v>
      </c>
      <c r="C37" s="61" t="s">
        <v>423</v>
      </c>
      <c r="D37" s="57" t="s">
        <v>423</v>
      </c>
      <c r="E37" s="57" t="s">
        <v>423</v>
      </c>
      <c r="F37" s="57" t="s">
        <v>423</v>
      </c>
      <c r="G37" s="57" t="s">
        <v>423</v>
      </c>
      <c r="H37" s="57" t="s">
        <v>423</v>
      </c>
      <c r="I37" s="57" t="s">
        <v>423</v>
      </c>
      <c r="J37" s="57" t="s">
        <v>423</v>
      </c>
      <c r="K37" s="57" t="s">
        <v>423</v>
      </c>
      <c r="L37" s="57" t="s">
        <v>423</v>
      </c>
      <c r="M37" s="57" t="s">
        <v>423</v>
      </c>
      <c r="N37" s="57" t="s">
        <v>423</v>
      </c>
      <c r="O37" s="57" t="s">
        <v>423</v>
      </c>
      <c r="P37" s="57" t="s">
        <v>423</v>
      </c>
      <c r="Q37" s="57" t="s">
        <v>423</v>
      </c>
      <c r="R37" s="57" t="s">
        <v>423</v>
      </c>
      <c r="S37" s="57" t="s">
        <v>423</v>
      </c>
      <c r="T37" s="57" t="s">
        <v>423</v>
      </c>
      <c r="U37" s="57" t="s">
        <v>423</v>
      </c>
      <c r="V37" s="57" t="s">
        <v>423</v>
      </c>
      <c r="W37" s="57" t="s">
        <v>423</v>
      </c>
      <c r="X37" s="57" t="s">
        <v>423</v>
      </c>
      <c r="Y37" s="57" t="s">
        <v>423</v>
      </c>
      <c r="Z37" s="57" t="s">
        <v>423</v>
      </c>
      <c r="AA37" s="57" t="s">
        <v>423</v>
      </c>
      <c r="AB37" s="57" t="s">
        <v>423</v>
      </c>
      <c r="AC37" s="57" t="s">
        <v>423</v>
      </c>
      <c r="AD37" s="57" t="s">
        <v>423</v>
      </c>
      <c r="AE37" s="57" t="s">
        <v>423</v>
      </c>
      <c r="AF37" s="57" t="s">
        <v>423</v>
      </c>
      <c r="AG37" s="57" t="s">
        <v>423</v>
      </c>
      <c r="AH37" s="57" t="s">
        <v>423</v>
      </c>
      <c r="AI37" s="57" t="s">
        <v>423</v>
      </c>
      <c r="AJ37" s="62" t="s">
        <v>423</v>
      </c>
      <c r="AK37" t="s">
        <v>212</v>
      </c>
    </row>
    <row r="38" spans="1:37">
      <c r="A38" s="115"/>
      <c r="B38" s="70" t="s">
        <v>164</v>
      </c>
      <c r="C38" s="61" t="s">
        <v>416</v>
      </c>
      <c r="D38" s="57" t="s">
        <v>416</v>
      </c>
      <c r="E38" s="57" t="s">
        <v>416</v>
      </c>
      <c r="F38" s="57" t="s">
        <v>416</v>
      </c>
      <c r="G38" s="57" t="s">
        <v>416</v>
      </c>
      <c r="H38" s="57" t="s">
        <v>416</v>
      </c>
      <c r="I38" s="57" t="s">
        <v>416</v>
      </c>
      <c r="J38" s="57" t="s">
        <v>416</v>
      </c>
      <c r="K38" s="57" t="s">
        <v>416</v>
      </c>
      <c r="L38" s="57" t="s">
        <v>416</v>
      </c>
      <c r="M38" s="57" t="s">
        <v>416</v>
      </c>
      <c r="N38" s="57" t="s">
        <v>416</v>
      </c>
      <c r="O38" s="57" t="s">
        <v>416</v>
      </c>
      <c r="P38" s="57" t="s">
        <v>416</v>
      </c>
      <c r="Q38" s="57" t="s">
        <v>416</v>
      </c>
      <c r="R38" s="57" t="s">
        <v>416</v>
      </c>
      <c r="S38" s="57" t="s">
        <v>416</v>
      </c>
      <c r="T38" s="57" t="s">
        <v>416</v>
      </c>
      <c r="U38" s="57" t="s">
        <v>416</v>
      </c>
      <c r="V38" s="57" t="s">
        <v>416</v>
      </c>
      <c r="W38" s="57" t="s">
        <v>416</v>
      </c>
      <c r="X38" s="57" t="s">
        <v>416</v>
      </c>
      <c r="Y38" s="57" t="s">
        <v>416</v>
      </c>
      <c r="Z38" s="57" t="s">
        <v>416</v>
      </c>
      <c r="AA38" s="57" t="s">
        <v>416</v>
      </c>
      <c r="AB38" s="57" t="s">
        <v>416</v>
      </c>
      <c r="AC38" s="57" t="s">
        <v>416</v>
      </c>
      <c r="AD38" s="57" t="s">
        <v>416</v>
      </c>
      <c r="AE38" s="57" t="s">
        <v>416</v>
      </c>
      <c r="AF38" s="57" t="s">
        <v>416</v>
      </c>
      <c r="AG38" s="57" t="s">
        <v>416</v>
      </c>
      <c r="AH38" s="57" t="s">
        <v>416</v>
      </c>
      <c r="AI38" s="57" t="s">
        <v>416</v>
      </c>
      <c r="AJ38" s="62" t="s">
        <v>416</v>
      </c>
      <c r="AK38" t="s">
        <v>212</v>
      </c>
    </row>
    <row r="39" spans="1:37" ht="15.75" thickBot="1">
      <c r="A39" s="116"/>
      <c r="B39" s="71" t="s">
        <v>167</v>
      </c>
      <c r="C39" s="61" t="s">
        <v>416</v>
      </c>
      <c r="D39" s="57" t="s">
        <v>416</v>
      </c>
      <c r="E39" s="57" t="s">
        <v>416</v>
      </c>
      <c r="F39" s="57" t="s">
        <v>416</v>
      </c>
      <c r="G39" s="57" t="s">
        <v>416</v>
      </c>
      <c r="H39" s="57" t="s">
        <v>416</v>
      </c>
      <c r="I39" s="57" t="s">
        <v>416</v>
      </c>
      <c r="J39" s="57" t="s">
        <v>416</v>
      </c>
      <c r="K39" s="57" t="s">
        <v>416</v>
      </c>
      <c r="L39" s="57" t="s">
        <v>416</v>
      </c>
      <c r="M39" s="57" t="s">
        <v>416</v>
      </c>
      <c r="N39" s="57" t="s">
        <v>416</v>
      </c>
      <c r="O39" s="57" t="s">
        <v>416</v>
      </c>
      <c r="P39" s="57" t="s">
        <v>416</v>
      </c>
      <c r="Q39" s="57" t="s">
        <v>416</v>
      </c>
      <c r="R39" s="57" t="s">
        <v>416</v>
      </c>
      <c r="S39" s="57" t="s">
        <v>416</v>
      </c>
      <c r="T39" s="57" t="s">
        <v>416</v>
      </c>
      <c r="U39" s="57" t="s">
        <v>416</v>
      </c>
      <c r="V39" s="57" t="s">
        <v>416</v>
      </c>
      <c r="W39" s="57" t="s">
        <v>416</v>
      </c>
      <c r="X39" s="57" t="s">
        <v>416</v>
      </c>
      <c r="Y39" s="57" t="s">
        <v>416</v>
      </c>
      <c r="Z39" s="57" t="s">
        <v>416</v>
      </c>
      <c r="AA39" s="57" t="s">
        <v>416</v>
      </c>
      <c r="AB39" s="57" t="s">
        <v>416</v>
      </c>
      <c r="AC39" s="57" t="s">
        <v>416</v>
      </c>
      <c r="AD39" s="57" t="s">
        <v>416</v>
      </c>
      <c r="AE39" s="57" t="s">
        <v>416</v>
      </c>
      <c r="AF39" s="57" t="s">
        <v>416</v>
      </c>
      <c r="AG39" s="57" t="s">
        <v>416</v>
      </c>
      <c r="AH39" s="57" t="s">
        <v>416</v>
      </c>
      <c r="AI39" s="57" t="s">
        <v>416</v>
      </c>
      <c r="AJ39" s="62" t="s">
        <v>416</v>
      </c>
      <c r="AK39" t="s">
        <v>212</v>
      </c>
    </row>
    <row r="40" spans="1:37">
      <c r="A40" s="113" t="s">
        <v>7</v>
      </c>
      <c r="B40" s="75" t="s">
        <v>170</v>
      </c>
      <c r="C40" s="61" t="s">
        <v>220</v>
      </c>
      <c r="D40" s="57" t="s">
        <v>424</v>
      </c>
      <c r="E40" s="57" t="s">
        <v>424</v>
      </c>
      <c r="F40" s="57" t="s">
        <v>220</v>
      </c>
      <c r="G40" s="57" t="s">
        <v>220</v>
      </c>
      <c r="H40" s="57" t="s">
        <v>220</v>
      </c>
      <c r="I40" s="57" t="s">
        <v>424</v>
      </c>
      <c r="J40" s="57" t="s">
        <v>424</v>
      </c>
      <c r="K40" s="57" t="s">
        <v>424</v>
      </c>
      <c r="L40" s="57" t="s">
        <v>424</v>
      </c>
      <c r="M40" s="57" t="s">
        <v>424</v>
      </c>
      <c r="N40" s="57" t="s">
        <v>424</v>
      </c>
      <c r="O40" s="57" t="s">
        <v>424</v>
      </c>
      <c r="P40" s="57" t="s">
        <v>424</v>
      </c>
      <c r="Q40" s="57" t="s">
        <v>220</v>
      </c>
      <c r="R40" s="57" t="s">
        <v>424</v>
      </c>
      <c r="S40" s="57" t="s">
        <v>424</v>
      </c>
      <c r="T40" s="57" t="s">
        <v>220</v>
      </c>
      <c r="U40" s="57" t="s">
        <v>424</v>
      </c>
      <c r="V40" s="57" t="s">
        <v>424</v>
      </c>
      <c r="W40" s="57" t="s">
        <v>424</v>
      </c>
      <c r="X40" s="57" t="s">
        <v>220</v>
      </c>
      <c r="Y40" s="57" t="s">
        <v>424</v>
      </c>
      <c r="Z40" s="57" t="s">
        <v>424</v>
      </c>
      <c r="AA40" s="57" t="s">
        <v>424</v>
      </c>
      <c r="AB40" s="57" t="s">
        <v>220</v>
      </c>
      <c r="AC40" s="57" t="s">
        <v>424</v>
      </c>
      <c r="AD40" s="57" t="s">
        <v>424</v>
      </c>
      <c r="AE40" s="57" t="s">
        <v>220</v>
      </c>
      <c r="AF40" s="57" t="s">
        <v>424</v>
      </c>
      <c r="AG40" s="57" t="s">
        <v>424</v>
      </c>
      <c r="AH40" s="57" t="s">
        <v>424</v>
      </c>
      <c r="AI40" s="57" t="s">
        <v>220</v>
      </c>
      <c r="AJ40" s="62" t="s">
        <v>424</v>
      </c>
      <c r="AK40" t="s">
        <v>212</v>
      </c>
    </row>
    <row r="41" spans="1:37">
      <c r="A41" s="114"/>
      <c r="B41" s="67" t="s">
        <v>173</v>
      </c>
      <c r="C41" s="61" t="s">
        <v>425</v>
      </c>
      <c r="D41" s="57" t="s">
        <v>426</v>
      </c>
      <c r="E41" s="57" t="s">
        <v>426</v>
      </c>
      <c r="F41" s="57" t="s">
        <v>426</v>
      </c>
      <c r="G41" s="57" t="s">
        <v>426</v>
      </c>
      <c r="H41" s="57" t="s">
        <v>426</v>
      </c>
      <c r="I41" s="57" t="s">
        <v>426</v>
      </c>
      <c r="J41" s="57" t="s">
        <v>426</v>
      </c>
      <c r="K41" s="57" t="s">
        <v>426</v>
      </c>
      <c r="L41" s="57" t="s">
        <v>426</v>
      </c>
      <c r="M41" s="57" t="s">
        <v>426</v>
      </c>
      <c r="N41" s="57" t="s">
        <v>426</v>
      </c>
      <c r="O41" s="57" t="s">
        <v>426</v>
      </c>
      <c r="P41" s="57" t="s">
        <v>426</v>
      </c>
      <c r="Q41" s="57" t="s">
        <v>426</v>
      </c>
      <c r="R41" s="57" t="s">
        <v>426</v>
      </c>
      <c r="S41" s="57" t="s">
        <v>426</v>
      </c>
      <c r="T41" s="57" t="s">
        <v>426</v>
      </c>
      <c r="U41" s="57" t="s">
        <v>426</v>
      </c>
      <c r="V41" s="57" t="s">
        <v>426</v>
      </c>
      <c r="W41" s="57" t="s">
        <v>426</v>
      </c>
      <c r="X41" s="57" t="s">
        <v>426</v>
      </c>
      <c r="Y41" s="57" t="s">
        <v>426</v>
      </c>
      <c r="Z41" s="57" t="s">
        <v>426</v>
      </c>
      <c r="AA41" s="57" t="s">
        <v>426</v>
      </c>
      <c r="AB41" s="57" t="s">
        <v>426</v>
      </c>
      <c r="AC41" s="57" t="s">
        <v>426</v>
      </c>
      <c r="AD41" s="57" t="s">
        <v>426</v>
      </c>
      <c r="AE41" s="57" t="s">
        <v>426</v>
      </c>
      <c r="AF41" s="57" t="s">
        <v>426</v>
      </c>
      <c r="AG41" s="57" t="s">
        <v>426</v>
      </c>
      <c r="AH41" s="57" t="s">
        <v>426</v>
      </c>
      <c r="AI41" s="57" t="s">
        <v>426</v>
      </c>
      <c r="AJ41" s="62" t="s">
        <v>426</v>
      </c>
      <c r="AK41" t="s">
        <v>212</v>
      </c>
    </row>
    <row r="42" spans="1:37">
      <c r="A42" s="114"/>
      <c r="B42" s="67" t="s">
        <v>176</v>
      </c>
      <c r="C42" s="61" t="s">
        <v>427</v>
      </c>
      <c r="D42" s="57" t="s">
        <v>427</v>
      </c>
      <c r="E42" s="57" t="s">
        <v>427</v>
      </c>
      <c r="F42" s="57" t="s">
        <v>427</v>
      </c>
      <c r="G42" s="57" t="s">
        <v>427</v>
      </c>
      <c r="H42" s="57" t="s">
        <v>427</v>
      </c>
      <c r="I42" s="57" t="s">
        <v>427</v>
      </c>
      <c r="J42" s="57" t="s">
        <v>427</v>
      </c>
      <c r="K42" s="57" t="s">
        <v>427</v>
      </c>
      <c r="L42" s="57" t="s">
        <v>427</v>
      </c>
      <c r="M42" s="57" t="s">
        <v>427</v>
      </c>
      <c r="N42" s="57" t="s">
        <v>427</v>
      </c>
      <c r="O42" s="57" t="s">
        <v>427</v>
      </c>
      <c r="P42" s="57" t="s">
        <v>427</v>
      </c>
      <c r="Q42" s="57" t="s">
        <v>427</v>
      </c>
      <c r="R42" s="57" t="s">
        <v>427</v>
      </c>
      <c r="S42" s="57" t="s">
        <v>427</v>
      </c>
      <c r="T42" s="57" t="s">
        <v>427</v>
      </c>
      <c r="U42" s="57" t="s">
        <v>427</v>
      </c>
      <c r="V42" s="57" t="s">
        <v>427</v>
      </c>
      <c r="W42" s="57" t="s">
        <v>427</v>
      </c>
      <c r="X42" s="57" t="s">
        <v>427</v>
      </c>
      <c r="Y42" s="57" t="s">
        <v>427</v>
      </c>
      <c r="Z42" s="57" t="s">
        <v>427</v>
      </c>
      <c r="AA42" s="57" t="s">
        <v>427</v>
      </c>
      <c r="AB42" s="57" t="s">
        <v>427</v>
      </c>
      <c r="AC42" s="57" t="s">
        <v>427</v>
      </c>
      <c r="AD42" s="57" t="s">
        <v>427</v>
      </c>
      <c r="AE42" s="57" t="s">
        <v>427</v>
      </c>
      <c r="AF42" s="57" t="s">
        <v>427</v>
      </c>
      <c r="AG42" s="57" t="s">
        <v>427</v>
      </c>
      <c r="AH42" s="57" t="s">
        <v>427</v>
      </c>
      <c r="AI42" s="57" t="s">
        <v>427</v>
      </c>
      <c r="AJ42" s="62" t="s">
        <v>427</v>
      </c>
      <c r="AK42" t="s">
        <v>212</v>
      </c>
    </row>
    <row r="43" spans="1:37">
      <c r="A43" s="115"/>
      <c r="B43" s="68" t="s">
        <v>179</v>
      </c>
      <c r="C43" s="61" t="s">
        <v>425</v>
      </c>
      <c r="D43" s="57" t="s">
        <v>426</v>
      </c>
      <c r="E43" s="57" t="s">
        <v>426</v>
      </c>
      <c r="F43" s="57" t="s">
        <v>426</v>
      </c>
      <c r="G43" s="57" t="s">
        <v>426</v>
      </c>
      <c r="H43" s="57" t="s">
        <v>426</v>
      </c>
      <c r="I43" s="57" t="s">
        <v>426</v>
      </c>
      <c r="J43" s="57" t="s">
        <v>426</v>
      </c>
      <c r="K43" s="57" t="s">
        <v>426</v>
      </c>
      <c r="L43" s="57" t="s">
        <v>426</v>
      </c>
      <c r="M43" s="57" t="s">
        <v>426</v>
      </c>
      <c r="N43" s="57" t="s">
        <v>426</v>
      </c>
      <c r="O43" s="57" t="s">
        <v>426</v>
      </c>
      <c r="P43" s="57" t="s">
        <v>426</v>
      </c>
      <c r="Q43" s="57" t="s">
        <v>426</v>
      </c>
      <c r="R43" s="57" t="s">
        <v>426</v>
      </c>
      <c r="S43" s="57" t="s">
        <v>426</v>
      </c>
      <c r="T43" s="57" t="s">
        <v>426</v>
      </c>
      <c r="U43" s="57" t="s">
        <v>426</v>
      </c>
      <c r="V43" s="57" t="s">
        <v>426</v>
      </c>
      <c r="W43" s="57" t="s">
        <v>426</v>
      </c>
      <c r="X43" s="57" t="s">
        <v>426</v>
      </c>
      <c r="Y43" s="57" t="s">
        <v>426</v>
      </c>
      <c r="Z43" s="57" t="s">
        <v>426</v>
      </c>
      <c r="AA43" s="57" t="s">
        <v>426</v>
      </c>
      <c r="AB43" s="57" t="s">
        <v>426</v>
      </c>
      <c r="AC43" s="57" t="s">
        <v>426</v>
      </c>
      <c r="AD43" s="57" t="s">
        <v>426</v>
      </c>
      <c r="AE43" s="57" t="s">
        <v>426</v>
      </c>
      <c r="AF43" s="57" t="s">
        <v>426</v>
      </c>
      <c r="AG43" s="57" t="s">
        <v>426</v>
      </c>
      <c r="AH43" s="57" t="s">
        <v>426</v>
      </c>
      <c r="AI43" s="57" t="s">
        <v>426</v>
      </c>
      <c r="AJ43" s="62" t="s">
        <v>426</v>
      </c>
      <c r="AK43" t="s">
        <v>212</v>
      </c>
    </row>
    <row r="44" spans="1:37">
      <c r="A44" s="115"/>
      <c r="B44" s="68" t="s">
        <v>182</v>
      </c>
      <c r="C44" s="61" t="s">
        <v>428</v>
      </c>
      <c r="D44" s="57" t="s">
        <v>428</v>
      </c>
      <c r="E44" s="57" t="s">
        <v>428</v>
      </c>
      <c r="F44" s="57" t="s">
        <v>428</v>
      </c>
      <c r="G44" s="57" t="s">
        <v>428</v>
      </c>
      <c r="H44" s="57" t="s">
        <v>428</v>
      </c>
      <c r="I44" s="57" t="s">
        <v>428</v>
      </c>
      <c r="J44" s="57" t="s">
        <v>428</v>
      </c>
      <c r="K44" s="57" t="s">
        <v>428</v>
      </c>
      <c r="L44" s="57" t="s">
        <v>428</v>
      </c>
      <c r="M44" s="57" t="s">
        <v>428</v>
      </c>
      <c r="N44" s="57" t="s">
        <v>428</v>
      </c>
      <c r="O44" s="57" t="s">
        <v>428</v>
      </c>
      <c r="P44" s="57" t="s">
        <v>428</v>
      </c>
      <c r="Q44" s="57" t="s">
        <v>428</v>
      </c>
      <c r="R44" s="57" t="s">
        <v>428</v>
      </c>
      <c r="S44" s="57" t="s">
        <v>428</v>
      </c>
      <c r="T44" s="57" t="s">
        <v>428</v>
      </c>
      <c r="U44" s="57" t="s">
        <v>428</v>
      </c>
      <c r="V44" s="57" t="s">
        <v>428</v>
      </c>
      <c r="W44" s="57" t="s">
        <v>428</v>
      </c>
      <c r="X44" s="57" t="s">
        <v>428</v>
      </c>
      <c r="Y44" s="57" t="s">
        <v>428</v>
      </c>
      <c r="Z44" s="57" t="s">
        <v>428</v>
      </c>
      <c r="AA44" s="57" t="s">
        <v>428</v>
      </c>
      <c r="AB44" s="57" t="s">
        <v>428</v>
      </c>
      <c r="AC44" s="57" t="s">
        <v>428</v>
      </c>
      <c r="AD44" s="57" t="s">
        <v>428</v>
      </c>
      <c r="AE44" s="57" t="s">
        <v>428</v>
      </c>
      <c r="AF44" s="57" t="s">
        <v>428</v>
      </c>
      <c r="AG44" s="57" t="s">
        <v>428</v>
      </c>
      <c r="AH44" s="57" t="s">
        <v>428</v>
      </c>
      <c r="AI44" s="57" t="s">
        <v>428</v>
      </c>
      <c r="AJ44" s="62" t="s">
        <v>428</v>
      </c>
      <c r="AK44" t="s">
        <v>212</v>
      </c>
    </row>
    <row r="45" spans="1:37">
      <c r="A45" s="115"/>
      <c r="B45" s="68" t="s">
        <v>185</v>
      </c>
      <c r="C45" s="61" t="s">
        <v>429</v>
      </c>
      <c r="D45" s="57" t="s">
        <v>429</v>
      </c>
      <c r="E45" s="57" t="s">
        <v>429</v>
      </c>
      <c r="F45" s="57" t="s">
        <v>429</v>
      </c>
      <c r="G45" s="57" t="s">
        <v>429</v>
      </c>
      <c r="H45" s="57" t="s">
        <v>429</v>
      </c>
      <c r="I45" s="57" t="s">
        <v>429</v>
      </c>
      <c r="J45" s="57" t="s">
        <v>429</v>
      </c>
      <c r="K45" s="57" t="s">
        <v>429</v>
      </c>
      <c r="L45" s="57" t="s">
        <v>429</v>
      </c>
      <c r="M45" s="57" t="s">
        <v>429</v>
      </c>
      <c r="N45" s="57" t="s">
        <v>429</v>
      </c>
      <c r="O45" s="57" t="s">
        <v>429</v>
      </c>
      <c r="P45" s="57" t="s">
        <v>429</v>
      </c>
      <c r="Q45" s="57" t="s">
        <v>429</v>
      </c>
      <c r="R45" s="57" t="s">
        <v>429</v>
      </c>
      <c r="S45" s="57" t="s">
        <v>429</v>
      </c>
      <c r="T45" s="57" t="s">
        <v>429</v>
      </c>
      <c r="U45" s="57" t="s">
        <v>429</v>
      </c>
      <c r="V45" s="57" t="s">
        <v>429</v>
      </c>
      <c r="W45" s="57" t="s">
        <v>429</v>
      </c>
      <c r="X45" s="57" t="s">
        <v>429</v>
      </c>
      <c r="Y45" s="57" t="s">
        <v>429</v>
      </c>
      <c r="Z45" s="57" t="s">
        <v>429</v>
      </c>
      <c r="AA45" s="57" t="s">
        <v>429</v>
      </c>
      <c r="AB45" s="57" t="s">
        <v>429</v>
      </c>
      <c r="AC45" s="57" t="s">
        <v>429</v>
      </c>
      <c r="AD45" s="57" t="s">
        <v>429</v>
      </c>
      <c r="AE45" s="57" t="s">
        <v>429</v>
      </c>
      <c r="AF45" s="57" t="s">
        <v>429</v>
      </c>
      <c r="AG45" s="57" t="s">
        <v>429</v>
      </c>
      <c r="AH45" s="57" t="s">
        <v>429</v>
      </c>
      <c r="AI45" s="57" t="s">
        <v>429</v>
      </c>
      <c r="AJ45" s="62" t="s">
        <v>429</v>
      </c>
      <c r="AK45" t="s">
        <v>212</v>
      </c>
    </row>
    <row r="46" spans="1:37">
      <c r="A46" s="115"/>
      <c r="B46" s="68" t="s">
        <v>188</v>
      </c>
      <c r="C46" s="61" t="s">
        <v>430</v>
      </c>
      <c r="D46" s="57" t="s">
        <v>430</v>
      </c>
      <c r="E46" s="57" t="s">
        <v>430</v>
      </c>
      <c r="F46" s="57" t="s">
        <v>430</v>
      </c>
      <c r="G46" s="57" t="s">
        <v>430</v>
      </c>
      <c r="H46" s="57" t="s">
        <v>430</v>
      </c>
      <c r="I46" s="57" t="s">
        <v>430</v>
      </c>
      <c r="J46" s="57" t="s">
        <v>430</v>
      </c>
      <c r="K46" s="57" t="s">
        <v>430</v>
      </c>
      <c r="L46" s="57" t="s">
        <v>430</v>
      </c>
      <c r="M46" s="57" t="s">
        <v>430</v>
      </c>
      <c r="N46" s="57" t="s">
        <v>430</v>
      </c>
      <c r="O46" s="57" t="s">
        <v>430</v>
      </c>
      <c r="P46" s="57" t="s">
        <v>430</v>
      </c>
      <c r="Q46" s="57" t="s">
        <v>430</v>
      </c>
      <c r="R46" s="57" t="s">
        <v>430</v>
      </c>
      <c r="S46" s="57" t="s">
        <v>430</v>
      </c>
      <c r="T46" s="57" t="s">
        <v>430</v>
      </c>
      <c r="U46" s="57" t="s">
        <v>430</v>
      </c>
      <c r="V46" s="57" t="s">
        <v>430</v>
      </c>
      <c r="W46" s="57" t="s">
        <v>430</v>
      </c>
      <c r="X46" s="57" t="s">
        <v>430</v>
      </c>
      <c r="Y46" s="57" t="s">
        <v>430</v>
      </c>
      <c r="Z46" s="57" t="s">
        <v>430</v>
      </c>
      <c r="AA46" s="57" t="s">
        <v>430</v>
      </c>
      <c r="AB46" s="57" t="s">
        <v>220</v>
      </c>
      <c r="AC46" s="57" t="s">
        <v>430</v>
      </c>
      <c r="AD46" s="57" t="s">
        <v>430</v>
      </c>
      <c r="AE46" s="57" t="s">
        <v>430</v>
      </c>
      <c r="AF46" s="57" t="s">
        <v>430</v>
      </c>
      <c r="AG46" s="57" t="s">
        <v>430</v>
      </c>
      <c r="AH46" s="57" t="s">
        <v>430</v>
      </c>
      <c r="AI46" s="57" t="s">
        <v>220</v>
      </c>
      <c r="AJ46" s="62" t="s">
        <v>430</v>
      </c>
      <c r="AK46" t="s">
        <v>212</v>
      </c>
    </row>
    <row r="47" spans="1:37">
      <c r="A47" s="115"/>
      <c r="B47" s="68" t="s">
        <v>191</v>
      </c>
      <c r="C47" s="61" t="s">
        <v>416</v>
      </c>
      <c r="D47" s="57" t="s">
        <v>416</v>
      </c>
      <c r="E47" s="57" t="s">
        <v>416</v>
      </c>
      <c r="F47" s="57" t="s">
        <v>416</v>
      </c>
      <c r="G47" s="57" t="s">
        <v>416</v>
      </c>
      <c r="H47" s="57" t="s">
        <v>416</v>
      </c>
      <c r="I47" s="57" t="s">
        <v>416</v>
      </c>
      <c r="J47" s="57" t="s">
        <v>416</v>
      </c>
      <c r="K47" s="57" t="s">
        <v>416</v>
      </c>
      <c r="L47" s="57" t="s">
        <v>416</v>
      </c>
      <c r="M47" s="57" t="s">
        <v>416</v>
      </c>
      <c r="N47" s="57" t="s">
        <v>416</v>
      </c>
      <c r="O47" s="57" t="s">
        <v>416</v>
      </c>
      <c r="P47" s="57" t="s">
        <v>416</v>
      </c>
      <c r="Q47" s="57" t="s">
        <v>416</v>
      </c>
      <c r="R47" s="57" t="s">
        <v>416</v>
      </c>
      <c r="S47" s="57" t="s">
        <v>416</v>
      </c>
      <c r="T47" s="57" t="s">
        <v>416</v>
      </c>
      <c r="U47" s="57" t="s">
        <v>416</v>
      </c>
      <c r="V47" s="57" t="s">
        <v>416</v>
      </c>
      <c r="W47" s="57" t="s">
        <v>416</v>
      </c>
      <c r="X47" s="57" t="s">
        <v>416</v>
      </c>
      <c r="Y47" s="57" t="s">
        <v>416</v>
      </c>
      <c r="Z47" s="57" t="s">
        <v>416</v>
      </c>
      <c r="AA47" s="57" t="s">
        <v>416</v>
      </c>
      <c r="AB47" s="57" t="s">
        <v>416</v>
      </c>
      <c r="AC47" s="57" t="s">
        <v>416</v>
      </c>
      <c r="AD47" s="57" t="s">
        <v>416</v>
      </c>
      <c r="AE47" s="57" t="s">
        <v>416</v>
      </c>
      <c r="AF47" s="57" t="s">
        <v>416</v>
      </c>
      <c r="AG47" s="57" t="s">
        <v>416</v>
      </c>
      <c r="AH47" s="57" t="s">
        <v>416</v>
      </c>
      <c r="AI47" s="57" t="s">
        <v>416</v>
      </c>
      <c r="AJ47" s="62" t="s">
        <v>416</v>
      </c>
      <c r="AK47" t="s">
        <v>212</v>
      </c>
    </row>
    <row r="48" spans="1:37" ht="15.75" thickBot="1">
      <c r="A48" s="116"/>
      <c r="B48" s="76" t="s">
        <v>194</v>
      </c>
      <c r="C48" s="63" t="s">
        <v>416</v>
      </c>
      <c r="D48" s="64" t="s">
        <v>416</v>
      </c>
      <c r="E48" s="64" t="s">
        <v>416</v>
      </c>
      <c r="F48" s="64" t="s">
        <v>416</v>
      </c>
      <c r="G48" s="64" t="s">
        <v>416</v>
      </c>
      <c r="H48" s="64" t="s">
        <v>416</v>
      </c>
      <c r="I48" s="64" t="s">
        <v>416</v>
      </c>
      <c r="J48" s="64" t="s">
        <v>416</v>
      </c>
      <c r="K48" s="64" t="s">
        <v>416</v>
      </c>
      <c r="L48" s="64" t="s">
        <v>416</v>
      </c>
      <c r="M48" s="64" t="s">
        <v>416</v>
      </c>
      <c r="N48" s="64" t="s">
        <v>416</v>
      </c>
      <c r="O48" s="64" t="s">
        <v>416</v>
      </c>
      <c r="P48" s="64" t="s">
        <v>416</v>
      </c>
      <c r="Q48" s="64" t="s">
        <v>416</v>
      </c>
      <c r="R48" s="64" t="s">
        <v>416</v>
      </c>
      <c r="S48" s="64" t="s">
        <v>416</v>
      </c>
      <c r="T48" s="64" t="s">
        <v>416</v>
      </c>
      <c r="U48" s="64" t="s">
        <v>416</v>
      </c>
      <c r="V48" s="64" t="s">
        <v>416</v>
      </c>
      <c r="W48" s="64" t="s">
        <v>416</v>
      </c>
      <c r="X48" s="64" t="s">
        <v>416</v>
      </c>
      <c r="Y48" s="64" t="s">
        <v>416</v>
      </c>
      <c r="Z48" s="64" t="s">
        <v>416</v>
      </c>
      <c r="AA48" s="64" t="s">
        <v>416</v>
      </c>
      <c r="AB48" s="64" t="s">
        <v>416</v>
      </c>
      <c r="AC48" s="64" t="s">
        <v>416</v>
      </c>
      <c r="AD48" s="64" t="s">
        <v>416</v>
      </c>
      <c r="AE48" s="64" t="s">
        <v>416</v>
      </c>
      <c r="AF48" s="64" t="s">
        <v>416</v>
      </c>
      <c r="AG48" s="64" t="s">
        <v>416</v>
      </c>
      <c r="AH48" s="64" t="s">
        <v>416</v>
      </c>
      <c r="AI48" s="64" t="s">
        <v>416</v>
      </c>
      <c r="AJ48" s="65" t="s">
        <v>416</v>
      </c>
      <c r="AK48" t="s">
        <v>212</v>
      </c>
    </row>
  </sheetData>
  <mergeCells count="9">
    <mergeCell ref="A30:A39"/>
    <mergeCell ref="A40:A48"/>
    <mergeCell ref="A1:AJ1"/>
    <mergeCell ref="A2:A3"/>
    <mergeCell ref="B2:B3"/>
    <mergeCell ref="C2:AJ2"/>
    <mergeCell ref="A4:A8"/>
    <mergeCell ref="A9:A21"/>
    <mergeCell ref="A22:A29"/>
  </mergeCells>
  <hyperlinks>
    <hyperlink ref="D30:AJ30" r:id="rId1" display="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 xr:uid="{A1DE088F-49C1-4C30-99F5-F820433CE569}"/>
    <hyperlink ref="T6" r:id="rId2" xr:uid="{F2E8D8D9-DC41-43DD-814E-604358B207AF}"/>
    <hyperlink ref="U6" r:id="rId3" location="P59_3231" xr:uid="{7C4C1C65-8FC2-4EED-A0F1-9B90EF63E055}"/>
    <hyperlink ref="AI6" r:id="rId4" xr:uid="{A2CF4625-0071-45E9-A9A2-DFBA8EB4A771}"/>
    <hyperlink ref="AB6" r:id="rId5" xr:uid="{0A98EE67-65CD-42AA-B33D-BB0E02884494}"/>
    <hyperlink ref="F17" r:id="rId6" xr:uid="{3672256B-171F-4BF3-ADD5-E3A7FB55E8D7}"/>
    <hyperlink ref="H18" r:id="rId7" xr:uid="{B95EAA5C-078D-4FA6-A2BE-D18B18FE98EB}"/>
    <hyperlink ref="M18" r:id="rId8" xr:uid="{B2A219F8-0161-44A9-8AB1-C4B463542672}"/>
    <hyperlink ref="T18" r:id="rId9" xr:uid="{4EE0C0F1-2F2F-435D-BC3E-03E04CC3509B}"/>
    <hyperlink ref="AE18" r:id="rId10" xr:uid="{3239532E-1BC7-4AF2-8ADC-8E6E8585212F}"/>
    <hyperlink ref="AJ18" r:id="rId11" xr:uid="{9B9E94E3-0875-439B-90CF-369252FA7F16}"/>
    <hyperlink ref="Q5" r:id="rId12" xr:uid="{49A27853-5686-4606-BF82-8410B6E0A709}"/>
    <hyperlink ref="R5" r:id="rId13" xr:uid="{41A99388-4E9B-488C-BF7B-6F4135A882F5}"/>
    <hyperlink ref="Y5" r:id="rId14" xr:uid="{CC413767-79C1-44F4-8FA8-A71295B8C538}"/>
    <hyperlink ref="AE5" r:id="rId15" display="Park, H.J., Kim, S.-R., Kim, S., Lee, H.S., Kim, B.Y., Kim, H.K., Ahn, S.I., Shin, J.H., Lee, J.-H., and Park, J.-W., 2021. Influence of government-driven quality assessment program on patients with chronic obstructive pulmonary disease. Available at: https://www.ncbi.nlm.nih.gov/pmc/articles/PMC7981961/." xr:uid="{8AB7DF80-E846-4251-A9D3-DA20DEF15F33}"/>
    <hyperlink ref="Z5" r:id="rId16" xr:uid="{8E0084B9-7899-4075-9D6B-EDD80E23E9E2}"/>
    <hyperlink ref="Q17" r:id="rId17" location="/" xr:uid="{9C5D7E49-8CC2-4674-8A73-77B15780554E}"/>
    <hyperlink ref="T24" r:id="rId18" display="Improvement of the Japanese healthcare data system for the effective management of patients with COVID-19: A national survey" xr:uid="{46B709B8-8C93-4A1D-8235-E2F72CDF3B1B}"/>
    <hyperlink ref="F22" r:id="rId19" xr:uid="{A36797C1-B1C3-4622-AB83-F5BBD114CA43}"/>
    <hyperlink ref="AB24" r:id="rId20" xr:uid="{739081D3-A990-4CCF-81F2-D94D18DF56EF}"/>
    <hyperlink ref="F24" r:id="rId21" xr:uid="{625067DE-30D2-4444-A0B7-63C42DF38794}"/>
    <hyperlink ref="H24" r:id="rId22" display="Wang W, Li M, Loban K, Zhang J, Wei X, Mitchel R. Electronic health record and primary care physician self-reported quality of care: a multilevel study in China. Glob Health Action. 2024 Dec 31;17(1):2301195. doi: 10.1080/16549716.2023.2301195. Epub 2024 Jan 11. PMID: 38205626; PMCID: PMC10786430." xr:uid="{FB8FD95C-0F87-4E7E-BA98-701BF53AE381}"/>
    <hyperlink ref="AI24" r:id="rId23" xr:uid="{16D448C7-0075-4A90-AB37-CF9CD16C1FEB}"/>
    <hyperlink ref="Q24" r:id="rId24" display="Commonwealth. 2024." xr:uid="{08103223-B46B-4686-AB61-B763AA521435}"/>
    <hyperlink ref="G24" r:id="rId25" display="Commonwealth. 2024." xr:uid="{5CD87302-1FC2-4F8A-A0BC-87FF5A8D9D5E}"/>
    <hyperlink ref="D24" r:id="rId26" location="id=37217" xr:uid="{D49DBB00-3D47-491E-A5CD-57FED8C5FB52}"/>
    <hyperlink ref="X24" r:id="rId27" display="Commonwealth. 2024." xr:uid="{FE88A702-A721-4A02-B513-67740C236A85}"/>
    <hyperlink ref="G13" r:id="rId28" xr:uid="{91F56E98-7B77-42AF-9780-A0274E87DA0D}"/>
    <hyperlink ref="E13" r:id="rId29" xr:uid="{FD46C0FD-25D3-453C-866A-1234F0E367FA}"/>
    <hyperlink ref="I13" r:id="rId30" xr:uid="{AF0308AC-CF49-4F34-AF04-2C92E39D1ACD}"/>
    <hyperlink ref="J13" r:id="rId31" xr:uid="{E8A4E03A-DD05-4ACD-9658-672E681FE43D}"/>
    <hyperlink ref="K13" r:id="rId32" xr:uid="{74B99487-AFFE-40C7-B5E3-59823528CA80}"/>
    <hyperlink ref="L13" r:id="rId33" xr:uid="{78495EE0-D15F-478C-8194-074BD84687B0}"/>
    <hyperlink ref="M13" r:id="rId34" xr:uid="{3BFD4C8D-FDE4-43C4-A983-B9B165084741}"/>
    <hyperlink ref="N13" r:id="rId35" display="Gottlieb, J., Schrepper, H., Valtin, C., Welte, T., Dierich, M., Fühner, T., &amp; Golpon, H. (2021). Quality of Domiciliary Oxygen Therapy in Adults with Chronic Respiratory Diseases—Results of a Multicenter Cross-Sectional Study in Germany. Deutsches Ärzteblatt International, 118(45), 767." xr:uid="{9B5EB47E-77FC-4BBA-BCC0-3C94B1BA4CE8}"/>
    <hyperlink ref="P13" r:id="rId36" xr:uid="{6A3BC022-8444-4865-886B-4C31931175AB}"/>
    <hyperlink ref="R13" r:id="rId37" xr:uid="{9B042DE5-3E42-4B10-8B07-03CDFCAE4923}"/>
    <hyperlink ref="S13" r:id="rId38" xr:uid="{99D1D679-1509-46A2-9E21-9A9C3BF2413F}"/>
    <hyperlink ref="U13" r:id="rId39" display="Gambazza, S., Orenti, A., Pizzamiglio, G., Zolin, A., Colombo, C., Laquintana, D., &amp; Ambrogi, F. (2023). Association of Oxygen Therapy with the Natural Disease Progression of Cystic Fibrosis: A Multi-State Model of the European Cystic Fibrosis Society Patient Registry. Therapeutics and Clinical Risk Management, 255-267." xr:uid="{16720EEB-8F40-4C2F-903F-E93EB73D333A}"/>
    <hyperlink ref="W13" r:id="rId40" xr:uid="{5F984F23-D6B5-4C45-823C-6312FC6A94F2}"/>
    <hyperlink ref="X13" r:id="rId41" xr:uid="{F383237C-4CF1-4717-868D-DDCD71B87371}"/>
    <hyperlink ref="Z13" r:id="rId42" display="European Federation of Allergy and Airways Diseases Patients’ Associations, 2014. Minimum Standards of Care for COPD Patients in Europe. Available at: https://www.efanet.org/images/2014/10/EFA-Book-Minimum-Standards-of-Care-for-COPD-Patients-in-Europe_ENGLISH.pdf." xr:uid="{EB01849B-E8DE-4A1D-A505-7DAC9303C4E5}"/>
    <hyperlink ref="AA13" r:id="rId43" xr:uid="{EB3219DC-A115-41D6-9E23-23C2BCC6E2C2}"/>
    <hyperlink ref="AF13" r:id="rId44" xr:uid="{8583A524-E8C8-46B6-8B54-FDC4543DE31E}"/>
    <hyperlink ref="AG13" r:id="rId45" xr:uid="{98C212FB-B001-4F74-A37B-4461525E4D4D}"/>
    <hyperlink ref="AH13" r:id="rId46" xr:uid="{B9823BB8-8DA9-4BE9-9857-8850EC4A4385}"/>
    <hyperlink ref="AJ13" r:id="rId47" display="(N.d.-j). Nhs.uk. Retrieved March 10, 2024, from https://www.uhcw.nhs.uk/download/clientfiles/files/Patient%20Information%20Leaflets/Medicine/Respiratory/Home%20oxygen%20a%20patients%20guide%20to%20how%20oxygen%20is%20delivered(2).pdf" xr:uid="{3943DD8A-DCD6-479B-AA98-F46E137F405C}"/>
    <hyperlink ref="Q13" r:id="rId48" xr:uid="{29922568-3409-43C0-9935-8351ED2156B3}"/>
    <hyperlink ref="T13" r:id="rId49" xr:uid="{53B96DA6-7FB9-44C4-BD76-7088A83583EB}"/>
    <hyperlink ref="AB13" r:id="rId50" display="Alhelali, R. A., McNabb, S. J., &amp; Memish, Z. A. (2016). Evaluation of home respiratory therapy delivered to patients in the Ministry of Health’s Home Medical Program (HMP) and administered through the Madinah HMP Center, Kingdom of Saudi Arabia, 2013. Journal of epidemiology and global health, 6(1), 19-27." xr:uid="{AF46DA33-E09A-422E-BC53-7D07E8D5DA13}"/>
    <hyperlink ref="AE13" r:id="rId51" xr:uid="{C57AE2B6-821B-49A8-890E-8837D166E971}"/>
    <hyperlink ref="J12" r:id="rId52" display="Godtfredsen, Nina &amp; Sørensen, Tina &amp; Lavesen, Marie &amp; Pors, Birthe &amp; Dalsgaard, Lone &amp; Dollerup, Jens &amp; Grann, Ove. (2018). Effects of community-based pulmonary rehabilitation in 33 municipalities in Denmark – results from the KOALA project. International Journal of Chronic Obstructive Pulmonary Disease. 14. 93-100. 10.2147/COPD.S190423. " xr:uid="{58C94310-DD34-4BAC-A8C4-C7C0E07B78F0}"/>
    <hyperlink ref="AG12" r:id="rId53" display="Arne, M., Emtner, M., Lisspers, K., Wadell, K., &amp; Stallberg, B. (2016). Availability of pulmonary rehabilitation in primary care for patients with COPD : a cross-sectional study in Sweden. EUROPEAN CLINICAL RESPIRATORY JOURNAL, 3. Published. https://doi.org/10.3402/ecrj.v3.31601" xr:uid="{066AC8E9-27E9-41E3-8E92-C26F976DB7B7}"/>
    <hyperlink ref="D12" r:id="rId54" display="Vonbank K, Zwick RH, Strauss M, Lichtenschopf A, Puelacher C, Budnowski A, Possert G, Trinker M. Richtlinien für die ambulante pneumologische Rehabilitation in Österreich [Guidelines for outpatient pulmonary rehabilitation in Austria]. Wien Klin Wochenschr. 2015 Jul;127(13-14):503-13. German. doi: 10.1007/s00508-015-0766-y. Epub 2015 Apr 3. PMID: 25835594." xr:uid="{A3CE4DB6-6DCF-490C-BE10-5A525D85B389}"/>
    <hyperlink ref="E12" r:id="rId55" display="Janssens W, Corhay JL, Bogaerts P, Derom E, Frusch N, Dang DN, Kibanda J, Ruttens D, Thyrion L, Troosters T, Marchand E. How resources determine pulmonary rehabilitation programs: A survey among Belgian chest physicians. Chron Respir Dis. 2019 Jan-Dec;16:1479972318767732. doi: 10.1177/1479972318767732. Epub 2018 Apr 9. PMID: 29631422; PMCID: PMC6302967." xr:uid="{CE1ABF5E-AB64-4EE7-BD5A-A875CE1CDDC7}"/>
    <hyperlink ref="F12" r:id="rId56" display="https://erj.ersjournals.com/content/56/suppl_64/831" xr:uid="{4865FC56-CB98-4A40-B168-474808140F18}"/>
    <hyperlink ref="G12" r:id="rId57" display="Camp PG, Hernandez P, Bourbeau J, Kirkham A, Debigare R, Stickland MK, Goodridge D, Marciniuk DD, Road JD, Bhutani M, Dechman G. Pulmonary rehabilitation in Canada: A report from the Canadian Thoracic Society COPD Clinical Assembly. Can Respir J. 2015 May-Jun;22(3):147-52. doi: 10.1155/2015/369851. Epub 2015 Apr 7. PMID: 25848802; PMCID: PMC4470547." xr:uid="{89DD4924-5C89-4C74-AD72-75FBD3CC86B3}"/>
    <hyperlink ref="H13" r:id="rId58" display="Jiang, W. X., Wang, Y. C., Song, H. X., Xiao, M., He, F., Jiang, S. Y., ... &amp; Hu, L. Y. (2023). Characteristics of home oxygen therapy for preterm infants with bronchopulmonary dysplasia in China: results of a multicenter cohort study. World Journal of Pediatrics, 19(6), 557-567." xr:uid="{730E97E8-5674-4B06-A6F3-381CF7CF8B93}"/>
    <hyperlink ref="H12" r:id="rId59" display="https://www.dovepress.com/physicians-knowledge-of-pulmonary-rehabilitation-in-china-a-cross-sect-peer-reviewed-fulltext-article-COPD" xr:uid="{A3FE481E-2F5F-41B0-A0EF-AD6E91E1F77B}"/>
    <hyperlink ref="K12" r:id="rId60" xr:uid="{EDC16FAF-6262-4274-B39D-598EA7E9D250}"/>
    <hyperlink ref="L12" r:id="rId61" display="https://www.dovepress.com/estimating-the-effectiveness-of-pulmonary-rehabilitation-for-copd-exac-peer-reviewed-fulltext-article-COPD" xr:uid="{09274553-686C-4B7C-80F0-387BB1D0A7E4}"/>
    <hyperlink ref="M12" r:id="rId62" display="Guecamburu M, Coquelin A, Rapin A, Le Guen N, Solomiac A, Henrot P, Erbault M, Morin S, Zysman M. Pulmonary rehabilitation after severe exacerbation of COPD: a nationwide population study. Respir Res. 2023 Apr 7;24(1):102. doi: 10.1186/s12931-023-02393-7. PMID: 37029390; PMCID: PMC10082500." xr:uid="{70943CEB-0AFA-4720-9CCB-925DA49986E0}"/>
    <hyperlink ref="N12" r:id="rId63" xr:uid="{13526D51-2563-4AED-B067-9628E8794E95}"/>
    <hyperlink ref="O12" r:id="rId64" display="Anastasaki M, Trigoni M, Pantouvaki A, Trouli M, Mavrogianni M, Chavannes N, Pooler J, van Kampen S, Jones R, Lionis C, Tsiligianni I. Establishing a pulmonary rehabilitation programme in primary care in Greece: A FRESH AIR implementation study. Chron Respir Dis. 2019 Jan-Dec;16:1479973119882939. doi: 10.1177/1479973119882939. PMID: 31742441; PMCID: PMC6864042." xr:uid="{F90BC232-D387-4DC9-A86A-8430A94B5DFD}"/>
    <hyperlink ref="Q12" r:id="rId65" xr:uid="{C3C1037F-31F5-4949-94C0-F3253E8379D7}"/>
    <hyperlink ref="R12" r:id="rId66" xr:uid="{2890192A-542A-44E5-82EF-ABCF60FAD809}"/>
    <hyperlink ref="S12" r:id="rId67" display="https://erj.ersjournals.com/content/44/5/1382" xr:uid="{CF6C0250-1107-4692-AF4B-FA4D3F0ED7A2}"/>
    <hyperlink ref="T12" r:id="rId68" display="https://erj.ersjournals.com/content/62/suppl_67/PA970" xr:uid="{863933B6-75FA-4425-AFC7-100E74BAA9AB}"/>
    <hyperlink ref="W12" r:id="rId69" xr:uid="{9943260C-8373-49D9-87EA-0B183F2A2624}"/>
    <hyperlink ref="Y12" r:id="rId70" display="Frisk B, Sundør IE, Dønåsen MR, Refvem OK, Borge CR. How is the organisational settings, content and availability of comprehensive multidisciplinary pulmonary rehabilitation for people with COPD in primary healthcare in Norway: a cross-sectional study. BMJ Open. 2022 Feb 17;12(2):e053503. doi: 10.1136/bmjopen-2021-053503. PMID: 35177448; PMCID: PMC8860025." xr:uid="{93E37540-1308-4DB7-A843-A08BD670825C}"/>
    <hyperlink ref="Y13" r:id="rId71" xr:uid="{AC147BE7-8D15-4A13-954A-12E6031D712A}"/>
    <hyperlink ref="Z12" r:id="rId72" display="European Federation of Allergy and Airways Diseases Patients’ Associations, 2014. Minimum Standards of Care for COPD Patients in Europe. Available at: https://www.efanet.org/images/2014/10/EFA-Book-Minimum-Standards-of-Care-for-COPD-Patients-in-Europe_ENGLISH.pdf." xr:uid="{EE972CF8-937B-465B-9D66-FF9BAB46A392}"/>
    <hyperlink ref="AB12" r:id="rId73" display="Aldhahir AM, Alghamdi SM, Alqahtani JS, Alqahtani KA, Al Rajah AM, Alkhathlan BS, Singh SJ, Mandal S, Hurst JR. Pulmonary rehabilitation for COPD: A narrative review and call for further implementation in Saudi Arabia. Ann Thorac Med. 2021 Oct-Dec;16(4):299-305. doi: 10.4103/atm.atm_639_20. Epub 2021 Oct 26. PMID: 34820017; PMCID: PMC8588944." xr:uid="{3B598F89-C3B3-498E-950F-349D7D33D5C0}"/>
    <hyperlink ref="AD12" r:id="rId74" display="Hafner T, Pirc Marolt T, Šelb J, Grošelj A, Kosten T, Simonič A, Košnik M, Korošec P. Predictors of Success of Inpatient Pulmonary Rehabilitation Program in COPD Patients. Int J Chron Obstruct Pulmon Dis. 2023 Nov 8;18:2483-2495. doi: 10.2147/COPD.S425087. PMID: 38022820; PMCID: PMC10640831." xr:uid="{0EAC22BA-BC95-419E-B732-5979F98872E6}"/>
    <hyperlink ref="AC12" r:id="rId75" display="Kubincová A, Takáč P, Kendrová L, Joppa P, Mikuľáková W. The Effect of Pulmonary Rehabilitation in Mountain Environment on Exercise Capacity and Quality of Life in Patients with Chronic Obstructive Pulmonary Disease (COPD) and Chronic Bronchitis. Med Sci Monit. 2018 Sep 12;24:6375-6386. doi: 10.12659/MSM.909777. PMID: 30206201; PMCID: PMC6146764." xr:uid="{4AC8956B-5EDF-4ABD-BE71-08EFE17175F5}"/>
    <hyperlink ref="AE12" r:id="rId76" display="Kim HJ, Choi HE, Jang HJ, Kim HK, Park JH, Lee JH, Kim TH. Current status and trends of pulmonary rehabilitation in South Korea: National level data analysis using Health Insurance Review and Assessment Service (HIRA) database from 2016 to 2018. Medicine (Baltimore). 2022 Oct 14;101(41):e31085. doi: 10.1097/MD.0000000000031085. PMID: 36254088; PMCID: PMC9575737." xr:uid="{928B5847-76E8-4ADD-A03F-D92C2304A911}"/>
    <hyperlink ref="AF12" r:id="rId77" display="Toubes-Navarro ME, Gude-Sampedro F, Álvarez-Dobaño JM, Reyes-Santias F, Rábade-Castedo C, Rodríguez-García C, Lado-Baleato Ó, Lago-Fidalgo R, Sánchez-Martínez N, Ricoy-Gabaldón J, Casal-Mouriño A, Abelleira-Paris R, Riveiro-Blanco V, Zamarrón-Sanz C, Rodríguez-Núñez N, Lama-López A, Ferreiro-Fernández L, Valdés-Cuadrado L. A pulmonary rehabilitation program reduces hospitalizations in chronic obstructive pulmonary disease patients: A cost-effectiveness study. Ann Thorac Med. 2023 Oct-Dec;18(4):190-198. doi: 10.4103/atm.atm_70_23. Epub 2023 Oct 17. PMID: 38058789; PMCID: PMC10697305." xr:uid="{2AD80ACD-738A-484E-8725-DFB9CB25F87A}"/>
    <hyperlink ref="AI12" r:id="rId78" display="Abdul Qayyum Neyyar Z, Alaparthi GK, Bairapareddy KC. A survey on awareness of the disease and pulmonary rehabilitation in bronchial asthma patients in the United Arab Emirates. PLoS One. 2024 Jan 25;19(1):e0294463. doi: 10.1371/journal.pone.0294463. PMID: 38271368; PMCID: PMC10810485." xr:uid="{D12D1608-E22A-4AA3-8367-730C51125302}"/>
    <hyperlink ref="D13" r:id="rId79" xr:uid="{ABD82AC5-BAC0-4EBB-AACC-430F7CE1B1D3}"/>
    <hyperlink ref="D17" r:id="rId80" xr:uid="{19105C68-D3D2-4A13-ADB8-BCBFD937D79A}"/>
    <hyperlink ref="E17" r:id="rId81" xr:uid="{31B3FBF2-60F1-4673-A540-BA8D42DB5D1C}"/>
    <hyperlink ref="G17" r:id="rId82" xr:uid="{3ECA040E-CC43-4FE1-859B-58896A0534B4}"/>
    <hyperlink ref="H17" r:id="rId83" xr:uid="{269D3ECA-073A-45D3-BE27-29DED766E247}"/>
    <hyperlink ref="I17" r:id="rId84" xr:uid="{8D307C00-329B-470B-B795-0B779C77E78C}"/>
    <hyperlink ref="J17" r:id="rId85" xr:uid="{82B199AF-DD8E-4BE4-A10F-1BE0E2082B38}"/>
    <hyperlink ref="K17" r:id="rId86" xr:uid="{28FC3021-CE90-478A-88A1-D60C69325C40}"/>
    <hyperlink ref="L17" r:id="rId87" xr:uid="{DC2DD04F-2682-470B-ADB8-16877AA44B8E}"/>
    <hyperlink ref="M17" r:id="rId88" xr:uid="{17AA2376-451E-4133-8E92-D701C3D227B8}"/>
    <hyperlink ref="N17" r:id="rId89" xr:uid="{522CA3F7-98CF-40D7-882E-A079A0D02655}"/>
    <hyperlink ref="O17" r:id="rId90" xr:uid="{7157D95C-C042-41F0-8C1A-B37993F62EC9}"/>
    <hyperlink ref="P17" r:id="rId91" xr:uid="{20B0D854-7640-4131-A771-97CB687DEA3E}"/>
    <hyperlink ref="R17" r:id="rId92" xr:uid="{C8A0812C-FCEB-491F-BCAD-54AB93B52E55}"/>
    <hyperlink ref="S17" r:id="rId93" xr:uid="{5A2C734E-1A88-4221-B7B9-14E33C19EB33}"/>
    <hyperlink ref="U17" r:id="rId94" xr:uid="{63CDF00F-8271-433D-8E4C-9B0307205922}"/>
    <hyperlink ref="V17" r:id="rId95" xr:uid="{61EA9F70-37D7-4091-AA18-F86467FD3E7C}"/>
    <hyperlink ref="W17" r:id="rId96" xr:uid="{F1E6830C-ABC7-4F66-BFB2-DB6D698DB5B6}"/>
    <hyperlink ref="X17" r:id="rId97" xr:uid="{2B8623DC-E03A-4D3C-83DC-399008FDDD1F}"/>
    <hyperlink ref="Y17" r:id="rId98" xr:uid="{0541A521-30FA-4680-8B8A-CD3A2652B7CB}"/>
    <hyperlink ref="Z17" r:id="rId99" xr:uid="{F48D82BE-4E80-47A2-94B4-4BD4C86F0F29}"/>
    <hyperlink ref="AA17" r:id="rId100" xr:uid="{71CC6FF1-3603-40DC-80A4-D03B72C997EA}"/>
    <hyperlink ref="AB17" r:id="rId101" xr:uid="{56FEB687-0B1B-4F0D-AFC8-ADF4BC3F3C52}"/>
    <hyperlink ref="AC17" r:id="rId102" xr:uid="{B9B913B4-A8F9-4F5E-83D9-ECD3785753AF}"/>
    <hyperlink ref="AD17" r:id="rId103" xr:uid="{0E736167-593F-4CCE-8EEA-B937AE51540F}"/>
    <hyperlink ref="AE17" r:id="rId104" xr:uid="{C18F7204-EEB4-4535-BBA5-A662D5B733A6}"/>
    <hyperlink ref="AF17" r:id="rId105" xr:uid="{878F844D-739C-40E7-BCC2-E2E4EF1CD77D}"/>
    <hyperlink ref="AG17" r:id="rId106" xr:uid="{269009FD-02F6-42F1-9D75-AA7EE8151578}"/>
    <hyperlink ref="AH17" r:id="rId107" xr:uid="{DD2DBB48-720A-4D98-BAE9-0D16240FC247}"/>
    <hyperlink ref="AI17" r:id="rId108" xr:uid="{F3A2F73C-B8B0-4AAF-8C6E-C499F3C94B45}"/>
    <hyperlink ref="AJ17" r:id="rId109" xr:uid="{7AD4DA75-248B-4501-953B-427163837A55}"/>
    <hyperlink ref="D9" r:id="rId110" xr:uid="{9DD93185-A4CB-48D8-95EE-B05DE1099CAC}"/>
    <hyperlink ref="E9" r:id="rId111" xr:uid="{75ECCBCE-CAAD-4838-810E-0FEE141F4363}"/>
    <hyperlink ref="I9" r:id="rId112" xr:uid="{1B4A5D04-777F-428A-BDCF-F8A77FE55A9E}"/>
    <hyperlink ref="J9:P9" r:id="rId113" display="World Health Organization (2023) Can people afford to pay for health care? Evidence on financial protection in 40 countries in Europe. Available at: https://iris.who.int/bitstream/handle/10665/374504/9789289060660-eng.pdf?sequence=22" xr:uid="{5D8D761C-8648-49AD-B4C5-EA1806356DC5}"/>
    <hyperlink ref="I10" r:id="rId114" xr:uid="{75F324F1-B108-4C63-8B44-8BE71B693111}"/>
    <hyperlink ref="J10:P10" r:id="rId115" display="World Health Organization (2023) Can people afford to pay for health care? Evidence on financial protection in 40 countries in Europe. Available at: https://iris.who.int/bitstream/handle/10665/374504/9789289060660-eng.pdf?sequence=22" xr:uid="{C46DABF6-FAF4-438C-80F7-94C03AEDB424}"/>
    <hyperlink ref="R9" r:id="rId116" display="World Health Organization (2023) Can people afford to pay for health care? Evidence on financial protection in 40 countries in Europe. Available at: https://iris.who.int/bitstream/handle/10665/374504/9789289060660-eng.pdf?sequence=22" xr:uid="{997E2C21-51E4-41BA-AE11-B950D384F64D}"/>
    <hyperlink ref="S9" r:id="rId117" display="World Health Organization (2023) Can people afford to pay for health care? Evidence on financial protection in 40 countries in Europe. Available at: https://iris.who.int/bitstream/handle/10665/374504/9789289060660-eng.pdf?sequence=22" xr:uid="{A0DA2511-2375-4F19-9B6F-382362C72031}"/>
    <hyperlink ref="R10" r:id="rId118" display="World Health Organization (2023) Can people afford to pay for health care? Evidence on financial protection in 40 countries in Europe. Available at: https://iris.who.int/bitstream/handle/10665/374504/9789289060660-eng.pdf?sequence=22" xr:uid="{79447B48-7E6F-4F96-97DD-1C9895BD96B3}"/>
    <hyperlink ref="S10" r:id="rId119" display="World Health Organization (2023) Can people afford to pay for health care? Evidence on financial protection in 40 countries in Europe. Available at: https://iris.who.int/bitstream/handle/10665/374504/9789289060660-eng.pdf?sequence=22" xr:uid="{9083B751-088F-40BB-8796-FF80E4AFC235}"/>
    <hyperlink ref="U9" r:id="rId120" display="World Health Organization (2023) Can people afford to pay for health care? Evidence on financial protection in 40 countries in Europe. Available at: https://iris.who.int/bitstream/handle/10665/374504/9789289060660-eng.pdf?sequence=22" xr:uid="{FD8D33EF-1C80-43BD-9283-B86AE5378D16}"/>
    <hyperlink ref="V9:W9" r:id="rId121" display="World Health Organization (2023) Can people afford to pay for health care? Evidence on financial protection in 40 countries in Europe. Available at: https://iris.who.int/bitstream/handle/10665/374504/9789289060660-eng.pdf?sequence=22" xr:uid="{4AB9F7FA-19F9-4536-A8F2-AD7677CE6F87}"/>
    <hyperlink ref="U10" r:id="rId122" display="World Health Organization (2023) Can people afford to pay for health care? Evidence on financial protection in 40 countries in Europe. Available at: https://iris.who.int/bitstream/handle/10665/374504/9789289060660-eng.pdf?sequence=22" xr:uid="{81AA08C2-89BE-489C-ABA9-2AAD809AB74F}"/>
    <hyperlink ref="V10:W10" r:id="rId123" display="World Health Organization (2023) Can people afford to pay for health care? Evidence on financial protection in 40 countries in Europe. Available at: https://iris.who.int/bitstream/handle/10665/374504/9789289060660-eng.pdf?sequence=22" xr:uid="{E42AC68A-679D-4239-B558-3B1EE3018CC9}"/>
    <hyperlink ref="Y9" r:id="rId124" display="World Health Organization (2023) Can people afford to pay for health care? Evidence on financial protection in 40 countries in Europe. Available at: https://iris.who.int/bitstream/handle/10665/374504/9789289060660-eng.pdf?sequence=22" xr:uid="{83F652E1-3963-4A0E-B921-FB2A6F1D510F}"/>
    <hyperlink ref="Z9" r:id="rId125" display="World Health Organization (2023) Can people afford to pay for health care? Evidence on financial protection in 40 countries in Europe. Available at: https://iris.who.int/bitstream/handle/10665/374504/9789289060660-eng.pdf?sequence=22" xr:uid="{35D6075F-A586-44E0-97F3-3CFA0C6D9739}"/>
    <hyperlink ref="AA9" r:id="rId126" display="World Health Organization (2023) Can people afford to pay for health care? Evidence on financial protection in 40 countries in Europe. Available at: https://iris.who.int/bitstream/handle/10665/374504/9789289060660-eng.pdf?sequence=22" xr:uid="{54BBD948-7471-439E-86C1-8F4D7677FD8E}"/>
    <hyperlink ref="Z10" r:id="rId127" display="World Health Organization (2023) Can people afford to pay for health care? Evidence on financial protection in 40 countries in Europe. Available at: https://iris.who.int/bitstream/handle/10665/374504/9789289060660-eng.pdf?sequence=22" xr:uid="{98D938D0-2BA4-4E49-B4EF-EF0C64B25B99}"/>
    <hyperlink ref="AA10" r:id="rId128" display="World Health Organization (2023) Can people afford to pay for health care? Evidence on financial protection in 40 countries in Europe. Available at: https://iris.who.int/bitstream/handle/10665/374504/9789289060660-eng.pdf?sequence=22" xr:uid="{0147A450-AD19-486C-9383-5214FCA06E35}"/>
    <hyperlink ref="AC9" r:id="rId129" display="World Health Organization (2023) Can people afford to pay for health care? Evidence on financial protection in 40 countries in Europe. Available at: https://iris.who.int/bitstream/handle/10665/374504/9789289060660-eng.pdf?sequence=22" xr:uid="{A4B9E8FC-1CC4-4370-965F-0D09A211D945}"/>
    <hyperlink ref="AD9" r:id="rId130" display="World Health Organization (2023) Can people afford to pay for health care? Evidence on financial protection in 40 countries in Europe. Available at: https://iris.who.int/bitstream/handle/10665/374504/9789289060660-eng.pdf?sequence=22" xr:uid="{0B25AADC-72A0-4E38-A5C4-DA883E66CB34}"/>
    <hyperlink ref="AC10" r:id="rId131" display="World Health Organization (2023) Can people afford to pay for health care? Evidence on financial protection in 40 countries in Europe. Available at: https://iris.who.int/bitstream/handle/10665/374504/9789289060660-eng.pdf?sequence=22" xr:uid="{35C1128D-2871-400D-8D7B-8F474D633876}"/>
    <hyperlink ref="AD10" r:id="rId132" display="World Health Organization (2023) Can people afford to pay for health care? Evidence on financial protection in 40 countries in Europe. Available at: https://iris.who.int/bitstream/handle/10665/374504/9789289060660-eng.pdf?sequence=22" xr:uid="{9AD66F85-86E0-4874-8E9E-AAB8DE41FADA}"/>
    <hyperlink ref="AF9" r:id="rId133" display="World Health Organization (2023) Can people afford to pay for health care? Evidence on financial protection in 40 countries in Europe. Available at: https://iris.who.int/bitstream/handle/10665/374504/9789289060660-eng.pdf?sequence=22" xr:uid="{0A81D7EE-0612-4BD0-BD3E-2F5F8E86C5B9}"/>
    <hyperlink ref="AG9" r:id="rId134" display="World Health Organization (2023) Can people afford to pay for health care? Evidence on financial protection in 40 countries in Europe. Available at: https://iris.who.int/bitstream/handle/10665/374504/9789289060660-eng.pdf?sequence=22" xr:uid="{19DD76F6-DD09-4C3B-8EEA-F7096F98E99A}"/>
    <hyperlink ref="AH9" r:id="rId135" display="World Health Organization (2023) Can people afford to pay for health care? Evidence on financial protection in 40 countries in Europe. Available at: https://iris.who.int/bitstream/handle/10665/374504/9789289060660-eng.pdf?sequence=22" xr:uid="{9FFF3C6A-9E59-4798-8956-A0DB42620AF7}"/>
    <hyperlink ref="AH10" r:id="rId136" display="World Health Organization (2023) Can people afford to pay for health care? Evidence on financial protection in 40 countries in Europe. Available at: https://iris.who.int/bitstream/handle/10665/374504/9789289060660-eng.pdf?sequence=22" xr:uid="{D079D58C-CAF1-4F0A-AEA0-E0F157E315FB}"/>
    <hyperlink ref="AG10" r:id="rId137" display="World Health Organization (2023) Can people afford to pay for health care? Evidence on financial protection in 40 countries in Europe. Available at: https://iris.who.int/bitstream/handle/10665/374504/9789289060660-eng.pdf?sequence=22" xr:uid="{23F07870-F4FA-4919-950E-A94FF7911204}"/>
    <hyperlink ref="AF10" r:id="rId138" display="World Health Organization (2023) Can people afford to pay for health care? Evidence on financial protection in 40 countries in Europe. Available at: https://iris.who.int/bitstream/handle/10665/374504/9789289060660-eng.pdf?sequence=22" xr:uid="{8603A31E-1451-4313-9901-136D20216AB9}"/>
    <hyperlink ref="AJ9" r:id="rId139" display="World Health Organization (2023) Can people afford to pay for health care? Evidence on financial protection in 40 countries in Europe. Available at: https://iris.who.int/bitstream/handle/10665/374504/9789289060660-eng.pdf?sequence=22" xr:uid="{BFB57F49-4972-4D91-8700-BA9D7B3895DE}"/>
    <hyperlink ref="AJ10" r:id="rId140" display="World Health Organization (2023) Can people afford to pay for health care? Evidence on financial protection in 40 countries in Europe. Available at: https://iris.who.int/bitstream/handle/10665/374504/9789289060660-eng.pdf?sequence=22" xr:uid="{2BC4F4A7-13D5-4C5D-ADB4-8DDFAEA779A5}"/>
    <hyperlink ref="D19" r:id="rId141" xr:uid="{D87106E2-A838-4CCF-AC7C-C6E5EE8448B6}"/>
    <hyperlink ref="E19" r:id="rId142" xr:uid="{CD5FAC97-B9E6-4695-8066-242D516290BE}"/>
    <hyperlink ref="I19" r:id="rId143" xr:uid="{2ADEB294-19B2-4BD0-BD72-B149FD65DFBC}"/>
    <hyperlink ref="J19" r:id="rId144" xr:uid="{72911FA2-1466-45E4-913A-43CCEF07BA91}"/>
    <hyperlink ref="K19" r:id="rId145" xr:uid="{3F80EE83-A1C0-4D61-85CF-2EBD1DF71DA4}"/>
    <hyperlink ref="L19" r:id="rId146" xr:uid="{3D308252-9F74-460F-A6BB-4CAC262ACBB3}"/>
    <hyperlink ref="M19" r:id="rId147" xr:uid="{88FAF913-B29B-4354-B448-72CFB83A0099}"/>
    <hyperlink ref="N19" r:id="rId148" xr:uid="{D50781E4-0DE8-44F5-B159-48B7A8F4E522}"/>
    <hyperlink ref="O19" r:id="rId149" xr:uid="{D9FFD72E-C8AB-4B25-AC45-E73F98F82B5C}"/>
    <hyperlink ref="P19" r:id="rId150" xr:uid="{D3D290D5-DE2D-4715-AB74-B8B1B6E69283}"/>
    <hyperlink ref="R19" r:id="rId151" xr:uid="{F060BC8B-34EF-4D84-9BDE-A2719ABC43F6}"/>
    <hyperlink ref="S19" r:id="rId152" xr:uid="{E6416D70-2F11-4279-B75B-9533D0239F0D}"/>
    <hyperlink ref="U19" r:id="rId153" xr:uid="{3404E5AF-9B60-406C-BE47-E7886FB4058B}"/>
    <hyperlink ref="V19" r:id="rId154" xr:uid="{C08CC77F-5E39-4B92-BDAB-287E8963B773}"/>
    <hyperlink ref="W19" r:id="rId155" xr:uid="{2E191BEA-5A7F-4EAD-AE9C-8E7192AD42C2}"/>
    <hyperlink ref="Y19" r:id="rId156" xr:uid="{14428A52-3FD7-4C0C-A5DF-2830F0D34729}"/>
    <hyperlink ref="Z19" r:id="rId157" xr:uid="{B9A19260-1454-44E0-82E8-C8E4B5351152}"/>
    <hyperlink ref="AA19" r:id="rId158" xr:uid="{E7546BBB-9109-478B-83F8-24520813170E}"/>
    <hyperlink ref="AC19" r:id="rId159" xr:uid="{F2B5F344-6A24-4D79-826C-5BDDE84F04F7}"/>
    <hyperlink ref="AD19" r:id="rId160" xr:uid="{948E3F3E-C053-4F49-82ED-87757F3B50B1}"/>
    <hyperlink ref="AF19" r:id="rId161" xr:uid="{6844B494-710D-4A6D-ADF7-96DFFCAEBA5D}"/>
    <hyperlink ref="AG19" r:id="rId162" xr:uid="{B3B9260B-D7DA-48A6-BFDD-232AC781BB1E}"/>
    <hyperlink ref="AJ19" r:id="rId163" xr:uid="{2E03A5A2-2842-40C8-8AF7-73716AAC5095}"/>
    <hyperlink ref="C48" r:id="rId164" display="Institute for Health Metrics and Evaluation. 2024. (2019 data)" xr:uid="{AED53D80-C02E-4F27-ABBD-3E83EE2532E0}"/>
    <hyperlink ref="D41" r:id="rId165" xr:uid="{E13A79C3-C037-49DB-A683-1AFC9D3079A6}"/>
    <hyperlink ref="E41" r:id="rId166" xr:uid="{8EAEF327-1AA5-4623-AAD8-20178967F021}"/>
    <hyperlink ref="F41" r:id="rId167" xr:uid="{55A10249-708D-43CC-B49A-225223B5A36E}"/>
    <hyperlink ref="G41" r:id="rId168" xr:uid="{B5E5A556-3154-48A1-AED5-8CD95B5AF919}"/>
    <hyperlink ref="H41" r:id="rId169" xr:uid="{3233F271-9C9C-46F1-816C-A9B3F7A7C0A4}"/>
    <hyperlink ref="I41" r:id="rId170" xr:uid="{3AEA81D8-7C54-463C-BD51-2F1D1C77D3EB}"/>
    <hyperlink ref="J41" r:id="rId171" xr:uid="{A784F87C-578E-41A8-87C8-1DC82D356FA9}"/>
    <hyperlink ref="K41" r:id="rId172" xr:uid="{952A7819-6EF8-4337-9BD3-9150363C0DBA}"/>
    <hyperlink ref="L41" r:id="rId173" xr:uid="{B50FC699-B908-4D6C-A3AE-88AAED33E212}"/>
    <hyperlink ref="M41" r:id="rId174" xr:uid="{5AAC4D30-689C-4C8A-B45F-70FE8A5906F7}"/>
    <hyperlink ref="N41" r:id="rId175" xr:uid="{53E58E63-EE83-49E0-826E-59FC1D75E02F}"/>
    <hyperlink ref="O41" r:id="rId176" xr:uid="{F4519FBA-BA3C-4B37-9687-4793000FEF43}"/>
    <hyperlink ref="P41" r:id="rId177" xr:uid="{8964940F-8757-4568-A533-424B7C7831F9}"/>
    <hyperlink ref="Q41" r:id="rId178" xr:uid="{55F4E1A1-583A-4002-BF3B-0A10190CB6CE}"/>
    <hyperlink ref="R41" r:id="rId179" xr:uid="{97690060-27E6-4598-9084-FE85D7544E7E}"/>
    <hyperlink ref="S41" r:id="rId180" xr:uid="{1CC9ED93-98B1-4A53-AAAD-524F10D5BBF4}"/>
    <hyperlink ref="T41" r:id="rId181" xr:uid="{627AE25F-E3DA-44BF-BA00-ECCA45F72F7A}"/>
    <hyperlink ref="U41" r:id="rId182" xr:uid="{7DFD5A30-7771-4D49-8F14-88A471C278D4}"/>
    <hyperlink ref="V41" r:id="rId183" xr:uid="{B759283D-8F97-4EEF-8E0A-739B0C204BD7}"/>
    <hyperlink ref="W41" r:id="rId184" xr:uid="{8C1FD7D4-198D-4CCE-96F2-43D57BA85382}"/>
    <hyperlink ref="X41" r:id="rId185" xr:uid="{83D1EC7C-2511-4DB7-A5B2-7E580F6043F8}"/>
    <hyperlink ref="Y41" r:id="rId186" xr:uid="{5732140F-1D58-40B2-8127-DF9A049BDA86}"/>
    <hyperlink ref="Z41" r:id="rId187" xr:uid="{CE4B7A9E-DA18-4658-AA25-A4B0B51E0A82}"/>
    <hyperlink ref="AA41" r:id="rId188" xr:uid="{DB0003D2-9F45-418E-AC66-1DE91EB5D38C}"/>
    <hyperlink ref="AB41" r:id="rId189" xr:uid="{8F6ED012-021F-440E-8099-5B1928718F11}"/>
    <hyperlink ref="AC41" r:id="rId190" xr:uid="{016748CA-39BC-46A7-84B4-690349804A9B}"/>
    <hyperlink ref="AD41" r:id="rId191" xr:uid="{09B1A2C5-2464-4CE8-99C8-4DBC04969BE9}"/>
    <hyperlink ref="AE41" r:id="rId192" xr:uid="{32B546D6-22C2-4269-A625-D5757761521F}"/>
    <hyperlink ref="AF41" r:id="rId193" xr:uid="{A7ECD989-4092-49AD-B5E7-2273E1D82A8A}"/>
    <hyperlink ref="AG41" r:id="rId194" xr:uid="{9E10B0C4-3030-4253-B5CB-B40886413A80}"/>
    <hyperlink ref="AH41" r:id="rId195" xr:uid="{7BC677DA-5B8C-4833-ACD4-E2E944FBD2B9}"/>
    <hyperlink ref="AI41" r:id="rId196" xr:uid="{0ADC033C-9DE3-4818-AC8D-7D02B133B128}"/>
    <hyperlink ref="AJ41" r:id="rId197" xr:uid="{39FE14A5-3BAA-406A-9BA7-6F0168D89177}"/>
    <hyperlink ref="D43" r:id="rId198" xr:uid="{B76FB08C-D941-4ABA-9FF2-5A0F7EEEFEAE}"/>
    <hyperlink ref="E43" r:id="rId199" xr:uid="{DA68728C-EE73-4B34-B6CC-36C13F89E70B}"/>
    <hyperlink ref="F43" r:id="rId200" xr:uid="{23A618EC-14C2-4157-B68D-60A8F8E6A4A2}"/>
    <hyperlink ref="G43" r:id="rId201" xr:uid="{7A2DE21E-784D-43F7-9D30-768FC314F981}"/>
    <hyperlink ref="H43" r:id="rId202" xr:uid="{992CB479-EF42-4C58-9FCF-B38DB698FE8A}"/>
    <hyperlink ref="I43" r:id="rId203" xr:uid="{E8D20A7C-3AD1-4202-833C-228797001D26}"/>
    <hyperlink ref="J43" r:id="rId204" xr:uid="{3A87DF4A-008D-4784-BDB5-F16430C99054}"/>
    <hyperlink ref="K43" r:id="rId205" xr:uid="{6F8F7825-A8F5-46E9-BEE3-8689DD0FC762}"/>
    <hyperlink ref="L43" r:id="rId206" xr:uid="{E817220C-45CF-4A37-A7DF-6E46156C3E53}"/>
    <hyperlink ref="M43" r:id="rId207" xr:uid="{698DD28C-CE5F-4186-8851-BF45F70DA2A8}"/>
    <hyperlink ref="N43" r:id="rId208" xr:uid="{4764748F-1B27-4EA6-B967-469BFCAF434C}"/>
    <hyperlink ref="O43" r:id="rId209" xr:uid="{938FFF58-AD3F-4397-9D58-5289B23FF054}"/>
    <hyperlink ref="P43" r:id="rId210" xr:uid="{74DA9C19-77C1-4DFC-B200-9909AEBDB8D6}"/>
    <hyperlink ref="Q43" r:id="rId211" xr:uid="{82EB3D35-BA89-4664-B1C9-8CF378EC5DC3}"/>
    <hyperlink ref="R43" r:id="rId212" xr:uid="{E93791C9-373C-4BBF-B1E9-DFD443884927}"/>
    <hyperlink ref="S43" r:id="rId213" xr:uid="{94AC0FCA-0909-4EAC-B27F-190EB30C1CFC}"/>
    <hyperlink ref="T43" r:id="rId214" xr:uid="{AC9C3354-F077-4404-99B8-2D8883A0EE17}"/>
    <hyperlink ref="U43" r:id="rId215" xr:uid="{84BE2531-AD89-4D6F-B05A-39874E5B054A}"/>
    <hyperlink ref="V43" r:id="rId216" xr:uid="{DB249AFE-7FB6-46BF-A71F-55AEA119F049}"/>
    <hyperlink ref="W43" r:id="rId217" xr:uid="{3E8F9B8A-8C65-48E5-B183-4FB2ED36A17A}"/>
    <hyperlink ref="X43" r:id="rId218" xr:uid="{06B5E61D-2DA8-46C4-B8C2-C7993C825CE7}"/>
    <hyperlink ref="Y43" r:id="rId219" xr:uid="{3C472CEC-87E9-4534-9981-9110CC00E69F}"/>
    <hyperlink ref="Z43" r:id="rId220" xr:uid="{5DC2E45F-0431-4AAE-9AB3-D03A3C5EF84E}"/>
    <hyperlink ref="AA43" r:id="rId221" xr:uid="{51273371-10A3-49CB-845F-3D2217826474}"/>
    <hyperlink ref="AB43" r:id="rId222" xr:uid="{BC13ECC6-A0A5-455F-8B44-F7CEE95CF627}"/>
    <hyperlink ref="AC43" r:id="rId223" xr:uid="{1496FAA0-A4F4-43DD-9363-4BA653199194}"/>
    <hyperlink ref="AD43" r:id="rId224" xr:uid="{80C3BEC3-2F70-44C6-806D-36915BEE4C41}"/>
    <hyperlink ref="AE43" r:id="rId225" xr:uid="{09481F18-4917-44CB-9DE2-BDDD0CBD6C0F}"/>
    <hyperlink ref="AF43" r:id="rId226" xr:uid="{E8CC4B6A-0973-4CEE-A0C5-59BD45C37BA3}"/>
    <hyperlink ref="AG43" r:id="rId227" xr:uid="{313921D4-D34A-45AC-8079-FD1F1475F18B}"/>
    <hyperlink ref="AH43" r:id="rId228" xr:uid="{DC1D89B8-3CC2-49E4-9079-52B7DCDEA055}"/>
    <hyperlink ref="AI43" r:id="rId229" xr:uid="{6F12EE5B-6947-4510-A810-6814A6F42C05}"/>
    <hyperlink ref="AJ43" r:id="rId230" xr:uid="{4EA69310-BF87-4896-BAFF-51B5858B465F}"/>
    <hyperlink ref="D42" r:id="rId231" location="data/ET" xr:uid="{236BE4B8-0ABC-44EC-8964-6E134337013D}"/>
    <hyperlink ref="E42" r:id="rId232" location="data/ET" xr:uid="{BF83158E-6D1B-4122-8C14-1C8781A372A7}"/>
    <hyperlink ref="F42" r:id="rId233" location="data/ET" xr:uid="{2F5B3CBA-9190-4E14-A757-71719C58CFDB}"/>
    <hyperlink ref="G42" r:id="rId234" location="data/ET" xr:uid="{C3834838-7CBE-4A5B-A049-A682975F7DD6}"/>
    <hyperlink ref="H42" r:id="rId235" location="data/ET" xr:uid="{1208E11B-404A-42BC-AAE9-C1B83A373443}"/>
    <hyperlink ref="I42" r:id="rId236" location="data/ET" xr:uid="{1EFF0302-5A00-40C0-A75C-DBAC6AEC3694}"/>
    <hyperlink ref="J42" r:id="rId237" location="data/ET" xr:uid="{690FFEFA-62D4-4A19-948F-78B48CC9BABE}"/>
    <hyperlink ref="K42" r:id="rId238" location="data/ET" xr:uid="{97D70494-3C9A-48E6-A23F-59DEFCFB8996}"/>
    <hyperlink ref="L42" r:id="rId239" location="data/ET" xr:uid="{5478C9A1-239C-427F-AF0F-2E87DCB1060A}"/>
    <hyperlink ref="M42" r:id="rId240" location="data/ET" xr:uid="{EED1DBF3-7845-4F17-A8B7-804D74937E8F}"/>
    <hyperlink ref="N42" r:id="rId241" location="data/ET" xr:uid="{C6FCF2EC-4093-4C91-BAEB-01C4B5EA4FEA}"/>
    <hyperlink ref="O42" r:id="rId242" location="data/ET" xr:uid="{6BB90461-D635-42E2-8AA5-4F91ABA5E237}"/>
    <hyperlink ref="P42" r:id="rId243" location="data/ET" xr:uid="{DBB60532-47A2-4C88-9E5E-0295262808C5}"/>
    <hyperlink ref="Q42" r:id="rId244" location="data/ET" xr:uid="{4CE6964D-3D2F-4408-AA98-9892BF8435CF}"/>
    <hyperlink ref="R42" r:id="rId245" location="data/ET" xr:uid="{16FC5FD9-DCF4-4C74-B1A9-31105B7A1726}"/>
    <hyperlink ref="S42" r:id="rId246" location="data/ET" xr:uid="{CC534F7D-C9CA-482C-828C-62B0FEEDB576}"/>
    <hyperlink ref="T42" r:id="rId247" location="data/ET" xr:uid="{EAD360EA-3051-4BAF-9827-1C5B329B95BE}"/>
    <hyperlink ref="U42" r:id="rId248" location="data/ET" xr:uid="{B3939D4F-0C83-48F8-8EC9-5F2E080BE122}"/>
    <hyperlink ref="V42" r:id="rId249" location="data/ET" xr:uid="{10C636EB-5F79-4DB2-954D-8BC86277BBF9}"/>
    <hyperlink ref="W42" r:id="rId250" location="data/ET" xr:uid="{F7D839C5-6188-4794-BF17-7F21FEB090BD}"/>
    <hyperlink ref="X42" r:id="rId251" location="data/ET" xr:uid="{70CF9081-985A-40EB-A31C-4486A35F18F4}"/>
    <hyperlink ref="Y42" r:id="rId252" location="data/ET" xr:uid="{4505E28F-7B99-4F59-A72B-2227A12580D3}"/>
    <hyperlink ref="Z42" r:id="rId253" location="data/ET" xr:uid="{1EE01A16-3A89-4607-A14B-E20DDB6B2C3B}"/>
    <hyperlink ref="AA42" r:id="rId254" location="data/ET" xr:uid="{04B56FC2-2A92-47DC-89B1-1417D376A9A4}"/>
    <hyperlink ref="AB42" r:id="rId255" location="data/ET" xr:uid="{02542F8D-B592-4C14-9427-98A4EF20D51C}"/>
    <hyperlink ref="AC42" r:id="rId256" location="data/ET" xr:uid="{9B3873F2-C771-4E0A-B69E-43BC32E34C20}"/>
    <hyperlink ref="AD42" r:id="rId257" location="data/ET" xr:uid="{9A0DDE74-7181-436E-98D8-5E6C82DABFB7}"/>
    <hyperlink ref="AE42" r:id="rId258" location="data/ET" xr:uid="{2626217B-0694-4D30-931A-16BD84F587CE}"/>
    <hyperlink ref="AF42" r:id="rId259" location="data/ET" xr:uid="{DFE5180E-BE57-4331-847F-2D0221E4421C}"/>
    <hyperlink ref="AG42" r:id="rId260" location="data/ET" xr:uid="{250FC986-AE3A-48D2-95A0-7276241D5FE1}"/>
    <hyperlink ref="AH42" r:id="rId261" location="data/ET" xr:uid="{6627F0AA-472A-4567-A14D-07F883439608}"/>
    <hyperlink ref="AI42" r:id="rId262" location="data/ET" xr:uid="{59BBBCEF-B761-4C7A-81B6-0BDDE96266BB}"/>
    <hyperlink ref="AJ42" r:id="rId263" location="data/ET" xr:uid="{341F2A04-3CCA-4CEC-8ED0-CB5FA5545AC6}"/>
    <hyperlink ref="D47" r:id="rId264" display="Institute for Health Metrics and Evaluation. 2024. (2019 data)" xr:uid="{88A09F1C-8326-4ED0-8676-6433FAC1393A}"/>
    <hyperlink ref="E47" r:id="rId265" display="Institute for Health Metrics and Evaluation. 2024. (2019 data)" xr:uid="{D1036A58-BF52-48E8-A1D8-4A771ED66AED}"/>
    <hyperlink ref="F47" r:id="rId266" display="Institute for Health Metrics and Evaluation. 2024. (2019 data)" xr:uid="{CA0ED946-7C41-4160-9495-5BDE0B50ED74}"/>
    <hyperlink ref="G47" r:id="rId267" display="Institute for Health Metrics and Evaluation. 2024. (2019 data)" xr:uid="{D65B3DE3-CAFE-44B3-A7D6-B837C7DD34D3}"/>
    <hyperlink ref="H47" r:id="rId268" display="Institute for Health Metrics and Evaluation. 2024. (2019 data)" xr:uid="{3E202BBA-7DCF-4611-90F3-5B56EFC40488}"/>
    <hyperlink ref="I47" r:id="rId269" display="Institute for Health Metrics and Evaluation. 2024. (2019 data)" xr:uid="{ECCD4139-3658-4D5B-ADBC-2F699A86FE59}"/>
    <hyperlink ref="J47" r:id="rId270" display="Institute for Health Metrics and Evaluation. 2024. (2019 data)" xr:uid="{DE6F5C07-1ED5-41ED-99A2-743D323D313E}"/>
    <hyperlink ref="K47" r:id="rId271" display="Institute for Health Metrics and Evaluation. 2024. (2019 data)" xr:uid="{8851A5DB-E151-4CC5-9043-2CE80D900694}"/>
    <hyperlink ref="L47" r:id="rId272" display="Institute for Health Metrics and Evaluation. 2024. (2019 data)" xr:uid="{6368BEFA-5723-4FA7-A9F8-905C4F1F10E1}"/>
    <hyperlink ref="M47" r:id="rId273" display="Institute for Health Metrics and Evaluation. 2024. (2019 data)" xr:uid="{F42FAC2A-BF2E-4ED0-8E8D-15B5D7CF36B4}"/>
    <hyperlink ref="N47" r:id="rId274" display="Institute for Health Metrics and Evaluation. 2024. (2019 data)" xr:uid="{C9091782-DBF0-4C02-AB90-6A104BE3DDE7}"/>
    <hyperlink ref="O47" r:id="rId275" display="Institute for Health Metrics and Evaluation. 2024. (2019 data)" xr:uid="{049D1CD5-06E7-4661-B653-117054F2366E}"/>
    <hyperlink ref="P47" r:id="rId276" display="Institute for Health Metrics and Evaluation. 2024. (2019 data)" xr:uid="{D8CB2C2E-879B-4C1F-AC03-57F221447036}"/>
    <hyperlink ref="Q47" r:id="rId277" display="Institute for Health Metrics and Evaluation. 2024. (2019 data)" xr:uid="{E724CF63-FCBD-48B5-8338-12128D19416C}"/>
    <hyperlink ref="R47" r:id="rId278" display="Institute for Health Metrics and Evaluation. 2024. (2019 data)" xr:uid="{47443482-02EF-4819-BDD6-9B36FD266F63}"/>
    <hyperlink ref="S47" r:id="rId279" display="Institute for Health Metrics and Evaluation. 2024. (2019 data)" xr:uid="{C3D50517-7AE4-4E9A-A1AE-DC9394670B2A}"/>
    <hyperlink ref="T47" r:id="rId280" display="Institute for Health Metrics and Evaluation. 2024. (2019 data)" xr:uid="{EC06767E-C1D7-480E-8030-C8EFAFF527B3}"/>
    <hyperlink ref="U47" r:id="rId281" display="Institute for Health Metrics and Evaluation. 2024. (2019 data)" xr:uid="{AB913146-CAB5-4802-9082-8D82144828F4}"/>
    <hyperlink ref="V47" r:id="rId282" display="Institute for Health Metrics and Evaluation. 2024. (2019 data)" xr:uid="{1217A241-A6DD-4474-97F4-E47AF70F4801}"/>
    <hyperlink ref="W47" r:id="rId283" display="Institute for Health Metrics and Evaluation. 2024. (2019 data)" xr:uid="{BCBD0AD5-9A6B-4523-9A88-ACA1A4E24760}"/>
    <hyperlink ref="X47" r:id="rId284" display="Institute for Health Metrics and Evaluation. 2024. (2019 data)" xr:uid="{1FEA75A1-6149-4602-9680-46D49B2642A7}"/>
    <hyperlink ref="Y47" r:id="rId285" display="Institute for Health Metrics and Evaluation. 2024. (2019 data)" xr:uid="{E70EC5B3-B82D-49C2-B956-A09401D829DD}"/>
    <hyperlink ref="Z47" r:id="rId286" display="Institute for Health Metrics and Evaluation. 2024. (2019 data)" xr:uid="{D406F22D-6CF3-4E34-B2E2-6EE012E0CDDA}"/>
    <hyperlink ref="AA47" r:id="rId287" display="Institute for Health Metrics and Evaluation. 2024. (2019 data)" xr:uid="{E50805AB-6F87-42F0-8418-BCC974A2E775}"/>
    <hyperlink ref="AB47" r:id="rId288" display="Institute for Health Metrics and Evaluation. 2024. (2019 data)" xr:uid="{D5EC060A-33EF-4AE9-8470-CB7798A1A89D}"/>
    <hyperlink ref="AC47" r:id="rId289" display="Institute for Health Metrics and Evaluation. 2024. (2019 data)" xr:uid="{3C38F3F7-644A-438D-A478-6A9804D3BD63}"/>
    <hyperlink ref="AD47" r:id="rId290" display="Institute for Health Metrics and Evaluation. 2024. (2019 data)" xr:uid="{48200F1D-C009-434C-B9DE-ABDD20D7F910}"/>
    <hyperlink ref="AE47" r:id="rId291" display="Institute for Health Metrics and Evaluation. 2024. (2019 data)" xr:uid="{BDB44285-0C31-48B8-83FA-0D7A4E9EEFE5}"/>
    <hyperlink ref="AF47" r:id="rId292" display="Institute for Health Metrics and Evaluation. 2024. (2019 data)" xr:uid="{1097EC48-999A-4857-8A28-84594000983B}"/>
    <hyperlink ref="AG47" r:id="rId293" display="Institute for Health Metrics and Evaluation. 2024. (2019 data)" xr:uid="{2B05061B-61F8-4D42-8FD5-BAB9BD0F823F}"/>
    <hyperlink ref="AH47" r:id="rId294" display="Institute for Health Metrics and Evaluation. 2024. (2019 data)" xr:uid="{376567C8-50AF-4993-9EB9-A405E71F0675}"/>
    <hyperlink ref="AI47" r:id="rId295" display="Institute for Health Metrics and Evaluation. 2024. (2019 data)" xr:uid="{F5029E7E-D588-4627-8554-F983652318D3}"/>
    <hyperlink ref="AJ47" r:id="rId296" display="Institute for Health Metrics and Evaluation. 2024. (2019 data)" xr:uid="{2D9A4E6F-2B1F-4234-BEDE-0C373F5A0659}"/>
    <hyperlink ref="D46" r:id="rId297" display="Energy Institute - Statistical Review of World Energy (2023)" xr:uid="{1AED9B72-12CD-4068-9396-9D8A89634A11}"/>
    <hyperlink ref="E46" r:id="rId298" display="Energy Institute - Statistical Review of World Energy (2023)" xr:uid="{DDD2B3A3-C11B-4E37-9A8A-F6CCB60CF5D8}"/>
    <hyperlink ref="F46" r:id="rId299" display="Energy Institute - Statistical Review of World Energy (2023)" xr:uid="{CBFE9D2A-29E6-486B-964F-704E33150654}"/>
    <hyperlink ref="G46" r:id="rId300" display="Energy Institute - Statistical Review of World Energy (2023)" xr:uid="{267DA955-D0F3-42D6-9B87-B1C6FADB9634}"/>
    <hyperlink ref="H46" r:id="rId301" display="Energy Institute - Statistical Review of World Energy (2023)" xr:uid="{7511388F-2CFC-407D-BA8A-E7BA37F28622}"/>
    <hyperlink ref="I46" r:id="rId302" display="Energy Institute - Statistical Review of World Energy (2023)" xr:uid="{566309FB-0647-4BD9-B001-ED2142526714}"/>
    <hyperlink ref="J46" r:id="rId303" display="Energy Institute - Statistical Review of World Energy (2023)" xr:uid="{E3C31435-B765-4C15-87B8-149233493771}"/>
    <hyperlink ref="K46" r:id="rId304" display="Energy Institute - Statistical Review of World Energy (2023)" xr:uid="{AA07F20A-0BBB-46D1-80F3-D507F08A1A84}"/>
    <hyperlink ref="L46" r:id="rId305" display="Energy Institute - Statistical Review of World Energy (2023)" xr:uid="{6D867099-FC86-4E88-991E-89B19DB9ADE0}"/>
    <hyperlink ref="M46" r:id="rId306" display="Energy Institute - Statistical Review of World Energy (2023)" xr:uid="{F1B72DB8-BE54-41C6-8924-62ECB1C8AAF9}"/>
    <hyperlink ref="N46" r:id="rId307" display="Energy Institute - Statistical Review of World Energy (2023)" xr:uid="{E8260BE3-D922-477F-9F9B-6A18F78208BA}"/>
    <hyperlink ref="O46" r:id="rId308" display="Energy Institute - Statistical Review of World Energy (2023)" xr:uid="{907A00ED-93AD-48E4-A5F9-2F5CCE9D0149}"/>
    <hyperlink ref="P46" r:id="rId309" display="Energy Institute - Statistical Review of World Energy (2023)" xr:uid="{9655753A-C24F-4BA5-852E-4E5142C2FA63}"/>
    <hyperlink ref="Q46" r:id="rId310" display="Energy Institute - Statistical Review of World Energy (2023)" xr:uid="{7FAC3534-BA17-4720-BA77-55B6F2AB7C7C}"/>
    <hyperlink ref="R46" r:id="rId311" display="Energy Institute - Statistical Review of World Energy (2023)" xr:uid="{4FC137B0-99B7-430A-BD2B-0F99C1FD3CC2}"/>
    <hyperlink ref="S46" r:id="rId312" display="Energy Institute - Statistical Review of World Energy (2023)" xr:uid="{30BC2508-98DE-4041-81F4-84A0D895F677}"/>
    <hyperlink ref="T46" r:id="rId313" display="Energy Institute - Statistical Review of World Energy (2023)" xr:uid="{776835D7-6D0B-4C03-89B5-2824DF10641C}"/>
    <hyperlink ref="U46" r:id="rId314" display="Energy Institute - Statistical Review of World Energy (2023)" xr:uid="{5C3AF845-E43B-4532-BF40-565D90444EE5}"/>
    <hyperlink ref="V46" r:id="rId315" display="Energy Institute - Statistical Review of World Energy (2023)" xr:uid="{4BDDA267-E09B-4344-A770-2187F77F6E25}"/>
    <hyperlink ref="W46" r:id="rId316" display="Energy Institute - Statistical Review of World Energy (2023)" xr:uid="{6E86CEC0-08B8-46A7-BE8F-96BCFBC4B800}"/>
    <hyperlink ref="X46" r:id="rId317" display="Energy Institute - Statistical Review of World Energy (2023)" xr:uid="{8DADF4E9-364A-4127-B56B-268798B760DC}"/>
    <hyperlink ref="Y46" r:id="rId318" display="Energy Institute - Statistical Review of World Energy (2023)" xr:uid="{F2F1420C-3C85-4C79-9CD3-FDA9A39E7CC6}"/>
    <hyperlink ref="Z46" r:id="rId319" display="Energy Institute - Statistical Review of World Energy (2023)" xr:uid="{A4C62688-96AC-46A4-A054-06D8F25D5DAD}"/>
    <hyperlink ref="AA46" r:id="rId320" display="Energy Institute - Statistical Review of World Energy (2023)" xr:uid="{EE9EA545-982F-4002-AB49-9C9FF1BDF6D8}"/>
    <hyperlink ref="AC46" r:id="rId321" display="Energy Institute - Statistical Review of World Energy (2023)" xr:uid="{1E6E17C5-4461-4BE5-BBB5-9C1EF310B7B9}"/>
    <hyperlink ref="AD46" r:id="rId322" display="Energy Institute - Statistical Review of World Energy (2023)" xr:uid="{9A89F4CE-FED6-4CE4-9F89-E42775FBE2A1}"/>
    <hyperlink ref="AE46" r:id="rId323" display="Energy Institute - Statistical Review of World Energy (2023)" xr:uid="{0F9D6A6A-B8EC-480F-A083-ABE9A83A3DBA}"/>
    <hyperlink ref="AF46" r:id="rId324" display="Energy Institute - Statistical Review of World Energy (2023)" xr:uid="{392EABF1-0BCA-4B2E-93EC-67BE4D4C08FF}"/>
    <hyperlink ref="AG46" r:id="rId325" display="Energy Institute - Statistical Review of World Energy (2023)" xr:uid="{DB119CB3-CAB5-44D4-8B81-2EC606CDDC1D}"/>
    <hyperlink ref="AH46" r:id="rId326" display="Energy Institute - Statistical Review of World Energy (2023)" xr:uid="{AF59401D-F676-4FCA-AF78-F365442305DB}"/>
    <hyperlink ref="AJ46" r:id="rId327" display="Energy Institute - Statistical Review of World Energy (2023)" xr:uid="{CFA272A3-476A-4FE6-BF15-292828BC4E48}"/>
    <hyperlink ref="D45" r:id="rId328" display="World Mining Data. 2024. (2022 data)" xr:uid="{DA29DCD5-FD19-41F9-83DA-5F24C967A32C}"/>
    <hyperlink ref="E45" r:id="rId329" display="World Mining Data. 2024. (2022 data)" xr:uid="{F053D5A2-05E1-421D-865F-84E826983084}"/>
    <hyperlink ref="F45" r:id="rId330" display="World Mining Data. 2024. (2022 data)" xr:uid="{B0CB1C73-DE34-4DA6-B85E-484D94740821}"/>
    <hyperlink ref="G45" r:id="rId331" display="World Mining Data. 2024. (2022 data)" xr:uid="{AA0C5264-6C3D-41E4-8A64-0E545CF6384D}"/>
    <hyperlink ref="H45" r:id="rId332" display="World Mining Data. 2024. (2022 data)" xr:uid="{3901531E-CB20-4030-8F62-854FB2864F6C}"/>
    <hyperlink ref="I45" r:id="rId333" display="World Mining Data. 2024. (2022 data)" xr:uid="{5AB98BBD-9C21-4DB2-A488-CE6696565855}"/>
    <hyperlink ref="J45" r:id="rId334" display="World Mining Data. 2024. (2022 data)" xr:uid="{42240C2A-7F18-4359-B388-8FDFD744CF0E}"/>
    <hyperlink ref="K45" r:id="rId335" display="World Mining Data. 2024. (2022 data)" xr:uid="{5548046A-4C22-4FB4-B3E4-FD63CB796431}"/>
    <hyperlink ref="L45" r:id="rId336" display="World Mining Data. 2024. (2022 data)" xr:uid="{06A5135D-4617-4F91-BEDD-66DF88B97F5D}"/>
    <hyperlink ref="M45" r:id="rId337" display="World Mining Data. 2024. (2022 data)" xr:uid="{ED23A769-35C0-4BA0-9B5E-76F54DD85761}"/>
    <hyperlink ref="N45" r:id="rId338" display="World Mining Data. 2024. (2022 data)" xr:uid="{15C7B512-DE14-4639-A8A2-643CF038C73A}"/>
    <hyperlink ref="O45" r:id="rId339" display="World Mining Data. 2024. (2022 data)" xr:uid="{0FD8DA81-42FC-4E12-9CDD-0A3250930C1A}"/>
    <hyperlink ref="P45" r:id="rId340" display="World Mining Data. 2024. (2022 data)" xr:uid="{BD155E00-9F38-48CF-9367-73418345211E}"/>
    <hyperlink ref="Q45" r:id="rId341" display="World Mining Data. 2024. (2022 data)" xr:uid="{7F3C0086-E90D-43B6-B34F-D0A5E2848E48}"/>
    <hyperlink ref="R45" r:id="rId342" display="World Mining Data. 2024. (2022 data)" xr:uid="{1CB242D2-52B9-41E6-9221-885C423EFE10}"/>
    <hyperlink ref="S45" r:id="rId343" display="World Mining Data. 2024. (2022 data)" xr:uid="{AA0EF92A-C0DA-4EAF-AC39-D63BA399A256}"/>
    <hyperlink ref="T45" r:id="rId344" display="World Mining Data. 2024. (2022 data)" xr:uid="{3222370B-FDDE-4AE1-BBDF-3D8489976E92}"/>
    <hyperlink ref="U45" r:id="rId345" display="World Mining Data. 2024. (2022 data)" xr:uid="{5E42D0ED-F3CB-41FE-B618-0CD6DEC88071}"/>
    <hyperlink ref="V45" r:id="rId346" display="World Mining Data. 2024. (2022 data)" xr:uid="{CE4967CA-DB7A-4261-AD28-C30B1E58E14C}"/>
    <hyperlink ref="W45" r:id="rId347" display="World Mining Data. 2024. (2022 data)" xr:uid="{024A3E33-2064-4512-B088-4AFF4B3D4C73}"/>
    <hyperlink ref="X45" r:id="rId348" display="World Mining Data. 2024. (2022 data)" xr:uid="{05EE447C-44AA-47F5-9E91-EE5160E3EC10}"/>
    <hyperlink ref="Y45" r:id="rId349" display="World Mining Data. 2024. (2022 data)" xr:uid="{E50AC7ED-B4BF-4960-8980-384CB0FFFABF}"/>
    <hyperlink ref="Z45" r:id="rId350" display="World Mining Data. 2024. (2022 data)" xr:uid="{96020049-51B7-4B5E-8E7C-32169F5C5CDA}"/>
    <hyperlink ref="AA45" r:id="rId351" display="World Mining Data. 2024. (2022 data)" xr:uid="{9FB86EDC-F4F4-4FE4-ACB1-26D91C63FB8E}"/>
    <hyperlink ref="AB45" r:id="rId352" display="World Mining Data. 2024. (2022 data)" xr:uid="{53DA5341-CC62-4614-8BA7-97A294719D72}"/>
    <hyperlink ref="AC45" r:id="rId353" display="World Mining Data. 2024. (2022 data)" xr:uid="{44FF2344-D5A3-4BF9-890A-801B23E7D462}"/>
    <hyperlink ref="AD45" r:id="rId354" display="World Mining Data. 2024. (2022 data)" xr:uid="{CC6C0B7A-2DEE-4AAC-9276-1553612F92C1}"/>
    <hyperlink ref="AE45" r:id="rId355" display="World Mining Data. 2024. (2022 data)" xr:uid="{0F975B18-2F2E-413A-AA59-B7477D58FFDC}"/>
    <hyperlink ref="AF45" r:id="rId356" display="World Mining Data. 2024. (2022 data)" xr:uid="{8F9F37B7-1980-46D2-958B-746673CDF4E2}"/>
    <hyperlink ref="AG45" r:id="rId357" display="World Mining Data. 2024. (2022 data)" xr:uid="{4C68B7C5-6D6A-4190-A4EE-B1D05C8882D2}"/>
    <hyperlink ref="AH45" r:id="rId358" display="World Mining Data. 2024. (2022 data)" xr:uid="{7D3B46F2-7870-4FF9-8D14-A50EB94D7B82}"/>
    <hyperlink ref="AI45" r:id="rId359" display="World Mining Data. 2024. (2022 data)" xr:uid="{494F2522-8B99-4DB7-8BBD-08E19152F745}"/>
    <hyperlink ref="AJ45" r:id="rId360" display="World Mining Data. 2024. (2022 data)" xr:uid="{B5B48834-1D37-4255-9D85-D4AE09987FC1}"/>
    <hyperlink ref="D48" r:id="rId361" display="Institute for Health Metrics and Evaluation. 2024. (2019 data)" xr:uid="{DEF1AA07-C523-40D1-83A6-F2EBE466C83C}"/>
    <hyperlink ref="E48" r:id="rId362" display="Institute for Health Metrics and Evaluation. 2024. (2019 data)" xr:uid="{FE7C3174-BDEE-4C81-864B-FFBFC386FA82}"/>
    <hyperlink ref="F48" r:id="rId363" display="Institute for Health Metrics and Evaluation. 2024. (2019 data)" xr:uid="{C4541CF8-FEFD-4966-BC5E-12AB6EB9A183}"/>
    <hyperlink ref="G48" r:id="rId364" display="Institute for Health Metrics and Evaluation. 2024. (2019 data)" xr:uid="{7938ABC3-4D98-4E35-B662-352E903CCE96}"/>
    <hyperlink ref="H48" r:id="rId365" display="Institute for Health Metrics and Evaluation. 2024. (2019 data)" xr:uid="{6142EA3E-D963-4E72-91BF-EE7C524CE09E}"/>
    <hyperlink ref="I48" r:id="rId366" display="Institute for Health Metrics and Evaluation. 2024. (2019 data)" xr:uid="{F62FFA4B-8248-4BE4-AEE8-91F253716F6B}"/>
    <hyperlink ref="J48" r:id="rId367" display="Institute for Health Metrics and Evaluation. 2024. (2019 data)" xr:uid="{99656A3B-6BA9-477D-8A42-F3AC83B8E4F4}"/>
    <hyperlink ref="K48" r:id="rId368" display="Institute for Health Metrics and Evaluation. 2024. (2019 data)" xr:uid="{B213E465-C755-4022-B1B4-08A2C557EA7A}"/>
    <hyperlink ref="L48" r:id="rId369" display="Institute for Health Metrics and Evaluation. 2024. (2019 data)" xr:uid="{326B6DFE-5034-4144-AA30-2E6B3045E55A}"/>
    <hyperlink ref="M48" r:id="rId370" display="Institute for Health Metrics and Evaluation. 2024. (2019 data)" xr:uid="{1868A9C6-F289-4E15-B3EE-3227A2308870}"/>
    <hyperlink ref="N48" r:id="rId371" display="Institute for Health Metrics and Evaluation. 2024. (2019 data)" xr:uid="{6A0C2AC6-887A-4BA9-81D3-88EFEC9EBDC9}"/>
    <hyperlink ref="O48" r:id="rId372" display="Institute for Health Metrics and Evaluation. 2024. (2019 data)" xr:uid="{6D10DCB2-AC45-4DBB-A52D-4AFF2C7C95E4}"/>
    <hyperlink ref="P48" r:id="rId373" display="Institute for Health Metrics and Evaluation. 2024. (2019 data)" xr:uid="{E9130A1D-431F-4996-8137-2992887BA334}"/>
    <hyperlink ref="Q48" r:id="rId374" display="Institute for Health Metrics and Evaluation. 2024. (2019 data)" xr:uid="{F18C2D95-DF68-42F7-81F3-157E1FB763B0}"/>
    <hyperlink ref="R48" r:id="rId375" display="Institute for Health Metrics and Evaluation. 2024. (2019 data)" xr:uid="{85800C29-8A5B-4F33-94ED-BD80F8C5A947}"/>
    <hyperlink ref="S48" r:id="rId376" display="Institute for Health Metrics and Evaluation. 2024. (2019 data)" xr:uid="{EB21F619-2351-48A4-A7F8-FCDC53DDBE6E}"/>
    <hyperlink ref="T48" r:id="rId377" display="Institute for Health Metrics and Evaluation. 2024. (2019 data)" xr:uid="{6FDB4A92-0725-4C67-96E0-987E438F2E11}"/>
    <hyperlink ref="U48" r:id="rId378" display="Institute for Health Metrics and Evaluation. 2024. (2019 data)" xr:uid="{780CEE6F-A189-4B8F-B037-571953E7AC68}"/>
    <hyperlink ref="V48" r:id="rId379" display="Institute for Health Metrics and Evaluation. 2024. (2019 data)" xr:uid="{AF544463-5ADF-4717-A2C6-46AB12B5F080}"/>
    <hyperlink ref="W48" r:id="rId380" display="Institute for Health Metrics and Evaluation. 2024. (2019 data)" xr:uid="{C1CFAE6B-F391-497D-B262-92B81583E74C}"/>
    <hyperlink ref="X48" r:id="rId381" display="Institute for Health Metrics and Evaluation. 2024. (2019 data)" xr:uid="{00778FC3-119D-47F6-9942-E995A5A7B3A5}"/>
    <hyperlink ref="Y48" r:id="rId382" display="Institute for Health Metrics and Evaluation. 2024. (2019 data)" xr:uid="{81CA2883-8A1C-4543-8597-E9B4BAC1FB63}"/>
    <hyperlink ref="Z48" r:id="rId383" display="Institute for Health Metrics and Evaluation. 2024. (2019 data)" xr:uid="{3D394DF1-33F3-495B-8D71-808A216FDFBA}"/>
    <hyperlink ref="AA48" r:id="rId384" display="Institute for Health Metrics and Evaluation. 2024. (2019 data)" xr:uid="{FDB3E6A8-C8EE-49F1-92B8-BB664906B8D0}"/>
    <hyperlink ref="AB48" r:id="rId385" display="Institute for Health Metrics and Evaluation. 2024. (2019 data)" xr:uid="{8A4AEEAC-729E-47E8-977F-3E8C550D8C91}"/>
    <hyperlink ref="AC48" r:id="rId386" display="Institute for Health Metrics and Evaluation. 2024. (2019 data)" xr:uid="{A730128C-2809-4654-82FA-441D56A8ACCA}"/>
    <hyperlink ref="AD48" r:id="rId387" display="Institute for Health Metrics and Evaluation. 2024. (2019 data)" xr:uid="{5AF0B8F2-2D75-4953-B34C-08887B4DAF23}"/>
    <hyperlink ref="AE48" r:id="rId388" display="Institute for Health Metrics and Evaluation. 2024. (2019 data)" xr:uid="{C059BDE6-0A2E-4A2A-9D61-A27F99765227}"/>
    <hyperlink ref="AF48" r:id="rId389" display="Institute for Health Metrics and Evaluation. 2024. (2019 data)" xr:uid="{A42D7B32-D7BE-4CBF-A438-874AA15FACA1}"/>
    <hyperlink ref="AG48" r:id="rId390" display="Institute for Health Metrics and Evaluation. 2024. (2019 data)" xr:uid="{8C089492-D264-4B7A-8859-2C2A6D1D7DA6}"/>
    <hyperlink ref="AH48" r:id="rId391" display="Institute for Health Metrics and Evaluation. 2024. (2019 data)" xr:uid="{DD1D7AEC-5493-4772-A59B-75871C20BDD8}"/>
    <hyperlink ref="AI48" r:id="rId392" display="Institute for Health Metrics and Evaluation. 2024. (2019 data)" xr:uid="{E8715688-07A0-49A5-8753-375C57DD6A90}"/>
    <hyperlink ref="AJ48" r:id="rId393" display="Institute for Health Metrics and Evaluation. 2024. (2019 data)" xr:uid="{971A8721-2B58-44E3-930B-4F921DB4D090}"/>
    <hyperlink ref="D14" r:id="rId394" xr:uid="{12CE0A2F-C608-46C9-9C14-9EE341A6A409}"/>
    <hyperlink ref="E14" r:id="rId395" location=":~:text=Unlike%20other%20health%20services%2C%20in,to%20access%20for%20many%20families" xr:uid="{743BEF36-3147-4A20-AE56-B0D7E56EC18E}"/>
    <hyperlink ref="G14" r:id="rId396" location=":~:text=If%20you%20qualify%2C%20the%20Ontario,have%20a%20client%20co%2Dpayment" xr:uid="{44E00BC9-96F1-40C6-A379-8AD71793CEA2}"/>
    <hyperlink ref="I14" r:id="rId397" xr:uid="{08F2372E-971C-4E3C-A807-8DAA13D367BD}"/>
    <hyperlink ref="J14" r:id="rId398" xr:uid="{E33FAD17-E8AD-437C-A09A-36F46B9A117F}"/>
    <hyperlink ref="L14" r:id="rId399" location="how-do-i-apply-for-informal-care-support" xr:uid="{8BF60594-C579-41CD-9F6A-10A08FC9BEAC}"/>
    <hyperlink ref="AG14" r:id="rId400" xr:uid="{1B82FA61-6886-438C-817B-A00DB3F37CA4}"/>
    <hyperlink ref="S14" r:id="rId401" xr:uid="{DAB032C7-C31A-4317-9307-E997D5B53B63}"/>
    <hyperlink ref="M14" r:id="rId402" xr:uid="{870EA0C3-EA10-409E-9626-624B2D3816F3}"/>
    <hyperlink ref="N14" r:id="rId403" xr:uid="{EF5CA017-7911-4A60-83C8-8F1535B58715}"/>
    <hyperlink ref="O14" r:id="rId404" xr:uid="{BB9985B5-BD62-4CAF-BE0E-7402F53E62DF}"/>
    <hyperlink ref="P14" r:id="rId405" xr:uid="{752304BB-618F-4152-A744-F0778D9B9435}"/>
    <hyperlink ref="Q14" r:id="rId406" xr:uid="{16E55E94-BF9F-44D2-92D5-DED02CD3255C}"/>
    <hyperlink ref="R14" r:id="rId407" location=":~:text=Carer's%20allowance%20is%20a%20payment,you%20need%20assistance%20or%20not" xr:uid="{CF5E648B-8066-41ED-9A1D-90296E16C3BD}"/>
    <hyperlink ref="T14" r:id="rId408" location=":~:text=The%20medical%20service%20fee%20system%20reimburses%20providers%20from%20insurance%20funds,and%20medical%20devices%20actually%20provided" display="Japan Hospital Physicians Network, 2024. Medical Service Fee System. Available at: https://japanhpn.org/en/section-7-2/#:~:text=The%20medical%20service%20fee%20system%20reimburses%20providers%20from%20insurance%20funds,and%20medical%20devices%20actually%20provided." xr:uid="{5A5B7462-C7D4-4B1D-A7C0-22E0E7EACF1D}"/>
    <hyperlink ref="U14" r:id="rId409" xr:uid="{23E81B3A-14ED-49C6-A00A-866DDB6A2928}"/>
    <hyperlink ref="V14" r:id="rId410" xr:uid="{32167228-BA8E-49EA-A5B3-897F09972E7A}"/>
    <hyperlink ref="W14" r:id="rId411" xr:uid="{45D5CEB6-7B2F-42E4-B178-8AE5EB8C2550}"/>
    <hyperlink ref="X14" r:id="rId412" xr:uid="{8009FE7F-2D45-41B7-A191-10F6E5ADB897}"/>
    <hyperlink ref="Y14" r:id="rId413" xr:uid="{15B079B6-BC20-4383-B4E4-EE41A183171E}"/>
    <hyperlink ref="Z14" r:id="rId414" xr:uid="{BDA0CA0A-2B4B-453E-9BC2-169F1243233B}"/>
    <hyperlink ref="AA14" r:id="rId415" xr:uid="{8844D068-980F-4C73-9E0F-39EB8AD1C0CB}"/>
    <hyperlink ref="AB14" r:id="rId416" xr:uid="{722873F9-8D07-4455-9EE6-FAF33996057C}"/>
    <hyperlink ref="AC14" r:id="rId417" xr:uid="{C3720103-DF17-4B57-91B4-D3E80921414B}"/>
    <hyperlink ref="AD14" r:id="rId418" display="Government of Slovenia, 2020. Slovenia takes decisive action to fight the epidemic and help the population and the economy. Available at: https://www.gov.si/en/news/2020-06-01-slovenia-takes-decisive-action-to-fight-the-epidemic-and-help-the-population-and-the-economy/." xr:uid="{101CB712-5A80-430F-A32B-3BB6FEC0F4E0}"/>
    <hyperlink ref="AE14" r:id="rId419" xr:uid="{5F0A5BCF-4713-4CAC-BEDA-C5C68E4EF0B6}"/>
    <hyperlink ref="AF14" r:id="rId420" xr:uid="{98BAED53-27EF-43FB-876E-BA299CF6BA09}"/>
    <hyperlink ref="AH14" r:id="rId421" xr:uid="{044E0C9D-21FB-4E88-9254-729EE05CE23D}"/>
    <hyperlink ref="AI14" r:id="rId422" xr:uid="{0F8AC32B-8D5F-440F-9A17-623DBCBEAA82}"/>
    <hyperlink ref="AJ14" r:id="rId423" location=":~:text=URL%3A%20https%3A%2F%2Fassets.publishing.service.gov.uk%2Fgovernment%2Fuploads%2Fsystem%2Fuploads%2Fattachment_data%2Ffile%2F268684%2FFactsheet_8_update__tweak_.pdf%0AVisible%3A%200%25%20" xr:uid="{BD9D2AB0-028C-4C31-BB70-3EE871E7BFAA}"/>
    <hyperlink ref="K14" r:id="rId424" display="Secher, K.V., Ljungdalh, P.M.M., Siren, A.P., Lind, J. and Rasmussen, L.J.H., 2021. Changes in health-related quality of life in patients with complex chronic conditions after a community-based person-centered intervention: a Danish pragmatic randomized trial. BMC Geriatrics, [online] 21(1). Available at: &lt;https://bmcgeriatr.biomedcentral.com/articles/10.1186/s12877-021-02069-1&gt;." xr:uid="{3DDEB3BD-6667-401C-BB87-EC9AFEA9A9D2}"/>
    <hyperlink ref="H14" r:id="rId425" xr:uid="{C9DF12AE-F0FD-48E8-86FE-B1F33B329829}"/>
    <hyperlink ref="F14" r:id="rId426" xr:uid="{CAEE32F6-381A-41F0-89EF-39E5C5CA0EA2}"/>
    <hyperlink ref="O13" r:id="rId427" display="Hamed. 2024." xr:uid="{3EBE3A5C-A059-450D-9943-A5A66604184D}"/>
    <hyperlink ref="D18" r:id="rId428" xr:uid="{6DEC570F-726D-47A7-9EA1-9DBC9C7431F6}"/>
    <hyperlink ref="E18" r:id="rId429" xr:uid="{E967FCCC-2A1A-42C5-905B-031C47F4227D}"/>
    <hyperlink ref="F18" r:id="rId430" xr:uid="{BDEF337C-0765-4529-8933-8DB2E76A9C5A}"/>
    <hyperlink ref="G18" r:id="rId431" xr:uid="{99F9541F-819A-46CF-B482-B72989677157}"/>
    <hyperlink ref="I18" r:id="rId432" xr:uid="{C042C9FE-1C8B-43CB-84AB-0A722A16E00C}"/>
    <hyperlink ref="J18" r:id="rId433" xr:uid="{856BAAF7-0C4F-44A8-9105-23CBB1EAF465}"/>
    <hyperlink ref="K18" r:id="rId434" xr:uid="{D5F091BD-8B93-41FC-AFB1-8FE29BAE3CF4}"/>
    <hyperlink ref="L18" r:id="rId435" xr:uid="{181CE479-4353-462A-82ED-E9E5286E2627}"/>
    <hyperlink ref="N18" r:id="rId436" xr:uid="{5C716B9C-E8B2-48F9-AC04-86A57F0FE2A1}"/>
    <hyperlink ref="O18" r:id="rId437" xr:uid="{6155FE5B-11B4-477A-9907-CFEF5962571D}"/>
    <hyperlink ref="P18" r:id="rId438" xr:uid="{2D5AFB1D-6130-484B-9282-0A4D38E50AC7}"/>
    <hyperlink ref="Q18" r:id="rId439" xr:uid="{5362C27E-B64F-464A-A807-C47A0EF5DC6C}"/>
    <hyperlink ref="R18" r:id="rId440" xr:uid="{D667817A-57D5-4A6F-A9E5-2C41E2886857}"/>
    <hyperlink ref="S18" r:id="rId441" xr:uid="{E6758151-D5BC-4CDE-BB74-A1B77F9B0EFB}"/>
    <hyperlink ref="U18" r:id="rId442" xr:uid="{93D804A9-7F83-461D-BC5B-5B5654293E92}"/>
    <hyperlink ref="V18" r:id="rId443" xr:uid="{087F6EC1-7A17-4EFB-AA55-89497AE9F124}"/>
    <hyperlink ref="W18" r:id="rId444" xr:uid="{EE6090CB-3890-4123-9867-F502A7D28E06}"/>
    <hyperlink ref="X18" r:id="rId445" xr:uid="{64D1DC4E-64EA-4568-9647-6AE9A4729B97}"/>
    <hyperlink ref="Y18" r:id="rId446" xr:uid="{3D02AFE1-9922-41D2-8156-BCAD2FC0D92D}"/>
    <hyperlink ref="Z18" r:id="rId447" xr:uid="{CAA8392D-3B27-41E7-A416-48E3B90F0D46}"/>
    <hyperlink ref="AA18" r:id="rId448" xr:uid="{0B10AE64-D9F7-4CCE-A6B0-BB53D5B88276}"/>
    <hyperlink ref="AB18" r:id="rId449" xr:uid="{58FC854E-45EF-43B0-B87B-A0A41DD4DBDA}"/>
    <hyperlink ref="AC18" r:id="rId450" xr:uid="{FE78EAB8-4D5E-493F-9E52-A20035109408}"/>
    <hyperlink ref="AD18" r:id="rId451" xr:uid="{73A00EAE-3046-4F1F-963E-EF8919D70F27}"/>
    <hyperlink ref="AF18" r:id="rId452" xr:uid="{4FFC7CB6-5745-4066-95DE-7363D6C0CC7C}"/>
    <hyperlink ref="AG18" r:id="rId453" xr:uid="{166C5F00-A7C0-443C-9E64-9F79D359F590}"/>
    <hyperlink ref="AH18" r:id="rId454" xr:uid="{CFDEE469-94F1-4D26-B085-C2372E5B0EF6}"/>
    <hyperlink ref="AI18" r:id="rId455" xr:uid="{9E94884A-2C7E-448F-A9F8-48E764C996A9}"/>
    <hyperlink ref="D21:AJ21" r:id="rId456" display="World Bank. 2024." xr:uid="{86D6547F-5604-4C95-8EFF-DC4B9ED57485}"/>
    <hyperlink ref="D22" r:id="rId457" xr:uid="{DD7C52D2-D83C-4F2F-8EA8-D90C68872C7A}"/>
    <hyperlink ref="E22" r:id="rId458" xr:uid="{C7BDF455-8382-414B-AEB4-DDB41D93BAC5}"/>
    <hyperlink ref="I22" r:id="rId459" xr:uid="{2CD6F004-00F6-4D4C-B598-EDAEA91D39F4}"/>
    <hyperlink ref="J22" r:id="rId460" xr:uid="{81C45B3A-F869-4392-8660-57362891FA59}"/>
    <hyperlink ref="K22" r:id="rId461" xr:uid="{E14BC35B-DD42-417B-8E7E-7996EC4581A2}"/>
    <hyperlink ref="L22" r:id="rId462" xr:uid="{CAA8B484-4E0C-4EED-B5BB-C1F4B6F368BD}"/>
    <hyperlink ref="M22" r:id="rId463" xr:uid="{2FD3A279-9D70-46D1-B1A3-B6B5CC824E04}"/>
    <hyperlink ref="N22" r:id="rId464" xr:uid="{04D639B9-AB74-416D-AD8B-1714E4E123DA}"/>
    <hyperlink ref="R22" r:id="rId465" xr:uid="{EA1E98AE-6AF2-458B-8ABA-28F9F1F6F288}"/>
    <hyperlink ref="S22" r:id="rId466" xr:uid="{9409E465-121C-4F80-B4BF-BEB7468C4405}"/>
    <hyperlink ref="U22" r:id="rId467" xr:uid="{3A9DFEA7-88CA-4090-971A-474AEAFB2E1B}"/>
    <hyperlink ref="V22" r:id="rId468" xr:uid="{B85A8062-4C7F-4EE7-9A92-39B0EE8AA6C9}"/>
    <hyperlink ref="W22" r:id="rId469" xr:uid="{7C432ECB-3F08-418D-B841-02015F2EE5F8}"/>
    <hyperlink ref="X22" r:id="rId470" xr:uid="{FF3C4B28-1DBC-411C-B6CC-465F13669592}"/>
    <hyperlink ref="Y22" r:id="rId471" xr:uid="{FE8A6E1C-7E99-44D3-BE75-7AD61401D9A5}"/>
    <hyperlink ref="Z22" r:id="rId472" xr:uid="{75D3BE59-C20E-43AA-8827-EFF76B3F6C06}"/>
    <hyperlink ref="AA22" r:id="rId473" xr:uid="{AB781FA2-4B45-4E1B-BFDA-D45098D25984}"/>
    <hyperlink ref="AC22" r:id="rId474" xr:uid="{DB4F2029-D290-4F7F-8306-3236FA3E2A2A}"/>
    <hyperlink ref="AD22" r:id="rId475" xr:uid="{1DF97C3E-5FF0-43B4-A683-384FD5211DA3}"/>
    <hyperlink ref="AE22" r:id="rId476" xr:uid="{15BF6263-7651-476F-8DC9-7A7605155E1A}"/>
    <hyperlink ref="AF22" r:id="rId477" xr:uid="{4FF1FA1E-AA81-4330-B843-23C277909783}"/>
    <hyperlink ref="AG22" r:id="rId478" xr:uid="{9679D0C8-D8A2-4CB9-AD3F-65D865198430}"/>
    <hyperlink ref="AH22" r:id="rId479" xr:uid="{EB576C03-02D6-4B08-86FA-ABF808089E4F}"/>
    <hyperlink ref="AJ22" r:id="rId480" xr:uid="{D6B05142-9689-47E5-BA43-38DE8ADA67A1}"/>
    <hyperlink ref="T22" r:id="rId481" xr:uid="{42A23FBA-36CA-4C73-BE56-F749F7FA67C1}"/>
    <hyperlink ref="D28:AJ28" r:id="rId482" display="Our World in Data. 2024." xr:uid="{BFCB5B22-6BE5-4A26-A4CE-3BA5580F8A22}"/>
    <hyperlink ref="D25" r:id="rId483" xr:uid="{F224FEF9-2AE2-4536-B9BD-25781E0F7B14}"/>
    <hyperlink ref="E25" r:id="rId484" xr:uid="{C3ECA454-1C98-4C2C-8C46-713BF726F96C}"/>
    <hyperlink ref="I25" r:id="rId485" xr:uid="{FEEF8F04-A302-4692-89CD-D568696B9352}"/>
    <hyperlink ref="J25" r:id="rId486" xr:uid="{4FA575F1-CEC4-4E7D-89A0-54C715A4C800}"/>
    <hyperlink ref="K25" r:id="rId487" xr:uid="{4B404447-5422-4B6B-8A50-EBED78A4D083}"/>
    <hyperlink ref="L25" r:id="rId488" xr:uid="{B9EFDE84-3463-46CD-9D9F-A8F532E6A257}"/>
    <hyperlink ref="M25" r:id="rId489" xr:uid="{84926A51-B369-494A-867B-17A68F332E36}"/>
    <hyperlink ref="N25" r:id="rId490" xr:uid="{5F8209C5-F0FD-4236-8B2D-29FA9C642C1E}"/>
    <hyperlink ref="O25" r:id="rId491" xr:uid="{FECE62BA-E4FF-46B4-8244-C89C7244CD85}"/>
    <hyperlink ref="P25" r:id="rId492" xr:uid="{935BB77E-574A-494C-A2E2-50601F1CEDB0}"/>
    <hyperlink ref="R25" r:id="rId493" xr:uid="{ADDD630F-F981-4F60-B47F-2C632A2C0E46}"/>
    <hyperlink ref="S25" r:id="rId494" xr:uid="{A4FB8479-FB7F-4FB0-823A-65C2B501550C}"/>
    <hyperlink ref="V25" r:id="rId495" xr:uid="{A71D5DE4-673E-465E-A50D-FC7A356BC50E}"/>
    <hyperlink ref="W25" r:id="rId496" xr:uid="{799D16D1-94C7-492D-BC22-011B015993EC}"/>
    <hyperlink ref="Y25" r:id="rId497" xr:uid="{745F1395-751C-4D68-8878-EE7C700EE46B}"/>
    <hyperlink ref="Z25" r:id="rId498" xr:uid="{B561F383-894B-4E11-A1CD-3009C68E9150}"/>
    <hyperlink ref="AA25" r:id="rId499" xr:uid="{459D3EF3-4451-4F68-9540-A155A0B601E8}"/>
    <hyperlink ref="AC25" r:id="rId500" xr:uid="{1B717E0F-50D7-46D3-B42F-98770B978992}"/>
    <hyperlink ref="AF25" r:id="rId501" xr:uid="{CA466FBA-ADAF-4B6E-B00A-B2967F0DC259}"/>
    <hyperlink ref="AG25" r:id="rId502" xr:uid="{FCCEB456-2E53-44FA-A137-3545DA94F245}"/>
    <hyperlink ref="AH25" r:id="rId503" xr:uid="{2FC8C433-80F6-4478-B3C2-056DC6C77518}"/>
    <hyperlink ref="AJ25" r:id="rId504" xr:uid="{C8D340BC-1191-442D-9D90-591B834398B4}"/>
    <hyperlink ref="D31" r:id="rId505" display="Institute for Health Metrics and Evaluation. 2024. (2019 data)" xr:uid="{1370D4B8-D8D5-4AB4-AD28-DFE5D51E387B}"/>
    <hyperlink ref="E31" r:id="rId506" display="Institute for Health Metrics and Evaluation. 2024. (2019 data)" xr:uid="{7F6BEF7F-5B51-421C-A0A2-5C5F3B76A10F}"/>
    <hyperlink ref="F31" r:id="rId507" display="Institute for Health Metrics and Evaluation. 2024. (2019 data)" xr:uid="{73D7719C-72ED-4C20-8CB7-7C6D618D1651}"/>
    <hyperlink ref="G31" r:id="rId508" display="Institute for Health Metrics and Evaluation. 2024. (2019 data)" xr:uid="{7EB05649-EF07-4788-B0BB-54E281BE92DC}"/>
    <hyperlink ref="H31" r:id="rId509" display="Institute for Health Metrics and Evaluation. 2024. (2019 data)" xr:uid="{271B96E9-8D54-4F48-9753-0B6E44E2EFD3}"/>
    <hyperlink ref="I31" r:id="rId510" display="Institute for Health Metrics and Evaluation. 2024. (2019 data)" xr:uid="{D32A9D13-1311-41CA-A5A8-22DCEEFD4AC9}"/>
    <hyperlink ref="J31" r:id="rId511" display="Institute for Health Metrics and Evaluation. 2024. (2019 data)" xr:uid="{D6393890-A705-451D-BD88-14D9E1B2A021}"/>
    <hyperlink ref="K31" r:id="rId512" display="Institute for Health Metrics and Evaluation. 2024. (2019 data)" xr:uid="{0B0B8285-E4D9-4222-AE34-3F64A8026DD2}"/>
    <hyperlink ref="L31" r:id="rId513" display="Institute for Health Metrics and Evaluation. 2024. (2019 data)" xr:uid="{10A51637-CA49-496E-83A7-6285C9AD4868}"/>
    <hyperlink ref="M31" r:id="rId514" display="Institute for Health Metrics and Evaluation. 2024. (2019 data)" xr:uid="{D4ACB415-291E-4399-B218-252A4460FB2F}"/>
    <hyperlink ref="N31" r:id="rId515" display="Institute for Health Metrics and Evaluation. 2024. (2019 data)" xr:uid="{8BBDCDD4-3493-4198-81D5-673DA8CEFCC3}"/>
    <hyperlink ref="O31" r:id="rId516" display="Institute for Health Metrics and Evaluation. 2024. (2019 data)" xr:uid="{C2623C61-0EDF-4E96-8FE9-64EA7C020899}"/>
    <hyperlink ref="P31" r:id="rId517" display="Institute for Health Metrics and Evaluation. 2024. (2019 data)" xr:uid="{9687109D-5AB0-4F6B-A72B-1A252A37A391}"/>
    <hyperlink ref="Q31" r:id="rId518" display="Institute for Health Metrics and Evaluation. 2024. (2019 data)" xr:uid="{076FC365-6B00-42C8-94A8-A827F1671391}"/>
    <hyperlink ref="R31" r:id="rId519" display="Institute for Health Metrics and Evaluation. 2024. (2019 data)" xr:uid="{5FAEAA15-1EDA-480C-931C-953DE4EA558E}"/>
    <hyperlink ref="S31" r:id="rId520" display="Institute for Health Metrics and Evaluation. 2024. (2019 data)" xr:uid="{D29265BD-9372-41F6-AB42-D58600922CA8}"/>
    <hyperlink ref="T31" r:id="rId521" display="Institute for Health Metrics and Evaluation. 2024. (2019 data)" xr:uid="{B3400469-5909-49A3-8225-ADA458D3E8D7}"/>
    <hyperlink ref="U31" r:id="rId522" display="Institute for Health Metrics and Evaluation. 2024. (2019 data)" xr:uid="{AA554C67-5973-45DF-ACD4-3781020E88AF}"/>
    <hyperlink ref="V31" r:id="rId523" display="Institute for Health Metrics and Evaluation. 2024. (2019 data)" xr:uid="{E051AA21-CDD8-4292-A104-EF2730E285D4}"/>
    <hyperlink ref="W31" r:id="rId524" display="Institute for Health Metrics and Evaluation. 2024. (2019 data)" xr:uid="{C6B7EA8F-4641-4DBB-9356-ACD624443E95}"/>
    <hyperlink ref="X31" r:id="rId525" display="Institute for Health Metrics and Evaluation. 2024. (2019 data)" xr:uid="{870B3096-45B3-43AB-9E47-3F873120105C}"/>
    <hyperlink ref="Y31" r:id="rId526" display="Institute for Health Metrics and Evaluation. 2024. (2019 data)" xr:uid="{E110D436-7B43-4BEC-9D46-0BC547D970AB}"/>
    <hyperlink ref="Z31" r:id="rId527" display="Institute for Health Metrics and Evaluation. 2024. (2019 data)" xr:uid="{9C5AC103-6D37-42FA-949D-C916AC5CB220}"/>
    <hyperlink ref="AA31" r:id="rId528" display="Institute for Health Metrics and Evaluation. 2024. (2019 data)" xr:uid="{7B5C7A8F-DDC9-49AD-B51D-1E419EEDBF24}"/>
    <hyperlink ref="AB31" r:id="rId529" display="Institute for Health Metrics and Evaluation. 2024. (2019 data)" xr:uid="{E1F0DC7A-2DAD-4A02-92E6-8352947457F0}"/>
    <hyperlink ref="AC31" r:id="rId530" display="Institute for Health Metrics and Evaluation. 2024. (2019 data)" xr:uid="{2D530334-1840-42FF-8240-16D43AEAE25E}"/>
    <hyperlink ref="AD31" r:id="rId531" display="Institute for Health Metrics and Evaluation. 2024. (2019 data)" xr:uid="{CAAE5F08-493D-4089-9852-36A5C2D5E332}"/>
    <hyperlink ref="AE31" r:id="rId532" display="Institute for Health Metrics and Evaluation. 2024. (2019 data)" xr:uid="{5069C867-8943-4EFC-87B9-7459D91CACE1}"/>
    <hyperlink ref="AF31" r:id="rId533" display="Institute for Health Metrics and Evaluation. 2024. (2019 data)" xr:uid="{523BB9E3-D332-4140-8FCE-B03F57EF1655}"/>
    <hyperlink ref="AG31" r:id="rId534" display="Institute for Health Metrics and Evaluation. 2024. (2019 data)" xr:uid="{BA6A2AC4-74F1-45F2-BE0C-7B901349274E}"/>
    <hyperlink ref="AH31" r:id="rId535" display="Institute for Health Metrics and Evaluation. 2024. (2019 data)" xr:uid="{C4A034B2-3C09-4139-ABAE-C89B5C98C774}"/>
    <hyperlink ref="AI31" r:id="rId536" display="Institute for Health Metrics and Evaluation. 2024. (2019 data)" xr:uid="{08B30C26-ABC6-4EE3-8D31-16D8A4A98956}"/>
    <hyperlink ref="AJ31" r:id="rId537" display="Institute for Health Metrics and Evaluation. 2024. (2019 data)" xr:uid="{35515F23-C618-4207-9806-B5DB870F4928}"/>
    <hyperlink ref="D35" r:id="rId538" xr:uid="{05670A53-D44F-4AA5-95D4-50BBBFD429C7}"/>
    <hyperlink ref="E35" r:id="rId539" xr:uid="{B2D18B06-96E3-4BB0-ADD5-A61FA44CCC64}"/>
    <hyperlink ref="F35" r:id="rId540" xr:uid="{D14B86FD-3153-4F52-84DF-D6098FAD33F0}"/>
    <hyperlink ref="G35" r:id="rId541" xr:uid="{5322A44E-D340-4AA9-934E-B34FA8338578}"/>
    <hyperlink ref="H35" r:id="rId542" xr:uid="{6DC78713-D5E3-46E7-A767-F7FE09BC8A8F}"/>
    <hyperlink ref="I35" r:id="rId543" xr:uid="{4785B56D-0057-49AD-8330-91A97E38A301}"/>
    <hyperlink ref="J35" r:id="rId544" xr:uid="{9D1F556B-800A-42D9-A972-5AD3AF77D3C1}"/>
    <hyperlink ref="K35" r:id="rId545" xr:uid="{3912BD31-0CE3-4465-A75D-F3916DE3175D}"/>
    <hyperlink ref="L35" r:id="rId546" xr:uid="{0D4BE5F3-5D4A-4542-88F4-3456FD6C476D}"/>
    <hyperlink ref="M35" r:id="rId547" xr:uid="{A2EE7E8E-58AD-49B6-939C-28BC1381A0FF}"/>
    <hyperlink ref="N35" r:id="rId548" xr:uid="{8AE354B8-D8CB-4747-967F-C6F53F316A7D}"/>
    <hyperlink ref="O35" r:id="rId549" xr:uid="{864D81C8-BD46-4156-B512-33A933534F45}"/>
    <hyperlink ref="P35" r:id="rId550" xr:uid="{38BE5CC3-D8C1-4D47-AAF0-C62664CC281F}"/>
    <hyperlink ref="Q35" r:id="rId551" xr:uid="{6B136502-9E00-43E2-A04D-4CF09A2382AC}"/>
    <hyperlink ref="R35" r:id="rId552" xr:uid="{3B4329A1-0756-4F2B-B021-60258BFAE5D6}"/>
    <hyperlink ref="S35" r:id="rId553" xr:uid="{2553EB69-3525-44D5-A70E-7F70BA311F08}"/>
    <hyperlink ref="T35" r:id="rId554" xr:uid="{4F7C3BB6-C2B3-478C-8A63-359DEA8481BB}"/>
    <hyperlink ref="U35" r:id="rId555" xr:uid="{59CCB44E-66EC-4447-BE12-949DAB2FFDDC}"/>
    <hyperlink ref="V35" r:id="rId556" xr:uid="{1D51781E-0A38-4627-8926-296D7C09A67E}"/>
    <hyperlink ref="W35" r:id="rId557" xr:uid="{FDA55AAD-765A-4D31-9F1D-9A9A0B108053}"/>
    <hyperlink ref="X35" r:id="rId558" xr:uid="{1E8DB37B-FD68-4C87-9234-2217AB6B09C6}"/>
    <hyperlink ref="Y35" r:id="rId559" xr:uid="{0E4C279C-4CDE-45A3-8110-43D06F98335E}"/>
    <hyperlink ref="Z35" r:id="rId560" xr:uid="{50D1B3C6-142B-4E74-AD5B-D4CF327DB480}"/>
    <hyperlink ref="AA35" r:id="rId561" xr:uid="{0923A592-857E-4367-980B-D3744FD99A77}"/>
    <hyperlink ref="AB35" r:id="rId562" xr:uid="{D33EDC03-2374-4A94-A1BF-CD4785A61CB7}"/>
    <hyperlink ref="AC35" r:id="rId563" xr:uid="{7755B651-E093-4195-BD23-6CD3E80030C3}"/>
    <hyperlink ref="AD35" r:id="rId564" xr:uid="{901F27BB-5079-4D58-BE8A-975FC7963BA7}"/>
    <hyperlink ref="AE35" r:id="rId565" xr:uid="{E095F3C9-92C8-41A1-A427-4249D7A599A6}"/>
    <hyperlink ref="AF35" r:id="rId566" xr:uid="{21E5C642-8A7C-400A-92DB-9F43A1E187C8}"/>
    <hyperlink ref="AG35" r:id="rId567" xr:uid="{5AD3AE73-53F7-403B-BC0F-9B034C6ACA65}"/>
    <hyperlink ref="AH35" r:id="rId568" xr:uid="{2A7D58FD-7091-4A70-A5F0-AB901B7B9D47}"/>
    <hyperlink ref="AI35" r:id="rId569" xr:uid="{84312F34-42F8-4652-A191-667096F3585D}"/>
    <hyperlink ref="AJ35" r:id="rId570" xr:uid="{C3896649-A634-460A-AAFD-E620CA7C839A}"/>
    <hyperlink ref="D36" r:id="rId571" xr:uid="{50F49C30-B7DC-4392-AB28-FA8BFBEC7014}"/>
    <hyperlink ref="E36" r:id="rId572" xr:uid="{714FB230-5568-420F-BD96-1081F1FE372B}"/>
    <hyperlink ref="F36" r:id="rId573" xr:uid="{7E7EB12C-2EC9-4DF9-85B9-6F44D198C654}"/>
    <hyperlink ref="G36" r:id="rId574" xr:uid="{EE26B63D-D2DA-41A2-9A3B-5CBA6BF9ACAD}"/>
    <hyperlink ref="H36" r:id="rId575" xr:uid="{1B307F3E-6E8C-46A8-8E79-43746419EFD4}"/>
    <hyperlink ref="I36" r:id="rId576" xr:uid="{823CC078-CFE4-4240-9FBB-AFA5926C778C}"/>
    <hyperlink ref="J36" r:id="rId577" xr:uid="{B4BD0EF5-5DE1-49FE-883D-8FCA56DBA47D}"/>
    <hyperlink ref="K36" r:id="rId578" xr:uid="{ADB4B2F8-5195-4752-8C8A-FDFA9EB99C1E}"/>
    <hyperlink ref="L36" r:id="rId579" xr:uid="{405778ED-FF4B-4ECA-B733-6692087D1F2F}"/>
    <hyperlink ref="M36" r:id="rId580" xr:uid="{9FCA72FF-1CD8-4571-B66F-D9FA1680BC06}"/>
    <hyperlink ref="N36" r:id="rId581" xr:uid="{BADB07C5-F7B8-437C-89B9-D0E6BBFE0B1A}"/>
    <hyperlink ref="O36" r:id="rId582" xr:uid="{EA6AFF89-C3AF-4443-9C98-E672EDC03824}"/>
    <hyperlink ref="P36" r:id="rId583" xr:uid="{9BA36716-9C4C-442D-A7D3-8FD8A35BDD2C}"/>
    <hyperlink ref="Q36" r:id="rId584" xr:uid="{23F98D97-7DC4-4DDF-8332-61C259C5070E}"/>
    <hyperlink ref="R36" r:id="rId585" xr:uid="{5B582122-AEAB-4F9A-9162-3907F6ACFBA6}"/>
    <hyperlink ref="S36" r:id="rId586" xr:uid="{661452B1-8538-400F-97E3-6469927CB0B5}"/>
    <hyperlink ref="T36" r:id="rId587" xr:uid="{FFB0FF72-4123-44E1-9F36-3CA8A37E1F77}"/>
    <hyperlink ref="U36" r:id="rId588" xr:uid="{6DAB3A7C-893C-4BFD-B195-D63F2FDEFDCE}"/>
    <hyperlink ref="V36" r:id="rId589" xr:uid="{885672C9-23AC-40B0-81D5-656E0C82B57A}"/>
    <hyperlink ref="W36" r:id="rId590" xr:uid="{8BF272BC-829A-4282-8078-36CEB173AB56}"/>
    <hyperlink ref="X36" r:id="rId591" xr:uid="{04C10F3D-9996-497F-9A34-52AB91D4F9E2}"/>
    <hyperlink ref="Y36" r:id="rId592" xr:uid="{7AF88D2D-9091-4290-98EA-9CF9D65550A9}"/>
    <hyperlink ref="Z36" r:id="rId593" xr:uid="{C8439375-093A-46D1-B861-FF4B24CB8B0A}"/>
    <hyperlink ref="AA36" r:id="rId594" xr:uid="{3A7585B6-9883-4D89-9B8B-F73186D48989}"/>
    <hyperlink ref="AB36" r:id="rId595" xr:uid="{3D61D36F-7D3C-4F94-82E9-998988969F85}"/>
    <hyperlink ref="AC36" r:id="rId596" xr:uid="{F8A61F0E-6141-449C-853A-A0CEF754B113}"/>
    <hyperlink ref="AD36" r:id="rId597" xr:uid="{1DD4632F-14C1-4A2F-833D-E4CF5E9D3DC2}"/>
    <hyperlink ref="AE36" r:id="rId598" xr:uid="{B51366B6-CFC9-491D-93D9-3B0DCA509648}"/>
    <hyperlink ref="AF36" r:id="rId599" xr:uid="{9C4473C6-2073-47D5-A040-42EB4C7CF70D}"/>
    <hyperlink ref="AG36" r:id="rId600" xr:uid="{A5319090-37C6-4C4E-BD37-F316E3591A48}"/>
    <hyperlink ref="AH36" r:id="rId601" xr:uid="{8AA1A501-1815-40A1-8272-8FC06BAB2313}"/>
    <hyperlink ref="AI36" r:id="rId602" xr:uid="{A8C95D5F-A95F-49D2-8F49-CCBB53125940}"/>
    <hyperlink ref="AJ36" r:id="rId603" xr:uid="{6F0F092D-6041-44FA-96C4-D83B310BF310}"/>
    <hyperlink ref="D32" r:id="rId604" display="Institute for Health Metrics and Evaluation. 2024. (2019 data)" xr:uid="{4BC3073A-4099-4639-9CB7-10F611D3B1F7}"/>
    <hyperlink ref="E32" r:id="rId605" display="Institute for Health Metrics and Evaluation. 2024. (2019 data)" xr:uid="{CC8C38ED-54E6-4178-98D3-80DC594A3243}"/>
    <hyperlink ref="F32" r:id="rId606" display="Institute for Health Metrics and Evaluation. 2024. (2019 data)" xr:uid="{7277A632-8166-48D7-A969-20A1C2ECD33D}"/>
    <hyperlink ref="G32" r:id="rId607" display="Institute for Health Metrics and Evaluation. 2024. (2019 data)" xr:uid="{E8694C4B-4CF2-4897-9C19-D2CB207F3883}"/>
    <hyperlink ref="H32" r:id="rId608" display="Institute for Health Metrics and Evaluation. 2024. (2019 data)" xr:uid="{F04CEDA5-2BE7-4C23-AAC3-EDC3356933E7}"/>
    <hyperlink ref="I32" r:id="rId609" display="Institute for Health Metrics and Evaluation. 2024. (2019 data)" xr:uid="{F841EDA3-95B0-4868-8331-F16030D5AD65}"/>
    <hyperlink ref="J32" r:id="rId610" display="Institute for Health Metrics and Evaluation. 2024. (2019 data)" xr:uid="{F12C8EC3-C774-42F2-929B-6E81CA7CDFCF}"/>
    <hyperlink ref="K32" r:id="rId611" display="Institute for Health Metrics and Evaluation. 2024. (2019 data)" xr:uid="{F76ECBA0-C398-4782-A127-2FD93B50CE57}"/>
    <hyperlink ref="L32" r:id="rId612" display="Institute for Health Metrics and Evaluation. 2024. (2019 data)" xr:uid="{8FB259BF-1197-4AAA-A405-553EAF1510B4}"/>
    <hyperlink ref="M32" r:id="rId613" display="Institute for Health Metrics and Evaluation. 2024. (2019 data)" xr:uid="{6B8986BC-DD49-4AAE-B9C0-C706EBF2EACC}"/>
    <hyperlink ref="N32" r:id="rId614" display="Institute for Health Metrics and Evaluation. 2024. (2019 data)" xr:uid="{3A553A35-A033-401B-97FF-51B669CB2273}"/>
    <hyperlink ref="O32" r:id="rId615" display="Institute for Health Metrics and Evaluation. 2024. (2019 data)" xr:uid="{FA505812-430D-47B2-BDC8-22BDDBDD1B2E}"/>
    <hyperlink ref="P32" r:id="rId616" display="Institute for Health Metrics and Evaluation. 2024. (2019 data)" xr:uid="{5109F66C-C690-42D0-821B-446874C7F46E}"/>
    <hyperlink ref="Q32" r:id="rId617" display="Institute for Health Metrics and Evaluation. 2024. (2019 data)" xr:uid="{6C872BF8-458F-483B-9C99-F3D675F61F3E}"/>
    <hyperlink ref="R32" r:id="rId618" display="Institute for Health Metrics and Evaluation. 2024. (2019 data)" xr:uid="{A40C5DE1-6E0D-4A33-92CA-CAC036EF0DEF}"/>
    <hyperlink ref="S32" r:id="rId619" display="Institute for Health Metrics and Evaluation. 2024. (2019 data)" xr:uid="{F0392D37-4A19-482E-9561-FD4703989A16}"/>
    <hyperlink ref="T32" r:id="rId620" display="Institute for Health Metrics and Evaluation. 2024. (2019 data)" xr:uid="{3E8A1D2C-61CC-472E-8465-499B478FBCBB}"/>
    <hyperlink ref="U32" r:id="rId621" display="Institute for Health Metrics and Evaluation. 2024. (2019 data)" xr:uid="{135DDC6D-F379-4DDB-B6AE-DA7CBF262CDF}"/>
    <hyperlink ref="V32" r:id="rId622" display="Institute for Health Metrics and Evaluation. 2024. (2019 data)" xr:uid="{BC086846-9FB0-4123-8DB6-3A38E108C7CF}"/>
    <hyperlink ref="W32" r:id="rId623" display="Institute for Health Metrics and Evaluation. 2024. (2019 data)" xr:uid="{A06E432E-DA6C-466D-9484-F95631D95E58}"/>
    <hyperlink ref="X32" r:id="rId624" display="Institute for Health Metrics and Evaluation. 2024. (2019 data)" xr:uid="{89CBE3FA-B6A1-4A3A-9577-B1CD1D306BC9}"/>
    <hyperlink ref="Y32" r:id="rId625" display="Institute for Health Metrics and Evaluation. 2024. (2019 data)" xr:uid="{166D4F6A-905A-4EDB-BE5C-8037499F7B82}"/>
    <hyperlink ref="Z32" r:id="rId626" display="Institute for Health Metrics and Evaluation. 2024. (2019 data)" xr:uid="{FF013DBB-74AC-42A5-8E08-C8A9B2B9C5A7}"/>
    <hyperlink ref="AA32" r:id="rId627" display="Institute for Health Metrics and Evaluation. 2024. (2019 data)" xr:uid="{772178CA-D6F4-4669-BB9A-4B9B7B1D9F4F}"/>
    <hyperlink ref="AB32" r:id="rId628" display="Institute for Health Metrics and Evaluation. 2024. (2019 data)" xr:uid="{053A56FA-3ED0-4754-A18F-357DD17AA621}"/>
    <hyperlink ref="AC32" r:id="rId629" display="Institute for Health Metrics and Evaluation. 2024. (2019 data)" xr:uid="{51301013-B048-4D46-AF61-0090A4C0D161}"/>
    <hyperlink ref="AD32" r:id="rId630" display="Institute for Health Metrics and Evaluation. 2024. (2019 data)" xr:uid="{6752ED65-A9A5-4523-A6B4-728CF15F9D2F}"/>
    <hyperlink ref="AE32" r:id="rId631" display="Institute for Health Metrics and Evaluation. 2024. (2019 data)" xr:uid="{5EA3B670-612E-4ACC-B72B-229B52D6745F}"/>
    <hyperlink ref="AF32" r:id="rId632" display="Institute for Health Metrics and Evaluation. 2024. (2019 data)" xr:uid="{BE9D5E0B-A7EC-4FC8-AAC3-E2DE1CE148C6}"/>
    <hyperlink ref="AG32" r:id="rId633" display="Institute for Health Metrics and Evaluation. 2024. (2019 data)" xr:uid="{FD6A3348-24C1-4C11-8082-C788077E198E}"/>
    <hyperlink ref="AH32" r:id="rId634" display="Institute for Health Metrics and Evaluation. 2024. (2019 data)" xr:uid="{993B1044-8567-4272-A4F8-97E735E7538B}"/>
    <hyperlink ref="AI32" r:id="rId635" display="Institute for Health Metrics and Evaluation. 2024. (2019 data)" xr:uid="{E6EB4451-B2F0-46EE-9AD9-D3AC4FC23667}"/>
    <hyperlink ref="AJ32" r:id="rId636" display="Institute for Health Metrics and Evaluation. 2024. (2019 data)" xr:uid="{523D0341-CAFB-451A-ADE5-2467618B6537}"/>
    <hyperlink ref="D33" r:id="rId637" display="Institute for Health Metrics and Evaluation. 2024. (2019 data)" xr:uid="{26C10DE6-95C0-4CB9-96FC-D30C18F4881E}"/>
    <hyperlink ref="E33" r:id="rId638" display="Institute for Health Metrics and Evaluation. 2024. (2019 data)" xr:uid="{0A375464-DED9-40A0-9492-F65E0C2D31F9}"/>
    <hyperlink ref="F33" r:id="rId639" display="Institute for Health Metrics and Evaluation. 2024. (2019 data)" xr:uid="{EBD6720C-2504-4457-9D4D-37AB02C85EF6}"/>
    <hyperlink ref="G33" r:id="rId640" display="Institute for Health Metrics and Evaluation. 2024. (2019 data)" xr:uid="{1C94C587-A9A7-4A26-81B9-B875E0BE7DC1}"/>
    <hyperlink ref="H33" r:id="rId641" display="Institute for Health Metrics and Evaluation. 2024. (2019 data)" xr:uid="{971544F8-B1AB-4D00-96CF-586D6C4FEABA}"/>
    <hyperlink ref="I33" r:id="rId642" display="Institute for Health Metrics and Evaluation. 2024. (2019 data)" xr:uid="{11C4F1A9-DD6A-4071-AEE0-33AE1974D802}"/>
    <hyperlink ref="J33" r:id="rId643" display="Institute for Health Metrics and Evaluation. 2024. (2019 data)" xr:uid="{66D01E78-FBAC-4FEE-A23B-F10885E2314D}"/>
    <hyperlink ref="K33" r:id="rId644" display="Institute for Health Metrics and Evaluation. 2024. (2019 data)" xr:uid="{58330C58-ABC2-4275-B23C-C5384EE2E2C3}"/>
    <hyperlink ref="L33" r:id="rId645" display="Institute for Health Metrics and Evaluation. 2024. (2019 data)" xr:uid="{1349E62F-1A43-4EEF-87A4-5210FEB476D6}"/>
    <hyperlink ref="M33" r:id="rId646" display="Institute for Health Metrics and Evaluation. 2024. (2019 data)" xr:uid="{0F27EB4B-EAE8-467D-95DB-3276B4F09DE1}"/>
    <hyperlink ref="N33" r:id="rId647" display="Institute for Health Metrics and Evaluation. 2024. (2019 data)" xr:uid="{383306B1-A6D2-47E3-994D-F6A593C7A37A}"/>
    <hyperlink ref="O33" r:id="rId648" display="Institute for Health Metrics and Evaluation. 2024. (2019 data)" xr:uid="{217A06D8-9F44-41C6-90A5-4E3F4A99C855}"/>
    <hyperlink ref="P33" r:id="rId649" display="Institute for Health Metrics and Evaluation. 2024. (2019 data)" xr:uid="{76E36B10-A889-4573-8CDE-D7E16538587E}"/>
    <hyperlink ref="Q33" r:id="rId650" display="Institute for Health Metrics and Evaluation. 2024. (2019 data)" xr:uid="{018E0E6D-4C70-4052-BFDA-9159CA75F85A}"/>
    <hyperlink ref="R33" r:id="rId651" display="Institute for Health Metrics and Evaluation. 2024. (2019 data)" xr:uid="{BDFDBD0F-0819-4E8C-8B3E-0A81B1A0F599}"/>
    <hyperlink ref="S33" r:id="rId652" display="Institute for Health Metrics and Evaluation. 2024. (2019 data)" xr:uid="{219278C4-7FE0-4A33-AD1A-18293BEC41D1}"/>
    <hyperlink ref="T33" r:id="rId653" display="Institute for Health Metrics and Evaluation. 2024. (2019 data)" xr:uid="{36A323A4-BC14-4659-9A2D-9EB239E12871}"/>
    <hyperlink ref="U33" r:id="rId654" display="Institute for Health Metrics and Evaluation. 2024. (2019 data)" xr:uid="{5D6D1C1C-4BBF-49D3-A5E1-9FCCDBAE9081}"/>
    <hyperlink ref="V33" r:id="rId655" display="Institute for Health Metrics and Evaluation. 2024. (2019 data)" xr:uid="{9CD9A3AD-CF50-427C-94D5-F7C8D6A5BC93}"/>
    <hyperlink ref="W33" r:id="rId656" display="Institute for Health Metrics and Evaluation. 2024. (2019 data)" xr:uid="{D2B162C5-21E6-42F8-B7D9-94DE78F4DCCB}"/>
    <hyperlink ref="X33" r:id="rId657" display="Institute for Health Metrics and Evaluation. 2024. (2019 data)" xr:uid="{8A2B77CC-B57B-445B-A530-AE4D50087484}"/>
    <hyperlink ref="Y33" r:id="rId658" display="Institute for Health Metrics and Evaluation. 2024. (2019 data)" xr:uid="{C29C708A-9C7A-4536-BFB3-523DA2B37749}"/>
    <hyperlink ref="Z33" r:id="rId659" display="Institute for Health Metrics and Evaluation. 2024. (2019 data)" xr:uid="{8916D4D9-0297-4520-A7EB-ACEF14069E3A}"/>
    <hyperlink ref="AA33" r:id="rId660" display="Institute for Health Metrics and Evaluation. 2024. (2019 data)" xr:uid="{E6193522-0D69-4081-B0C2-C4E3700D848B}"/>
    <hyperlink ref="AB33" r:id="rId661" display="Institute for Health Metrics and Evaluation. 2024. (2019 data)" xr:uid="{D7C82B67-73A6-46B5-8802-70D97555375F}"/>
    <hyperlink ref="AC33" r:id="rId662" display="Institute for Health Metrics and Evaluation. 2024. (2019 data)" xr:uid="{67A1CBFD-C965-4BE6-BB4A-68C79899AA35}"/>
    <hyperlink ref="AD33" r:id="rId663" display="Institute for Health Metrics and Evaluation. 2024. (2019 data)" xr:uid="{DBD4029A-2D6B-46D1-A89D-4937DA316DCE}"/>
    <hyperlink ref="AE33" r:id="rId664" display="Institute for Health Metrics and Evaluation. 2024. (2019 data)" xr:uid="{72FC73BC-5580-4C41-8AFD-1BB029735258}"/>
    <hyperlink ref="AF33" r:id="rId665" display="Institute for Health Metrics and Evaluation. 2024. (2019 data)" xr:uid="{3FD036C6-747D-4929-8E9F-FF978B3CE4AF}"/>
    <hyperlink ref="AG33" r:id="rId666" display="Institute for Health Metrics and Evaluation. 2024. (2019 data)" xr:uid="{F60283CA-DD50-4835-8FDD-C50037DE14B3}"/>
    <hyperlink ref="AH33" r:id="rId667" display="Institute for Health Metrics and Evaluation. 2024. (2019 data)" xr:uid="{9EF3432F-491E-4818-87D2-CFF64D1051CB}"/>
    <hyperlink ref="AI33" r:id="rId668" display="Institute for Health Metrics and Evaluation. 2024. (2019 data)" xr:uid="{DCD12D6A-0710-45B4-8FE8-F5663F95E486}"/>
    <hyperlink ref="AJ33" r:id="rId669" display="Institute for Health Metrics and Evaluation. 2024. (2019 data)" xr:uid="{7A0BFB4A-5473-4219-998C-E49747E30730}"/>
    <hyperlink ref="D34" r:id="rId670" display="Institute for Health Metrics and Evaluation. 2024. (2019 data)" xr:uid="{9EDA039A-140D-44B7-80DB-77E720BC2CAD}"/>
    <hyperlink ref="E34" r:id="rId671" display="Institute for Health Metrics and Evaluation. 2024. (2019 data)" xr:uid="{19B2EA2D-425C-462A-8A61-FAB56C32B101}"/>
    <hyperlink ref="F34" r:id="rId672" display="Institute for Health Metrics and Evaluation. 2024. (2019 data)" xr:uid="{42EDDB5D-9F6C-4199-9912-B21C64B2F3B9}"/>
    <hyperlink ref="G34" r:id="rId673" display="Institute for Health Metrics and Evaluation. 2024. (2019 data)" xr:uid="{F2E17334-F632-4DB5-8D92-20895793921A}"/>
    <hyperlink ref="H34" r:id="rId674" display="Institute for Health Metrics and Evaluation. 2024. (2019 data)" xr:uid="{260A7AC2-6A38-4677-B966-7A0968705D93}"/>
    <hyperlink ref="I34" r:id="rId675" display="Institute for Health Metrics and Evaluation. 2024. (2019 data)" xr:uid="{7B9739D3-11A7-4794-9034-534BC44CE1B5}"/>
    <hyperlink ref="J34" r:id="rId676" display="Institute for Health Metrics and Evaluation. 2024. (2019 data)" xr:uid="{2A5BBD45-23B2-468B-989C-3BBEC0A6A187}"/>
    <hyperlink ref="K34" r:id="rId677" display="Institute for Health Metrics and Evaluation. 2024. (2019 data)" xr:uid="{A00EBF04-40D7-4032-8EF0-8460A3C6026B}"/>
    <hyperlink ref="L34" r:id="rId678" display="Institute for Health Metrics and Evaluation. 2024. (2019 data)" xr:uid="{E1DB03A9-C1C8-4054-A148-7E0AB96828CD}"/>
    <hyperlink ref="M34" r:id="rId679" display="Institute for Health Metrics and Evaluation. 2024. (2019 data)" xr:uid="{5FC26AE1-5B39-41D8-A5E6-3A16BC5D35BE}"/>
    <hyperlink ref="N34" r:id="rId680" display="Institute for Health Metrics and Evaluation. 2024. (2019 data)" xr:uid="{3AB9945F-85FA-4E55-856B-50A0E0D4BCE1}"/>
    <hyperlink ref="O34" r:id="rId681" display="Institute for Health Metrics and Evaluation. 2024. (2019 data)" xr:uid="{71C1F652-17BC-4F05-9836-FF1FBA290B6A}"/>
    <hyperlink ref="P34" r:id="rId682" display="Institute for Health Metrics and Evaluation. 2024. (2019 data)" xr:uid="{7DC46F20-348B-4B61-BBD3-E31D56C36C4D}"/>
    <hyperlink ref="Q34" r:id="rId683" display="Institute for Health Metrics and Evaluation. 2024. (2019 data)" xr:uid="{B223630E-17D0-47EB-A851-077B9199211E}"/>
    <hyperlink ref="R34" r:id="rId684" display="Institute for Health Metrics and Evaluation. 2024. (2019 data)" xr:uid="{C56A4409-C23F-4DD4-834D-7E7870769246}"/>
    <hyperlink ref="S34" r:id="rId685" display="Institute for Health Metrics and Evaluation. 2024. (2019 data)" xr:uid="{A7A88E9C-D098-4539-8776-0D59CD552413}"/>
    <hyperlink ref="T34" r:id="rId686" display="Institute for Health Metrics and Evaluation. 2024. (2019 data)" xr:uid="{1D45D1E0-AB85-41FE-B426-AFE3FCCD8465}"/>
    <hyperlink ref="U34" r:id="rId687" display="Institute for Health Metrics and Evaluation. 2024. (2019 data)" xr:uid="{8763EBC4-9B91-41E1-BE0F-013633D0590A}"/>
    <hyperlink ref="V34" r:id="rId688" display="Institute for Health Metrics and Evaluation. 2024. (2019 data)" xr:uid="{72BE88B7-665D-4D7D-8019-83FBB1C61574}"/>
    <hyperlink ref="W34" r:id="rId689" display="Institute for Health Metrics and Evaluation. 2024. (2019 data)" xr:uid="{7F6BB233-252C-4F32-947D-AF907ECE3B8B}"/>
    <hyperlink ref="X34" r:id="rId690" display="Institute for Health Metrics and Evaluation. 2024. (2019 data)" xr:uid="{1A7A233D-3E64-4841-B7BC-EA101202D28E}"/>
    <hyperlink ref="Y34" r:id="rId691" display="Institute for Health Metrics and Evaluation. 2024. (2019 data)" xr:uid="{CDC406EA-D51F-4546-ACF2-B82ED6DA13A4}"/>
    <hyperlink ref="Z34" r:id="rId692" display="Institute for Health Metrics and Evaluation. 2024. (2019 data)" xr:uid="{10798FEB-3E47-4232-870F-EAE6DA4F85F5}"/>
    <hyperlink ref="AA34" r:id="rId693" display="Institute for Health Metrics and Evaluation. 2024. (2019 data)" xr:uid="{AF8F4AA7-771A-4AFB-9801-7E4F39DC59ED}"/>
    <hyperlink ref="AB34" r:id="rId694" display="Institute for Health Metrics and Evaluation. 2024. (2019 data)" xr:uid="{9DC8BA79-EA7F-46B1-AD41-205D2CDF4B0D}"/>
    <hyperlink ref="AC34" r:id="rId695" display="Institute for Health Metrics and Evaluation. 2024. (2019 data)" xr:uid="{4841A34F-0163-4026-8B2E-0358F64EA1E1}"/>
    <hyperlink ref="AD34" r:id="rId696" display="Institute for Health Metrics and Evaluation. 2024. (2019 data)" xr:uid="{587775C9-5F64-40B7-8E8F-3AA72D78FF0F}"/>
    <hyperlink ref="AE34" r:id="rId697" display="Institute for Health Metrics and Evaluation. 2024. (2019 data)" xr:uid="{27A6AE6D-617D-4064-B5AB-7860424FBF97}"/>
    <hyperlink ref="AF34" r:id="rId698" display="Institute for Health Metrics and Evaluation. 2024. (2019 data)" xr:uid="{E05F65C6-5C97-494D-8AC9-DAA6CF0D3D90}"/>
    <hyperlink ref="AG34" r:id="rId699" display="Institute for Health Metrics and Evaluation. 2024. (2019 data)" xr:uid="{BF7E313C-E86B-41A6-AD00-704DD5BC016F}"/>
    <hyperlink ref="AH34" r:id="rId700" display="Institute for Health Metrics and Evaluation. 2024. (2019 data)" xr:uid="{C30A094A-5E71-4AE7-AB21-FEAC0E08E493}"/>
    <hyperlink ref="AI34" r:id="rId701" display="Institute for Health Metrics and Evaluation. 2024. (2019 data)" xr:uid="{EF62BD72-2D35-4F32-8EA7-7DD19018F07D}"/>
    <hyperlink ref="AJ34" r:id="rId702" display="Institute for Health Metrics and Evaluation. 2024. (2019 data)" xr:uid="{C55DDACB-A42F-4FA9-941D-78CB3195BDB5}"/>
    <hyperlink ref="D38" r:id="rId703" display="Institute for Health Metrics and Evaluation. 2024. (2019 data)" xr:uid="{72B4DC3B-74C8-4BE6-856A-EDEE6FAF8E27}"/>
    <hyperlink ref="E38" r:id="rId704" display="Institute for Health Metrics and Evaluation. 2024. (2019 data)" xr:uid="{46840C74-BBA4-437A-9469-981586AFAC62}"/>
    <hyperlink ref="F38" r:id="rId705" display="Institute for Health Metrics and Evaluation. 2024. (2019 data)" xr:uid="{5A67ADF7-1AE1-49EF-9697-C813F915E4EC}"/>
    <hyperlink ref="G38" r:id="rId706" display="Institute for Health Metrics and Evaluation. 2024. (2019 data)" xr:uid="{59EDA3B0-37D9-4844-A0EC-B2A9F6F02FF2}"/>
    <hyperlink ref="H38" r:id="rId707" display="Institute for Health Metrics and Evaluation. 2024. (2019 data)" xr:uid="{98A18394-45C9-4096-9306-C24B2CDFE61A}"/>
    <hyperlink ref="I38" r:id="rId708" display="Institute for Health Metrics and Evaluation. 2024. (2019 data)" xr:uid="{F1833329-D0D6-4743-9E95-D9D126DB2B97}"/>
    <hyperlink ref="J38" r:id="rId709" display="Institute for Health Metrics and Evaluation. 2024. (2019 data)" xr:uid="{566CB5C1-EB8E-4476-9ABE-DBDD19820CD4}"/>
    <hyperlink ref="K38" r:id="rId710" display="Institute for Health Metrics and Evaluation. 2024. (2019 data)" xr:uid="{344048DD-81CC-4AF9-B5EB-98B80BB15EF7}"/>
    <hyperlink ref="L38" r:id="rId711" display="Institute for Health Metrics and Evaluation. 2024. (2019 data)" xr:uid="{07A5FA7F-3093-4883-A42D-6D23803DAEA1}"/>
    <hyperlink ref="M38" r:id="rId712" display="Institute for Health Metrics and Evaluation. 2024. (2019 data)" xr:uid="{94922B8C-DD0A-408F-BAC4-33A4AC4554F9}"/>
    <hyperlink ref="N38" r:id="rId713" display="Institute for Health Metrics and Evaluation. 2024. (2019 data)" xr:uid="{36ADBD4E-125B-47D1-B58E-159D93B96D6A}"/>
    <hyperlink ref="O38" r:id="rId714" display="Institute for Health Metrics and Evaluation. 2024. (2019 data)" xr:uid="{EAD1DCE6-BA2A-4103-9382-C74F7A7BD8F9}"/>
    <hyperlink ref="P38" r:id="rId715" display="Institute for Health Metrics and Evaluation. 2024. (2019 data)" xr:uid="{9A257C35-DBEE-4664-A717-E18F72EA8CC2}"/>
    <hyperlink ref="Q38" r:id="rId716" display="Institute for Health Metrics and Evaluation. 2024. (2019 data)" xr:uid="{CBE2BB61-A50B-4DA8-BE67-AEDD65319A59}"/>
    <hyperlink ref="R38" r:id="rId717" display="Institute for Health Metrics and Evaluation. 2024. (2019 data)" xr:uid="{D1F2F48B-FE78-4BB2-A517-F1E2425DBE3F}"/>
    <hyperlink ref="S38" r:id="rId718" display="Institute for Health Metrics and Evaluation. 2024. (2019 data)" xr:uid="{5204BE25-504C-4CBA-A04C-57FB809B577F}"/>
    <hyperlink ref="T38" r:id="rId719" display="Institute for Health Metrics and Evaluation. 2024. (2019 data)" xr:uid="{93C6D744-E17F-42A6-BC23-CA9EBAECF78F}"/>
    <hyperlink ref="U38" r:id="rId720" display="Institute for Health Metrics and Evaluation. 2024. (2019 data)" xr:uid="{8CF45663-0279-496D-83F5-6C6CFBBFFCF7}"/>
    <hyperlink ref="V38" r:id="rId721" display="Institute for Health Metrics and Evaluation. 2024. (2019 data)" xr:uid="{A48AF86B-638C-4F12-B911-123D01A7295B}"/>
    <hyperlink ref="W38" r:id="rId722" display="Institute for Health Metrics and Evaluation. 2024. (2019 data)" xr:uid="{A5A98DB3-CB2D-413A-BEDA-A12B16A2E4C2}"/>
    <hyperlink ref="X38" r:id="rId723" display="Institute for Health Metrics and Evaluation. 2024. (2019 data)" xr:uid="{E80F42CC-5D8B-4A7E-9FEA-CD1FE5421729}"/>
    <hyperlink ref="Y38" r:id="rId724" display="Institute for Health Metrics and Evaluation. 2024. (2019 data)" xr:uid="{2FD86868-F07C-47B2-B3C0-9E3C899C7A89}"/>
    <hyperlink ref="Z38" r:id="rId725" display="Institute for Health Metrics and Evaluation. 2024. (2019 data)" xr:uid="{D3EA76F1-D63F-4283-987D-4F4E76B8B864}"/>
    <hyperlink ref="AA38" r:id="rId726" display="Institute for Health Metrics and Evaluation. 2024. (2019 data)" xr:uid="{51513C2C-5AB7-43A6-95CB-6F38AB33C33E}"/>
    <hyperlink ref="AB38" r:id="rId727" display="Institute for Health Metrics and Evaluation. 2024. (2019 data)" xr:uid="{10BEE805-FC22-4F63-8D31-E050E1C62E0B}"/>
    <hyperlink ref="AC38" r:id="rId728" display="Institute for Health Metrics and Evaluation. 2024. (2019 data)" xr:uid="{060DDB8F-F81E-4C1F-AADB-76F9067F75E1}"/>
    <hyperlink ref="AD38" r:id="rId729" display="Institute for Health Metrics and Evaluation. 2024. (2019 data)" xr:uid="{408B6545-9ADA-4897-9E52-6DC87F165567}"/>
    <hyperlink ref="AE38" r:id="rId730" display="Institute for Health Metrics and Evaluation. 2024. (2019 data)" xr:uid="{9351FE1C-B6CC-4D83-AA0E-46787B53F4D6}"/>
    <hyperlink ref="AF38" r:id="rId731" display="Institute for Health Metrics and Evaluation. 2024. (2019 data)" xr:uid="{36B1D3C6-31A3-45B3-95AA-AF6A6B35AC68}"/>
    <hyperlink ref="AG38" r:id="rId732" display="Institute for Health Metrics and Evaluation. 2024. (2019 data)" xr:uid="{23D609C9-E2DB-4844-91D3-B4D103214DF6}"/>
    <hyperlink ref="AH38" r:id="rId733" display="Institute for Health Metrics and Evaluation. 2024. (2019 data)" xr:uid="{19B01FAC-77AD-4A11-8E35-D7E1B89983E6}"/>
    <hyperlink ref="AI38" r:id="rId734" display="Institute for Health Metrics and Evaluation. 2024. (2019 data)" xr:uid="{D6B5370E-DC0B-46A1-B1C8-15A6B4171EB8}"/>
    <hyperlink ref="AJ38" r:id="rId735" display="Institute for Health Metrics and Evaluation. 2024. (2019 data)" xr:uid="{58A67C1F-B286-43B4-80C3-FB5ADB2D6625}"/>
    <hyperlink ref="D39" r:id="rId736" display="Institute for Health Metrics and Evaluation. 2024. (2019 data)" xr:uid="{C5109524-5E70-4573-AA3A-BDC115DDAFD0}"/>
    <hyperlink ref="E39" r:id="rId737" display="Institute for Health Metrics and Evaluation. 2024. (2019 data)" xr:uid="{AFA17D6C-0FCF-4B45-911C-B2C4CF063088}"/>
    <hyperlink ref="F39" r:id="rId738" display="Institute for Health Metrics and Evaluation. 2024. (2019 data)" xr:uid="{DE563984-0C82-4A06-9AFC-A02F50755654}"/>
    <hyperlink ref="G39" r:id="rId739" display="Institute for Health Metrics and Evaluation. 2024. (2019 data)" xr:uid="{224BB6BE-FE21-4DFD-9F88-85F6461F4E64}"/>
    <hyperlink ref="H39" r:id="rId740" display="Institute for Health Metrics and Evaluation. 2024. (2019 data)" xr:uid="{F62A3EE8-6D18-48C9-80A6-0E2422CF1DA8}"/>
    <hyperlink ref="I39" r:id="rId741" display="Institute for Health Metrics and Evaluation. 2024. (2019 data)" xr:uid="{C1FC17B5-C82C-4FF6-AA7B-D4903E9A0510}"/>
    <hyperlink ref="J39" r:id="rId742" display="Institute for Health Metrics and Evaluation. 2024. (2019 data)" xr:uid="{8C705404-D34D-47B8-9392-8F6FF0FF1A2A}"/>
    <hyperlink ref="K39" r:id="rId743" display="Institute for Health Metrics and Evaluation. 2024. (2019 data)" xr:uid="{09595809-2DE9-4DA3-9009-81AA61D9968F}"/>
    <hyperlink ref="L39" r:id="rId744" display="Institute for Health Metrics and Evaluation. 2024. (2019 data)" xr:uid="{443485B2-6852-4F76-8AB2-ED3074151986}"/>
    <hyperlink ref="M39" r:id="rId745" display="Institute for Health Metrics and Evaluation. 2024. (2019 data)" xr:uid="{A1FE62E4-A990-4B36-B1D1-6DA96EB3FC1F}"/>
    <hyperlink ref="N39" r:id="rId746" display="Institute for Health Metrics and Evaluation. 2024. (2019 data)" xr:uid="{DF3A6EE6-F9D1-4E1A-99C7-6CD993B06A18}"/>
    <hyperlink ref="O39" r:id="rId747" display="Institute for Health Metrics and Evaluation. 2024. (2019 data)" xr:uid="{5AF15E04-A16E-4150-835B-66F477590A30}"/>
    <hyperlink ref="P39" r:id="rId748" display="Institute for Health Metrics and Evaluation. 2024. (2019 data)" xr:uid="{BFC756D7-9A1B-4A25-8611-637EB4880D1E}"/>
    <hyperlink ref="Q39" r:id="rId749" display="Institute for Health Metrics and Evaluation. 2024. (2019 data)" xr:uid="{2DECA744-F94D-4ECC-AAFD-B20495192C35}"/>
    <hyperlink ref="R39" r:id="rId750" display="Institute for Health Metrics and Evaluation. 2024. (2019 data)" xr:uid="{963E6630-D668-485D-BD93-6C3FFC110363}"/>
    <hyperlink ref="S39" r:id="rId751" display="Institute for Health Metrics and Evaluation. 2024. (2019 data)" xr:uid="{8B416446-98ED-48EE-B61A-D0C8858F08D9}"/>
    <hyperlink ref="T39" r:id="rId752" display="Institute for Health Metrics and Evaluation. 2024. (2019 data)" xr:uid="{8A83EB2B-8379-485A-B72F-67EFAA650E8B}"/>
    <hyperlink ref="U39" r:id="rId753" display="Institute for Health Metrics and Evaluation. 2024. (2019 data)" xr:uid="{5D92CA00-E90A-4E65-B24E-159D7FBA92A9}"/>
    <hyperlink ref="V39" r:id="rId754" display="Institute for Health Metrics and Evaluation. 2024. (2019 data)" xr:uid="{5723C41A-0A48-4918-87BE-B084395AA30F}"/>
    <hyperlink ref="W39" r:id="rId755" display="Institute for Health Metrics and Evaluation. 2024. (2019 data)" xr:uid="{0C6BCB45-055B-42FB-8626-2EBC385430D2}"/>
    <hyperlink ref="X39" r:id="rId756" display="Institute for Health Metrics and Evaluation. 2024. (2019 data)" xr:uid="{ABAE20BB-9BDC-443F-BE29-13C605E837E7}"/>
    <hyperlink ref="Y39" r:id="rId757" display="Institute for Health Metrics and Evaluation. 2024. (2019 data)" xr:uid="{A58BB9B8-0954-41B8-B92D-90DCA809179F}"/>
    <hyperlink ref="Z39" r:id="rId758" display="Institute for Health Metrics and Evaluation. 2024. (2019 data)" xr:uid="{C032E452-7C33-4CAC-BDC3-A75B13F7E5AD}"/>
    <hyperlink ref="AA39" r:id="rId759" display="Institute for Health Metrics and Evaluation. 2024. (2019 data)" xr:uid="{96E6E515-061E-447F-BE2D-C3CFFCCE63F6}"/>
    <hyperlink ref="AB39" r:id="rId760" display="Institute for Health Metrics and Evaluation. 2024. (2019 data)" xr:uid="{C4A08C33-93E2-468F-902F-20FC572E3D09}"/>
    <hyperlink ref="AC39" r:id="rId761" display="Institute for Health Metrics and Evaluation. 2024. (2019 data)" xr:uid="{C9268DD8-BDC2-4911-A4B2-2EFC2B3A0796}"/>
    <hyperlink ref="AD39" r:id="rId762" display="Institute for Health Metrics and Evaluation. 2024. (2019 data)" xr:uid="{85DE6DE3-08FE-4117-9D28-F77D6CE539B2}"/>
    <hyperlink ref="AE39" r:id="rId763" display="Institute for Health Metrics and Evaluation. 2024. (2019 data)" xr:uid="{A3B07327-2AB3-4414-8E08-E4326641E76C}"/>
    <hyperlink ref="AF39" r:id="rId764" display="Institute for Health Metrics and Evaluation. 2024. (2019 data)" xr:uid="{B78C3BE3-9C24-4118-867E-A7506ED6B533}"/>
    <hyperlink ref="AG39" r:id="rId765" display="Institute for Health Metrics and Evaluation. 2024. (2019 data)" xr:uid="{E3EE1D14-50E8-4E7F-A6C9-25E72124E29C}"/>
    <hyperlink ref="AH39" r:id="rId766" display="Institute for Health Metrics and Evaluation. 2024. (2019 data)" xr:uid="{C32159D0-43F6-4128-A940-F730B93DC2A2}"/>
    <hyperlink ref="AI39" r:id="rId767" display="Institute for Health Metrics and Evaluation. 2024. (2019 data)" xr:uid="{47A14F55-244D-431C-ADC5-68533B0FC325}"/>
    <hyperlink ref="AJ39" r:id="rId768" display="Institute for Health Metrics and Evaluation. 2024. (2019 data)" xr:uid="{8BC9F8AA-EE66-4A5F-A19B-92DDB97951E0}"/>
    <hyperlink ref="D40" r:id="rId769" xr:uid="{B611CFFA-9E59-454E-9DFA-CD2417C2DA50}"/>
    <hyperlink ref="R4" r:id="rId770" display="Irish College of General Practitioners Quick Reference Guide (ICGP QRG). Title of guide. Dublin: ICGP; 2024. Available from URL: www.icgp.ie" xr:uid="{FC4ABAC3-EF86-4BCC-8867-63C1B64955E9}"/>
    <hyperlink ref="I4" r:id="rId771" display="https://erj.ersjournals.com/content/47/2/625" xr:uid="{4EB256C9-4589-4F09-A7CF-391F0E78EA54}"/>
    <hyperlink ref="X4" r:id="rId772" xr:uid="{2BB63BC8-BA9F-42A3-A4E0-3385F92C7EAC}"/>
    <hyperlink ref="Y4" r:id="rId773" xr:uid="{ABF86432-2935-44CB-B011-F9BA58C05F29}"/>
    <hyperlink ref="Z4" r:id="rId774" xr:uid="{450E3BFE-AE4E-4740-BD86-4DDA29A17216}"/>
    <hyperlink ref="AD4" r:id="rId775" xr:uid="{196E5418-0E85-4FDB-8004-C976A7FBF2C7}"/>
    <hyperlink ref="AE4" r:id="rId776" display="Park YB, Yoo KH. The current status of chronic obstructive pulmonary disease awareness, treatments, and plans for improvement in South Korea: a narrative review. J Thorac Dis. 2021 Jun;13(6):3898-3906. doi: 10.21037/jtd-21-172. PMID: 34277079; PMCID: PMC8264709." xr:uid="{C0DECF92-EE61-4FB1-8D2E-D6E08A803603}"/>
    <hyperlink ref="F9" r:id="rId777" xr:uid="{D97F0353-F8A8-4486-AF84-8E5C28DFEF1E}"/>
    <hyperlink ref="F16" r:id="rId778" xr:uid="{0B5B89A4-DE30-4184-898D-5A7ABFA3D5BB}"/>
    <hyperlink ref="G9" r:id="rId779" xr:uid="{899DDA87-2ABA-4D71-972B-0E1573521884}"/>
    <hyperlink ref="G10" r:id="rId780" xr:uid="{B38FAF7C-2666-40BA-A4E2-A93E95B24CBC}"/>
    <hyperlink ref="F10" r:id="rId781" xr:uid="{4B3D72B3-4D37-49D0-B014-813E5C80ADB0}"/>
    <hyperlink ref="H9" r:id="rId782" display="The Commonwealth Fund. (n.d.). Australia: International Health Care System Profiles." xr:uid="{40467414-CE82-41A6-902E-09D21A88CB1D}"/>
    <hyperlink ref="H10" r:id="rId783" xr:uid="{3323E8D1-8F91-4F9B-A8B4-1E62280CA969}"/>
    <hyperlink ref="H16" r:id="rId784" display="The Commonwealth Fund. (n.d.). Australia: International Health Care System Profiles." xr:uid="{79C5EC69-21AE-4E9B-97A4-63C7B86A575B}"/>
    <hyperlink ref="G16" r:id="rId785" xr:uid="{BE48C14C-3DAC-48E6-8F69-DC1AE2634B94}"/>
    <hyperlink ref="Q9" r:id="rId786" xr:uid="{A192D1EB-492B-44D3-ABC6-46ACAE2DFD5F}"/>
    <hyperlink ref="Q10" r:id="rId787" xr:uid="{3C22EDE6-DEC1-4222-86B6-B0F81BC6979D}"/>
    <hyperlink ref="Q16" r:id="rId788" xr:uid="{4C9B74A0-8DC5-49F7-AE24-65B3934E0EC2}"/>
    <hyperlink ref="T9" r:id="rId789" xr:uid="{29893CF6-9E7F-4079-9D7C-87532966F639}"/>
    <hyperlink ref="T10" r:id="rId790" xr:uid="{99B6EE90-79BA-43DB-8207-0A5DE2AD4025}"/>
    <hyperlink ref="T17" r:id="rId791" display="https://www.dlapiperintelligence.com/telehealth/" xr:uid="{36C8436B-74D8-4D40-AA90-D3221E44645D}"/>
    <hyperlink ref="T16" r:id="rId792" xr:uid="{D86BCFB4-52FF-4B27-B27A-4F8A9187C3F9}"/>
    <hyperlink ref="X9" r:id="rId793" xr:uid="{A5B80E8C-ADEA-43D0-99DD-0C86CE5FE1F9}"/>
    <hyperlink ref="X10" r:id="rId794" xr:uid="{68647565-B828-425E-B7F7-AD39624DE62D}"/>
    <hyperlink ref="X16" r:id="rId795" xr:uid="{AFC8E9D6-5C6B-47E9-A072-780B3E18026F}"/>
    <hyperlink ref="M16" r:id="rId796" xr:uid="{D8188926-63A2-4F3D-A570-B1540EE674E5}"/>
    <hyperlink ref="N16" r:id="rId797" xr:uid="{8F542B0E-DA5E-4398-960C-9F1BA2868AB5}"/>
    <hyperlink ref="S16" r:id="rId798" xr:uid="{CCF92D16-F94F-4357-95F5-F0886F54F4DF}"/>
    <hyperlink ref="W16" r:id="rId799" xr:uid="{5FD3BCB2-3894-49F4-A116-1E6D32118925}"/>
    <hyperlink ref="AB10" r:id="rId800" display=" Almalki ZS, Alahmari AK, Alshehri AM, Altowaijri A, Alluhidan M, Ahmed N, AlAbdulsalam AS, Alsaiari KH, Alrashidi MA, Alghusn AG, Alqahtani AS, Alzarea AI, Alanazi MA, Alqahtani AM. Investigating households' out-of-pocket healthcare expenditures based on number of chronic conditions in Riyadh, Saudi Arabia: a cross-sectional study using quantile regression approach. BMJ Open. 2022 Sep 28;12(9):e066145. doi: 10.1136/bmjopen-2022-066145. PMID: 36171033; PMCID: PMC9528624." xr:uid="{06797F8A-23A8-4EF9-8CC7-E14067E4F8D7}"/>
    <hyperlink ref="AB9" r:id="rId801" xr:uid="{F799E93F-ADED-4BD8-92B8-35295ADE1056}"/>
    <hyperlink ref="AI10" r:id="rId802" display=" Al Hammadi, A. (2024). 'Abu Dhabi adjusts co-payment for Basic Health Insurance Plan', Gulf News, 1 June. Available at: https://gulfnews.com/uae/health/abu-dhabi-adjusts-co-payment-for-basic-health-insurance-plan-1.102901015 (Accessed: 18 July 2024)." xr:uid="{921DFC6E-586D-4A97-B485-604573E1E599}"/>
    <hyperlink ref="AI9" r:id="rId803" xr:uid="{94EA5AD1-D412-4477-BA0A-57166282448B}"/>
    <hyperlink ref="AE9" r:id="rId804" xr:uid="{912DF602-3339-44B5-9FF0-C5F65119F04E}"/>
    <hyperlink ref="AE10" r:id="rId805" xr:uid="{688CE26F-7198-4930-BDC0-8F0B2F379F82}"/>
    <hyperlink ref="C5" r:id="rId806" display="Australian Government Department of Health and Aged Care (2022) National strategic action plan for lung conditions, Australian Government Department of Health and Aged Care. Available at: https://www.health.gov.au/resources/publications/national-strategic-action-plan-for-lung-conditions?language=en" xr:uid="{525340BC-85BB-4176-99E3-69A79910F93B}"/>
    <hyperlink ref="C8" r:id="rId807" xr:uid="{C8B358CA-6687-4A35-8DD8-8598B949C364}"/>
    <hyperlink ref="C6" r:id="rId808" location="P59_3231" xr:uid="{DB063818-7116-495B-B62A-5ABFF89BB45D}"/>
    <hyperlink ref="C18" r:id="rId809" xr:uid="{A2D7654F-A728-44AE-8DA5-2953505B2346}"/>
    <hyperlink ref="C24" r:id="rId810" display="Commonwealth. 2024." xr:uid="{7024CD8F-7C5B-43A4-8C31-49A61274BB03}"/>
    <hyperlink ref="C17" r:id="rId811" xr:uid="{FCFB27BD-8467-412E-A978-AF2A2B83EC95}"/>
    <hyperlink ref="C15" r:id="rId812" xr:uid="{68CBF558-6503-48F6-8C42-6E2821657CDB}"/>
    <hyperlink ref="C20" r:id="rId813" xr:uid="{2E510042-A21C-4D19-BF78-D0BBF7C615CE}"/>
    <hyperlink ref="C21" r:id="rId814" xr:uid="{94A3F03F-CDED-44FA-913D-BE5A584EF8D6}"/>
    <hyperlink ref="C23" r:id="rId815" display="Waeijen-Smit et al. 2024." xr:uid="{EFF25DDB-82B6-47CC-9B48-881890184E31}"/>
    <hyperlink ref="C9" r:id="rId816" xr:uid="{C25AECC2-DF3C-46C2-97D3-416BBE0070C4}"/>
    <hyperlink ref="C16" r:id="rId817" xr:uid="{044B4E22-C0AE-4430-8E6A-5E8FF247CFCB}"/>
    <hyperlink ref="C39" r:id="rId818" display="Institute for Health Metrics and Evaluation. 2024. (2019 data)" xr:uid="{A2AD5355-13E2-4071-8572-1CD741237A08}"/>
    <hyperlink ref="C38" r:id="rId819" display="Institute for Health Metrics and Evaluation. 2024. (2019 data)" xr:uid="{17A2C912-8E56-46DA-BA52-57CF1075BCE5}"/>
    <hyperlink ref="C34" r:id="rId820" display="Institute for Health Metrics and Evaluation. 2024. (2019 data)" xr:uid="{ECB515EE-F2D8-445F-BF09-8393CF73B40F}"/>
    <hyperlink ref="C33" r:id="rId821" display="Institute for Health Metrics and Evaluation. 2024. (2019 data)" xr:uid="{E4B093B7-705C-4701-8ED5-0BDA4619E2B2}"/>
    <hyperlink ref="C32" r:id="rId822" display="Institute for Health Metrics and Evaluation. 2024. (2019 data)" xr:uid="{6DCBC96A-02B5-4C3C-8E90-50D653A2821F}"/>
    <hyperlink ref="C37" r:id="rId823" display=" World Health Organization 2024. Global Tuberculosis Programme Data." xr:uid="{68FCAF62-0C05-4BEE-93AA-D2D03FBC3034}"/>
    <hyperlink ref="C36" r:id="rId824" display="Lange, S., Probst, C., Rehm, J. and Popova, S. (2018) 'National, regional, and global prevalence of smoking during pregnancy in the general population: a systematic review and meta-analysis', Lancet Global Health, 6, pp. e769–e776. Available at: [Lancet Global Health]" xr:uid="{2860C4B2-22AE-46B3-A2F3-4EE59CC85624}"/>
    <hyperlink ref="C35" r:id="rId825" xr:uid="{B027BA25-6ED2-426E-B76E-D3A312FE3861}"/>
    <hyperlink ref="C31" r:id="rId826" display="Institute for Health Metrics and Evaluation. 2024. (2019 data)" xr:uid="{92A85726-D9E9-434A-9667-D00BFFF6941C}"/>
    <hyperlink ref="C29" r:id="rId827" display="World Health Organization, 2024. Pneumococcal conjugate vaccines (PCV3) immunization coverage among 1-year-olds." xr:uid="{5F476561-DEA7-4D0F-AE4F-96B3581B8F56}"/>
    <hyperlink ref="C28" r:id="rId828" xr:uid="{7009FC5E-BE1B-426E-B414-E6ED602C633F}"/>
    <hyperlink ref="C27" r:id="rId829" display="OECD. Influenza Vaccination Rates. 2023 (or latest year)." xr:uid="{7879946E-0ADA-43BB-9032-2A9006AE91AD}"/>
    <hyperlink ref="C26" r:id="rId830" xr:uid="{725ECFB6-B993-42FB-AD9C-C8B1FB505B0A}"/>
    <hyperlink ref="C45" r:id="rId831" display="World Mining Data. 2024. (2022 data)" xr:uid="{24192124-F705-4686-BAB8-07CB1A4E5EC0}"/>
    <hyperlink ref="C44" r:id="rId832" location="data/QCL" xr:uid="{4F16C83C-74AF-433B-A182-4375B71D3823}"/>
    <hyperlink ref="C46" r:id="rId833" display="Energy Institute - Statistical Review of World Energy (2023)" xr:uid="{C1AA3BE0-3813-4165-AB53-CB7E6D933E21}"/>
    <hyperlink ref="C42" r:id="rId834" location="data/ET" xr:uid="{5DD6E5A7-1FA0-40C7-826B-20B6CA40CB6B}"/>
    <hyperlink ref="C43" r:id="rId835" display="The World Bank. Databank. World Development Indicators. 2024 (or latest available data)." xr:uid="{8FD1E23E-0AED-450E-A92F-CE850B56F42A}"/>
    <hyperlink ref="C41" r:id="rId836" display="The World Bank. Databank. World Development Indicators. 2024 (or latest available data)." xr:uid="{84EB3D03-FE3E-46FD-8E7C-B701487EB82D}"/>
    <hyperlink ref="C30" r:id="rId837" display="Chen S, Kuhn M, Prettner K, Yu F, Yang T, Bärnighausen T, Bloom DE, Wang C. The global economic burden of chronic obstructive pulmonary disease for 204 countries and territories in 2020-50: a health-augmented macroeconomic modelling study. Lancet Glob Health. 2023 Aug;11(8):e1183-e1193. doi: 10.1016/S2214-109X(23)00217-6. PMID: 37474226; PMCID: PMC10369014." xr:uid="{4732CCCD-86A6-4B44-BAEE-E1CF4AD1C602}"/>
    <hyperlink ref="C47" r:id="rId838" display="Institute for Health Metrics and Evaluation. 2024. (2019 data)" xr:uid="{00D91FB5-DB8F-47EF-A269-03398C8EE066}"/>
    <hyperlink ref="C4" r:id="rId839" display="Yang IA, George J, McDonald CF, McDonald V, Ordman R, Goodwin A, Smith B, McNamara R, Zwar N, Dabscheck E. The COPD-X Plan: Australian and New Zealand Guidelines for the management of Chronic Obstructive Pulmonary Disease 2023. Version 2.72, October 2023. Available at: https://copdx.org.au/wp-content/uploads/2023/10/FINAL_COPDX-V2-71_V4.pdf  " xr:uid="{E09A9A2B-9B40-43D7-B461-82F05A284286}"/>
    <hyperlink ref="C14" r:id="rId840" location=":~:text=Carers%20may%20be%20eligible%20for,Australia%20and%20meet%20residence%20requirements" xr:uid="{D2BB206D-6F1A-43B6-A06D-FD55FB2F6D1E}"/>
    <hyperlink ref="C13" r:id="rId841" xr:uid="{433A56DA-A5B4-464D-9B3F-33F812D82D77}"/>
    <hyperlink ref="C11" r:id="rId842" xr:uid="{44076480-D1C7-4A96-A664-27EC4652CA14}"/>
    <hyperlink ref="C10" r:id="rId843" xr:uid="{9D411394-EFDE-45A5-B39E-39D911CC4430}"/>
    <hyperlink ref="C12" r:id="rId844" xr:uid="{375B4A1A-0C07-4FEE-8AB6-9F9E8B04EDDF}"/>
    <hyperlink ref="D4" r:id="rId845" xr:uid="{BC52A008-316E-4711-8D92-CFEC76973332}"/>
    <hyperlink ref="D10" r:id="rId846" xr:uid="{CB0F6255-3B78-43C9-8DFC-04A3420F3C96}"/>
    <hyperlink ref="E10" r:id="rId847" xr:uid="{F0A8C8AE-A16E-4D67-B627-FFCD16A92678}"/>
    <hyperlink ref="D16" r:id="rId848" xr:uid="{2BB565EA-6653-44C8-88F4-072DB2930845}"/>
    <hyperlink ref="N4" r:id="rId849" display="Heinmüller, S., Schaubroeck, E., Frank, L., Höfle, A., Langer, M., Saggau, K., Schedlbauer, A. and Kühlein, T., 2020. The quality of COPD care in German general practice—A cross-sectional study. Chron Respir Dis, [online] 17, p.1479973120964814. Available at: &lt;https://www.ncbi.nlm.nih.gov/pmc/articles/PMC7720304/&gt;." xr:uid="{3FDF363D-70A4-4D54-87FA-8B48C1E4ED7F}"/>
    <hyperlink ref="O16" r:id="rId850" xr:uid="{42C7E5EC-9975-49DE-8EB3-E59842B6C141}"/>
    <hyperlink ref="P12" r:id="rId851" xr:uid="{BCB07F6E-5DF0-4C72-8EDB-B3DC6CE8B2C9}"/>
    <hyperlink ref="X12" r:id="rId852" xr:uid="{249E57CC-6AFB-4D8E-A479-347E5624B1F8}"/>
    <hyperlink ref="AA12" r:id="rId853" xr:uid="{BEA42421-C600-4ACC-BD06-2882366B8BFB}"/>
    <hyperlink ref="AA16" r:id="rId854" xr:uid="{C2D30C44-40EF-4967-8005-8E96894FF820}"/>
    <hyperlink ref="AH16" r:id="rId855" xr:uid="{4C6A258B-A378-4C8D-AE33-D12531646D7A}"/>
    <hyperlink ref="AH12" r:id="rId856" xr:uid="{09D7D3F8-E206-4B42-99A1-E6AD829EAAB0}"/>
    <hyperlink ref="AJ12" r:id="rId857" xr:uid="{7EA40AC4-9BB0-4C68-82BD-27E27E4F28BE}"/>
    <hyperlink ref="D44:AJ44" r:id="rId858" location="data/QCL" display="Food and Agriculture Organization of the United Nations, 2024. FAOSTAT: Data on Crops and Livestock. " xr:uid="{C24AAB1A-62B7-44A4-90FB-44176D2F1205}"/>
    <hyperlink ref="D6:S6" r:id="rId859" location="P59_3231" display="International Labour Organization, 2024. Chemical Exposure Limits." xr:uid="{A3340BB4-D728-4DAA-BBD3-2DB607F1B752}"/>
    <hyperlink ref="V6:AA6" r:id="rId860" location="P59_3231" display="International Labour Organization, 2024. Chemical Exposure Limits." xr:uid="{82B0EC61-66BB-4E17-BCC1-FA3191C7F71C}"/>
    <hyperlink ref="AC6" r:id="rId861" location="P59_3231" xr:uid="{7423ED46-28AD-4A38-9A69-692778B3D03E}"/>
    <hyperlink ref="AD6:AH6" r:id="rId862" location="P59_3231" display="International Labour Organization, 2024. Chemical Exposure Limits." xr:uid="{6099B3ED-8C68-404F-9482-FC5099FBC160}"/>
    <hyperlink ref="AJ6" r:id="rId863" location="P59_3231" xr:uid="{4F6E953D-74BD-4DE5-9330-549BB5AA3FFC}"/>
    <hyperlink ref="D11:AJ11" r:id="rId864" display="World Health Organization (WHO) (2024) General availability of peak flow measurement (spirometry) at the primary health care level. Available at: [WHO Data]" xr:uid="{762E61AA-77E2-4E2E-ABFC-1F27BA831843}"/>
    <hyperlink ref="D15:AJ15" r:id="rId865" display="World Health Organization (WHO) (2024) General availability of nicotine replacement therapy in the public health sector. Available at:" xr:uid="{0F473351-D3FD-4CDE-91AA-40569B7ECFFD}"/>
    <hyperlink ref="D26:G26" r:id="rId866" display="World Health Organization, 2024. Health Workforce. " xr:uid="{E2AC37E2-FAE9-420B-9D72-8C7AD06158E3}"/>
    <hyperlink ref="I26" r:id="rId867" xr:uid="{6A30FB10-E00F-44C1-BED9-A02ABB7DE0F8}"/>
    <hyperlink ref="J26:P26" r:id="rId868" display="World Health Organization, 2024. Health Workforce." xr:uid="{44B49CC1-8322-440C-8839-122D09E6A136}"/>
    <hyperlink ref="R26" r:id="rId869" xr:uid="{9B3F3F8C-14DF-45FF-AFB9-91ABA6299734}"/>
    <hyperlink ref="S26" r:id="rId870" xr:uid="{17EFE586-9707-4DCD-AEE2-ADC2BA8DB27D}"/>
    <hyperlink ref="U26" r:id="rId871" xr:uid="{58C95D98-257D-401D-8C95-CB636ECC5004}"/>
    <hyperlink ref="V26:AB26" r:id="rId872" display="World Health Organization, 2024. Health Workforce. " xr:uid="{0A370670-53A8-4DD9-BD26-8661F3B79797}"/>
    <hyperlink ref="AD26" r:id="rId873" xr:uid="{9BFC4CA6-3FA9-4398-A879-73D0126882AD}"/>
    <hyperlink ref="AE26:AH26" r:id="rId874" display="World Health Organization, 2024. Health Workforce. " xr:uid="{CC92DD10-3D67-4CB6-BCE9-8A904A6FF6DD}"/>
    <hyperlink ref="AJ26" r:id="rId875" xr:uid="{BA425C0C-B889-4F3D-A0B9-4A8B877F803A}"/>
    <hyperlink ref="D8:Z8" r:id="rId876" display="World Health Organization, 2023. WHO Report on the Global Tobacco Epidemic." xr:uid="{9C45E6DB-B89C-4239-8A10-E5667567DF38}"/>
    <hyperlink ref="AA8" r:id="rId877" xr:uid="{E05EADF4-CB01-4BAE-9154-CD02797BF9E3}"/>
    <hyperlink ref="AB8:AJ8" r:id="rId878" display="World Health Organization, 2023. WHO Report on the Global Tobacco Epidemic." xr:uid="{AEDA3460-FF82-4BA1-BE04-283C09B26BAB}"/>
    <hyperlink ref="E24" r:id="rId879" location="id=37217" xr:uid="{073F558E-C5DA-4316-9642-81F71623A3B8}"/>
    <hyperlink ref="I24" r:id="rId880" location="id=37217" xr:uid="{8BD7A86B-B86E-4495-965C-DC6812ED609E}"/>
    <hyperlink ref="J24:P24" r:id="rId881" location="id=37217" display="World Health Organization, 2022. National EHR System Indicator. " xr:uid="{D44D503A-3BBE-4605-9B08-ECCAC57759B5}"/>
    <hyperlink ref="R24" r:id="rId882" location="id=37217" xr:uid="{750D8DAF-A5F7-4DEC-A1CF-3B7B7E0023FA}"/>
    <hyperlink ref="S24" r:id="rId883" location="id=37217" xr:uid="{400BE647-D1E1-456D-8E51-45EB69BA6286}"/>
    <hyperlink ref="U24" r:id="rId884" location="id=37217" xr:uid="{9780233F-92DC-4AC4-95F7-64CBF627B7C2}"/>
    <hyperlink ref="V24:W24" r:id="rId885" location="id=37217" display="World Health Organization, 2022. National EHR System Indicator. " xr:uid="{3BD211C5-FEE1-4AC0-AF64-D20B59A4B175}"/>
    <hyperlink ref="Y24" r:id="rId886" location="id=37217" xr:uid="{E0A11A69-DE57-4311-A6BF-ED5C7574B027}"/>
    <hyperlink ref="Z24:AA24" r:id="rId887" location="id=37217" display="World Health Organization, 2022. National EHR System Indicator. " xr:uid="{4E6B2D47-616A-4331-BB7C-B3F8A36FB774}"/>
    <hyperlink ref="AC24" r:id="rId888" location="id=37217" xr:uid="{5C957DC4-136A-462B-A21A-592941A1DE57}"/>
    <hyperlink ref="AD24:AH24" r:id="rId889" location="id=37217" display="World Health Organization, 2022. National EHR System Indicator. " xr:uid="{4784CAE0-7346-402D-A392-23E50BF074CB}"/>
    <hyperlink ref="AJ24" r:id="rId890" location="id=37217" xr:uid="{DDE3062A-8EFE-412F-A5A4-C5F7285E486D}"/>
    <hyperlink ref="D20:AJ20" r:id="rId891" display="World Health Organization, 2024. UHC Service Coverage Index." xr:uid="{5E1F0BDD-9B1C-4077-B657-92391C26BC96}"/>
    <hyperlink ref="E29" r:id="rId892" display="World Health Organization, 2024. Pneumococcal conjugate vaccines (PCV3) immunization coverage among 1-year-olds." xr:uid="{A5CBE4E7-ACCB-449B-B485-DBD62BD7CDA2}"/>
    <hyperlink ref="F29:Y29" r:id="rId893" display="World Health Organization, 2024. Pneumococcal conjugate vaccines (PCV3) immunization coverage among 1-year-olds." xr:uid="{1A3CE659-672D-46A1-9C4A-913A2F1074FD}"/>
    <hyperlink ref="Z29:AJ29" r:id="rId894" display="World Health Organization, 2024. Pneumococcal conjugate vaccines (PCV3) immunization coverage among 1-year-olds." xr:uid="{24DF1756-8151-439F-8F3F-03C430200431}"/>
    <hyperlink ref="D37:AJ37" r:id="rId895" display=" World Health Organization 2024. Global Tuberculosis Programme Data." xr:uid="{579A3822-2240-41FC-82C1-CD5386900EF9}"/>
    <hyperlink ref="D23" r:id="rId896" display="Waeijen-Smit et al. 2024." xr:uid="{6852BB4C-59EE-4E29-A2C7-A9784AFCC0D9}"/>
    <hyperlink ref="E23" r:id="rId897" display="Waeijen-Smit et al. 2024." xr:uid="{791F0666-B485-4E61-8D2C-CC5EE69F9DC4}"/>
    <hyperlink ref="H23" r:id="rId898" display="Waeijen-Smit et al. 2024." xr:uid="{8428F323-8D01-4767-82D3-DEE73A5D958F}"/>
    <hyperlink ref="J23" r:id="rId899" display="Waeijen-Smit et al. 2024." xr:uid="{1E8EAC0C-4564-46F5-9948-A95AB5A040D0}"/>
    <hyperlink ref="L23" r:id="rId900" display="Waeijen-Smit et al. 2024." xr:uid="{BF56879D-4708-4EAE-B6DB-FBC5DAEB82E7}"/>
    <hyperlink ref="O23" r:id="rId901" display="Waeijen-Smit et al. 2024." xr:uid="{1754D801-DB27-4961-8F4F-34D2B79F0DA5}"/>
    <hyperlink ref="R23" r:id="rId902" display="Waeijen-Smit et al. 2024." xr:uid="{694F97D5-8F0A-48DD-9381-216546E46A6F}"/>
    <hyperlink ref="S23" r:id="rId903" display="Waeijen-Smit et al. 2024." xr:uid="{9BC4A5A3-3543-493D-9DA6-C6634B87CF01}"/>
    <hyperlink ref="W23" r:id="rId904" display="Waeijen-Smit et al. 2024." xr:uid="{23BD6DDF-3356-4329-A924-A4191EE81DCC}"/>
    <hyperlink ref="X23" r:id="rId905" display="Waeijen-Smit et al. 2024." xr:uid="{601E7544-B57A-43BD-8A32-3297E87BF114}"/>
    <hyperlink ref="Y23" r:id="rId906" display="Waeijen-Smit et al. 2024." xr:uid="{26BD2FAF-0634-4513-8674-35D205D54E22}"/>
    <hyperlink ref="Z23" r:id="rId907" display="Waeijen-Smit et al. 2024." xr:uid="{B694298D-9C32-4A61-A25A-F2066E467765}"/>
    <hyperlink ref="AF23" r:id="rId908" display="Waeijen-Smit et al. 2024." xr:uid="{F63A91BB-6A56-4E1D-B1AA-B2E76A53553B}"/>
    <hyperlink ref="AG23" r:id="rId909" display="Waeijen-Smit et al. 2024." xr:uid="{F31FDC91-30FC-4B4A-A566-5ADCDFAC8B49}"/>
    <hyperlink ref="AH23" r:id="rId910" display="Waeijen-Smit et al. 2024." xr:uid="{59688A18-CAFF-4E04-9B15-733DAAC80212}"/>
    <hyperlink ref="AJ23" r:id="rId911" display="Waeijen-Smit et al. 2024." xr:uid="{56DF7E39-93DD-43F0-8567-7B19F693983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6f9c7d-dd19-439b-8cae-ee010e69ad73">
      <Terms xmlns="http://schemas.microsoft.com/office/infopath/2007/PartnerControls"/>
    </lcf76f155ced4ddcb4097134ff3c332f>
    <TaxCatchAll xmlns="b378560e-2479-4d56-9f78-a4f218221aaf" xsi:nil="true"/>
    <TaxKeywordTaxHTField xmlns="b378560e-2479-4d56-9f78-a4f218221aaf">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0ADA655007A143B12AB50BC86CE660" ma:contentTypeVersion="24" ma:contentTypeDescription="Create a new document." ma:contentTypeScope="" ma:versionID="72ad4ada588634e711b75ac093f370da">
  <xsd:schema xmlns:xsd="http://www.w3.org/2001/XMLSchema" xmlns:xs="http://www.w3.org/2001/XMLSchema" xmlns:p="http://schemas.microsoft.com/office/2006/metadata/properties" xmlns:ns2="e36f9c7d-dd19-439b-8cae-ee010e69ad73" xmlns:ns3="b378560e-2479-4d56-9f78-a4f218221aaf" targetNamespace="http://schemas.microsoft.com/office/2006/metadata/properties" ma:root="true" ma:fieldsID="14224b4b81e0d643a54c7e2bbc6d3bb5" ns2:_="" ns3:_="">
    <xsd:import namespace="e36f9c7d-dd19-439b-8cae-ee010e69ad73"/>
    <xsd:import namespace="b378560e-2479-4d56-9f78-a4f218221a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OCR" minOccurs="0"/>
                <xsd:element ref="ns2:MediaLengthInSeconds" minOccurs="0"/>
                <xsd:element ref="ns2:lcf76f155ced4ddcb4097134ff3c332f" minOccurs="0"/>
                <xsd:element ref="ns3:TaxCatchAll" minOccurs="0"/>
                <xsd:element ref="ns3:TaxKeywordTaxHTField"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f9c7d-dd19-439b-8cae-ee010e69ad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d7dd3c6-2da8-48ec-94ca-0c25200b827d"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dexed="true"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78560e-2479-4d56-9f78-a4f218221aaf" elementFormDefault="qualified">
    <xsd:import namespace="http://schemas.microsoft.com/office/2006/documentManagement/types"/>
    <xsd:import namespace="http://schemas.microsoft.com/office/infopath/2007/PartnerControls"/>
    <xsd:element name="SharedWithUsers" ma:index="1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6b8cb737-20f0-4c3f-946e-7e6773051e06}" ma:internalName="TaxCatchAll" ma:readOnly="false" ma:showField="CatchAllData" ma:web="b378560e-2479-4d56-9f78-a4f218221aaf">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readOnly="false" ma:fieldId="{23f27201-bee3-471e-b2e7-b64fd8b7ca38}" ma:taxonomyMulti="true" ma:sspId="5d7dd3c6-2da8-48ec-94ca-0c25200b827d"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32D98-8F87-418A-B701-BDBC33F9155B}">
  <ds:schemaRefs>
    <ds:schemaRef ds:uri="http://schemas.microsoft.com/sharepoint/v3/contenttype/forms"/>
  </ds:schemaRefs>
</ds:datastoreItem>
</file>

<file path=customXml/itemProps2.xml><?xml version="1.0" encoding="utf-8"?>
<ds:datastoreItem xmlns:ds="http://schemas.openxmlformats.org/officeDocument/2006/customXml" ds:itemID="{B008C664-1E93-4D97-B6F9-C1C7290AF2E8}">
  <ds:schemaRefs>
    <ds:schemaRef ds:uri="http://schemas.microsoft.com/office/2006/metadata/properties"/>
    <ds:schemaRef ds:uri="http://schemas.microsoft.com/office/infopath/2007/PartnerControls"/>
    <ds:schemaRef ds:uri="e36f9c7d-dd19-439b-8cae-ee010e69ad73"/>
    <ds:schemaRef ds:uri="b378560e-2479-4d56-9f78-a4f218221aaf"/>
  </ds:schemaRefs>
</ds:datastoreItem>
</file>

<file path=customXml/itemProps3.xml><?xml version="1.0" encoding="utf-8"?>
<ds:datastoreItem xmlns:ds="http://schemas.openxmlformats.org/officeDocument/2006/customXml" ds:itemID="{C9689BDD-165E-40CC-87B6-9CAF19874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6f9c7d-dd19-439b-8cae-ee010e69ad73"/>
    <ds:schemaRef ds:uri="b378560e-2479-4d56-9f78-a4f218221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Overall scores</vt:lpstr>
      <vt:lpstr>Policy Context</vt:lpstr>
      <vt:lpstr>Access and Care Coverage</vt:lpstr>
      <vt:lpstr>Health System Characteristics</vt:lpstr>
      <vt:lpstr>Disease Burden</vt:lpstr>
      <vt:lpstr>Environmental Factors</vt:lpstr>
      <vt:lpstr>Indicator descriptions</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Henry Gallen</dc:creator>
  <cp:lastModifiedBy>Patrick Henry Gallen</cp:lastModifiedBy>
  <dcterms:created xsi:type="dcterms:W3CDTF">2024-07-29T08:49:27Z</dcterms:created>
  <dcterms:modified xsi:type="dcterms:W3CDTF">2024-07-31T11:34:53Z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0x0101008E0ADA655007A143B12AB50BC86CE660</vt:lpwstr>
  </property>
  <property fmtid="{D5CDD505-2E9C-101B-9397-08002B2CF9AE}" pid="4" name="MediaServiceImageTags">
    <vt:lpwstr/>
  </property>
</Properties>
</file>