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queryTables/queryTable1.xml" ContentType="application/vnd.openxmlformats-officedocument.spreadsheetml.queryTable+xml"/>
  <Override PartName="/xl/comments1.xml" ContentType="application/vnd.openxmlformats-officedocument.spreadsheetml.comments+xml"/>
  <Override PartName="/xl/queryTables/queryTable2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ate1904="1" showInkAnnotation="0" codeName="ThisWorkbook" autoCompressPictures="0"/>
  <mc:AlternateContent xmlns:mc="http://schemas.openxmlformats.org/markup-compatibility/2006">
    <mc:Choice Requires="x15">
      <x15ac:absPath xmlns:x15ac="http://schemas.microsoft.com/office/spreadsheetml/2010/11/ac" url="Z:\OSHA\"/>
    </mc:Choice>
  </mc:AlternateContent>
  <xr:revisionPtr revIDLastSave="0" documentId="13_ncr:1_{0BFB8088-A34E-4237-96BD-F9FB78D7CBB8}" xr6:coauthVersionLast="47" xr6:coauthVersionMax="47" xr10:uidLastSave="{00000000-0000-0000-0000-000000000000}"/>
  <workbookProtection lockStructure="1"/>
  <bookViews>
    <workbookView xWindow="-120" yWindow="-120" windowWidth="29040" windowHeight="15720" firstSheet="1" activeTab="1" xr2:uid="{00000000-000D-0000-FFFF-FFFF00000000}"/>
  </bookViews>
  <sheets>
    <sheet name="Import" sheetId="4" state="hidden" r:id="rId1"/>
    <sheet name="Statistiques 2026" sheetId="1" r:id="rId2"/>
    <sheet name="Nos Unités CNESST" sheetId="2" r:id="rId3"/>
  </sheets>
  <definedNames>
    <definedName name="UniteStat" localSheetId="2">'Nos Unités CNESST'!$A$1:$B$21</definedName>
    <definedName name="UniteStat_1" localSheetId="1">'Statistiques 2026'!$AS$180:$AT$200</definedName>
    <definedName name="_xlnm.Print_Area" localSheetId="1">'Statistiques 2026'!$B$1:$N$34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26" i="1" l="1"/>
  <c r="H26" i="1"/>
  <c r="D26" i="1"/>
  <c r="I26" i="1" l="1"/>
  <c r="G26" i="1"/>
  <c r="F26" i="1"/>
  <c r="E26" i="1"/>
  <c r="A3" i="4"/>
  <c r="D3" i="4"/>
  <c r="E3" i="4"/>
  <c r="F3" i="4"/>
  <c r="G3" i="4"/>
  <c r="H3" i="4"/>
  <c r="A4" i="4"/>
  <c r="F4" i="4"/>
  <c r="G4" i="4"/>
  <c r="H4" i="4"/>
  <c r="A5" i="4"/>
  <c r="E5" i="4"/>
  <c r="A6" i="4"/>
  <c r="E6" i="4"/>
  <c r="F6" i="4"/>
  <c r="A7" i="4"/>
  <c r="G7" i="4"/>
  <c r="A9" i="4"/>
  <c r="E9" i="4"/>
  <c r="F9" i="4"/>
  <c r="G9" i="4"/>
  <c r="H9" i="4"/>
  <c r="A10" i="4"/>
  <c r="B10" i="4"/>
  <c r="F10" i="4"/>
  <c r="G10" i="4"/>
  <c r="H10" i="4"/>
  <c r="A11" i="4"/>
  <c r="B11" i="4"/>
  <c r="C11" i="4"/>
  <c r="G11" i="4"/>
  <c r="H11" i="4"/>
  <c r="A12" i="4"/>
  <c r="B12" i="4"/>
  <c r="C12" i="4"/>
  <c r="D12" i="4"/>
  <c r="A13" i="4"/>
  <c r="C13" i="4"/>
  <c r="D13" i="4"/>
  <c r="E13" i="4"/>
  <c r="A2" i="4"/>
  <c r="F2" i="4"/>
  <c r="G2" i="4"/>
  <c r="B3" i="4"/>
  <c r="C4" i="4"/>
  <c r="B5" i="4"/>
  <c r="H6" i="4"/>
  <c r="E7" i="4"/>
  <c r="A8" i="4"/>
  <c r="B8" i="4"/>
  <c r="C9" i="4"/>
  <c r="D10" i="4"/>
  <c r="E11" i="4"/>
  <c r="F12" i="4"/>
  <c r="G13" i="4"/>
  <c r="B2" i="4"/>
  <c r="C6" i="4"/>
  <c r="H12" i="4"/>
  <c r="H2" i="4"/>
  <c r="F13" i="4"/>
  <c r="E12" i="4"/>
  <c r="D11" i="4"/>
  <c r="C10" i="4"/>
  <c r="B9" i="4"/>
  <c r="H7" i="4"/>
  <c r="G6" i="4"/>
  <c r="F5" i="4"/>
  <c r="B4" i="4"/>
  <c r="H8" i="4"/>
  <c r="F8" i="4"/>
  <c r="D6" i="4"/>
  <c r="E8" i="4"/>
  <c r="D7" i="4"/>
  <c r="C2" i="4"/>
  <c r="D8" i="4"/>
  <c r="C7" i="4"/>
  <c r="B6" i="4"/>
  <c r="E4" i="4"/>
  <c r="H13" i="4"/>
  <c r="G12" i="4"/>
  <c r="F11" i="4"/>
  <c r="E10" i="4"/>
  <c r="D9" i="4"/>
  <c r="C8" i="4"/>
  <c r="B7" i="4"/>
  <c r="H5" i="4"/>
  <c r="D4" i="4"/>
  <c r="C3" i="4"/>
  <c r="G8" i="4"/>
  <c r="F7" i="4"/>
  <c r="E2" i="4"/>
  <c r="D2" i="4"/>
  <c r="B13" i="4"/>
  <c r="G5" i="4"/>
  <c r="D5" i="4"/>
  <c r="C5" i="4"/>
  <c r="J14" i="1"/>
  <c r="K14" i="1"/>
  <c r="L14" i="1"/>
  <c r="M14" i="1"/>
  <c r="N14" i="1"/>
  <c r="J15" i="1"/>
  <c r="K15" i="1"/>
  <c r="L15" i="1"/>
  <c r="M15" i="1"/>
  <c r="N15" i="1"/>
  <c r="J16" i="1"/>
  <c r="K16" i="1"/>
  <c r="L16" i="1"/>
  <c r="M16" i="1"/>
  <c r="N16" i="1"/>
  <c r="J17" i="1"/>
  <c r="K17" i="1"/>
  <c r="L17" i="1"/>
  <c r="M17" i="1"/>
  <c r="N17" i="1"/>
  <c r="J18" i="1"/>
  <c r="K18" i="1"/>
  <c r="L18" i="1"/>
  <c r="M18" i="1"/>
  <c r="N18" i="1"/>
  <c r="J19" i="1"/>
  <c r="K19" i="1"/>
  <c r="L19" i="1"/>
  <c r="M19" i="1"/>
  <c r="N19" i="1"/>
  <c r="J20" i="1"/>
  <c r="K20" i="1"/>
  <c r="L20" i="1"/>
  <c r="M20" i="1"/>
  <c r="N20" i="1"/>
  <c r="J21" i="1"/>
  <c r="K21" i="1"/>
  <c r="L21" i="1"/>
  <c r="M21" i="1"/>
  <c r="N21" i="1"/>
  <c r="J22" i="1"/>
  <c r="K22" i="1"/>
  <c r="L22" i="1"/>
  <c r="M22" i="1"/>
  <c r="N22" i="1"/>
  <c r="J23" i="1"/>
  <c r="K23" i="1"/>
  <c r="L23" i="1"/>
  <c r="M23" i="1"/>
  <c r="N23" i="1"/>
  <c r="J24" i="1"/>
  <c r="K24" i="1"/>
  <c r="L24" i="1"/>
  <c r="M24" i="1"/>
  <c r="N24" i="1"/>
  <c r="J25" i="1"/>
  <c r="K25" i="1"/>
  <c r="L25" i="1"/>
  <c r="M25" i="1"/>
  <c r="N25" i="1"/>
  <c r="M26" i="1"/>
  <c r="N26" i="1"/>
  <c r="J26" i="1"/>
  <c r="L26" i="1"/>
  <c r="K2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Vanessa St-Gelais</author>
  </authors>
  <commentList>
    <comment ref="B14" authorId="0" shapeId="0" xr:uid="{00000000-0006-0000-0000-000001000000}">
      <text>
        <r>
          <rPr>
            <sz val="9"/>
            <color indexed="81"/>
            <rFont val="Geneva"/>
            <family val="2"/>
          </rPr>
          <t>Envoyer vos donnés de oct.-déc. de l'année précédente au plus tard le 15 janvier.</t>
        </r>
      </text>
    </comment>
    <comment ref="B16" authorId="0" shapeId="0" xr:uid="{00000000-0006-0000-0000-000002000000}">
      <text>
        <r>
          <rPr>
            <sz val="9"/>
            <color indexed="81"/>
            <rFont val="Geneva"/>
            <family val="2"/>
          </rPr>
          <t>Envoyer vos corrections de l'année précédente au plus tard le 31 mars.</t>
        </r>
      </text>
    </comment>
    <comment ref="B17" authorId="0" shapeId="0" xr:uid="{00000000-0006-0000-0000-000003000000}">
      <text>
        <r>
          <rPr>
            <sz val="9"/>
            <color indexed="81"/>
            <rFont val="Geneva"/>
            <family val="2"/>
          </rPr>
          <t>Envoyer vos donnés de janv.-mars au plus tard le 15 avril.</t>
        </r>
      </text>
    </comment>
    <comment ref="B20" authorId="0" shapeId="0" xr:uid="{00000000-0006-0000-0000-000004000000}">
      <text>
        <r>
          <rPr>
            <sz val="9"/>
            <color indexed="81"/>
            <rFont val="Geneva"/>
            <family val="2"/>
          </rPr>
          <t>Envoyer vos donnés de avril - juin au plus tard le 15 juillet.</t>
        </r>
      </text>
    </comment>
    <comment ref="B23" authorId="0" shapeId="0" xr:uid="{00000000-0006-0000-0000-000005000000}">
      <text>
        <r>
          <rPr>
            <sz val="9"/>
            <color indexed="81"/>
            <rFont val="Geneva"/>
            <family val="2"/>
          </rPr>
          <t>Envoyer vos donnés de juillet-sept. au plus tard le 15 octobre.</t>
        </r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UniteStat.txt" type="6" refreshedVersion="0" background="1" saveData="1">
    <textPr sourceFile="Macintosh HD:Users:bcroteau:Documents:Statistiques OSHA 2017:00-Documents:UniteStat.txt" decimal="," thousands=" ">
      <textFields count="2">
        <textField/>
        <textField/>
      </textFields>
    </textPr>
  </connection>
</connections>
</file>

<file path=xl/sharedStrings.xml><?xml version="1.0" encoding="utf-8"?>
<sst xmlns="http://schemas.openxmlformats.org/spreadsheetml/2006/main" count="107" uniqueCount="84">
  <si>
    <t>Oui</t>
  </si>
  <si>
    <t>RAPPORT MENSUEL DES STATISTIQUES DES LÉSIONS PROFESSIONNELLES</t>
  </si>
  <si>
    <t>Non</t>
  </si>
  <si>
    <t>SELON LA NORME OSHA</t>
  </si>
  <si>
    <t>Compagnie :</t>
  </si>
  <si>
    <t>Unité de production :</t>
  </si>
  <si>
    <t>Ville :</t>
  </si>
  <si>
    <t>Téléphone :</t>
  </si>
  <si>
    <t>Responsable stat d'accidents :</t>
  </si>
  <si>
    <t>Courriel :</t>
  </si>
  <si>
    <t>Rempli par :</t>
  </si>
  <si>
    <r>
      <t xml:space="preserve">Heures travaillées </t>
    </r>
    <r>
      <rPr>
        <b/>
        <sz val="9"/>
        <rFont val="Arial"/>
        <family val="2"/>
      </rPr>
      <t xml:space="preserve">                                                                                                     </t>
    </r>
    <r>
      <rPr>
        <b/>
        <sz val="8"/>
        <color indexed="10"/>
        <rFont val="Arial"/>
        <family val="2"/>
      </rPr>
      <t xml:space="preserve">(arrondies sans virgule ni point)
</t>
    </r>
    <r>
      <rPr>
        <sz val="9"/>
        <rFont val="Arial"/>
        <family val="2"/>
      </rPr>
      <t xml:space="preserve">                                       </t>
    </r>
  </si>
  <si>
    <t>LÉSIONS PROFESSIONNELLES ENREGISTRABLES</t>
  </si>
  <si>
    <r>
      <t xml:space="preserve">DURÉE DES CAS
</t>
    </r>
    <r>
      <rPr>
        <b/>
        <sz val="10"/>
        <color indexed="10"/>
        <rFont val="Arial"/>
        <family val="2"/>
      </rPr>
      <t>(en jours)</t>
    </r>
  </si>
  <si>
    <t>STATISTIQUES
INDICATEURS DE PERFORMANCE SST - OSHA</t>
  </si>
  <si>
    <t xml:space="preserve">Décès
</t>
  </si>
  <si>
    <t>Inapte au travail</t>
  </si>
  <si>
    <t xml:space="preserve">Activités
restreintes
</t>
  </si>
  <si>
    <t>Soins médicaux et
autres cas enregistrables</t>
  </si>
  <si>
    <t xml:space="preserve">Fréquence
</t>
  </si>
  <si>
    <t xml:space="preserve">Fréquence
totale
</t>
  </si>
  <si>
    <t>Taux
OSHA</t>
  </si>
  <si>
    <t xml:space="preserve">Gravité
</t>
  </si>
  <si>
    <t xml:space="preserve">Gravité
totale
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</si>
  <si>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</si>
  <si>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</si>
  <si>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</si>
  <si>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</si>
  <si>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</si>
  <si>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</si>
  <si>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</si>
  <si>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</si>
  <si>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</si>
  <si>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</si>
  <si>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</si>
  <si>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</si>
  <si>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Janvier</t>
  </si>
  <si>
    <t>Février</t>
  </si>
  <si>
    <t>Mars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</si>
  <si>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</si>
  <si>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</si>
  <si>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</si>
  <si>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</si>
  <si>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</si>
  <si>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</si>
  <si>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</si>
  <si>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</si>
  <si>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Cumulatif</t>
  </si>
  <si>
    <t>ou par télécopieur : (418) 651-4622</t>
  </si>
  <si>
    <t>Fabrication de : panneaux de bois massif; planchers de bois; moulures en bois ; composants de meubles en bois; composants d'escaliers en bois; portes d'armoires en bois</t>
  </si>
  <si>
    <t>Transport</t>
  </si>
  <si>
    <t>Transport routier de marchandises</t>
  </si>
  <si>
    <t>Marquage, mesurage, martelage et inventaire forestier (MMI)</t>
  </si>
  <si>
    <t>Culture de fruits, de légumes ou de fines herbes en serre; culture de plantes ornementales; culture d'arbres ou d'arbustes;  exploitation d'un verger; acériculture</t>
  </si>
  <si>
    <t>Aménagement forestier</t>
  </si>
  <si>
    <t>Scierie; séchage du bois; traitement du bois</t>
  </si>
  <si>
    <t>Bureau de services professionnels en ingénierie; bureau de services-conseils scientifiques</t>
  </si>
  <si>
    <t>Travaux d'excavation; travaux de pavage; montage des clÃ´tures; installation de garde-fous; location de grues avec opérateur</t>
  </si>
  <si>
    <t>Travail effectué exclusivement dans les bureaux</t>
  </si>
  <si>
    <t>Vendeurs ou représentants des ventes</t>
  </si>
  <si>
    <t>Opérations forestières</t>
  </si>
  <si>
    <t>Travaux de mécanique de chantier, travaux de chaudronnerie, travaux de plomberie et tuyauterie, calorifugeage, travaux relatifs aux systèmes de déplacement mécanisé.</t>
  </si>
  <si>
    <t>Fabrication de : cercueils en bois; meubles; armoires, comptoirs ou ameublements intégrés en bois ou à structure de bois dans un atelier d'ébénisterie</t>
  </si>
  <si>
    <t>Fabrication ou assemblage de meubles ou d'armoires à srtucture de métal</t>
  </si>
  <si>
    <t>Fabrication d'armoires, de comptoirs et d'ameublement intégré à structure de bois</t>
  </si>
  <si>
    <t>Transport par camion à benne basculante; enlèvement de la neige</t>
  </si>
  <si>
    <t>Fabrication en série de meubles ou de bâtis de meubles en bois ou à structure de bois; fabrication de matelas ou de sommiers</t>
  </si>
  <si>
    <t>Fabrication de pâte à papier; fabrication de papier et de carton; fabrication de panneaux de fibre de bois</t>
  </si>
  <si>
    <t>Transformation du papier et du carton; traitement du papier et du carton; fabrication de panneaux de particules agglomérées; revêtement de panneaux</t>
  </si>
  <si>
    <t>Fabrication ou assemblage de palettes ou de contenants en bois servant à la manutention ou au transport de marchandises; fabrication de clôtures en bois; fabrication de fermes de toit, de poutrelles ou de chevrons en bois</t>
  </si>
  <si>
    <t>Veuillez expédier ce formulaire à l'adresse suivante :</t>
  </si>
  <si>
    <t>osha@previbois.com</t>
  </si>
  <si>
    <r>
      <t>Retournez ce formulaire avant le 15</t>
    </r>
    <r>
      <rPr>
        <b/>
        <i/>
        <u/>
        <vertAlign val="superscript"/>
        <sz val="10"/>
        <rFont val="Arial"/>
        <family val="2"/>
      </rPr>
      <t>e</t>
    </r>
    <r>
      <rPr>
        <b/>
        <i/>
        <u/>
        <sz val="10"/>
        <rFont val="Arial"/>
        <family val="2"/>
      </rPr>
      <t xml:space="preserve"> jour de janvier, avril, juillet et octobre.</t>
    </r>
  </si>
  <si>
    <t>No d'unité à la CNESST :</t>
  </si>
  <si>
    <t>mois_t</t>
  </si>
  <si>
    <t>Avril</t>
  </si>
  <si>
    <t>nbHeureTravaille</t>
  </si>
  <si>
    <t>nbDeces</t>
  </si>
  <si>
    <t>nbInapteAuTravail</t>
  </si>
  <si>
    <t>nbActiviteRestreinte</t>
  </si>
  <si>
    <t>SoinsEtAutres</t>
  </si>
  <si>
    <t>NbJrsInapteAuTravail</t>
  </si>
  <si>
    <t>nbActivitesRestreinte</t>
  </si>
  <si>
    <t>Année civile
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</si>
</sst>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9">
    <font>
      <sz val="9"/>
      <name val="Geneva"/>
      <family val="2"/>
    </font>
    <font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b/>
      <sz val="12"/>
      <color indexed="18"/>
      <name val="Arial"/>
      <family val="2"/>
    </font>
    <font>
      <b/>
      <sz val="12"/>
      <color indexed="17"/>
      <name val="Arial"/>
      <family val="2"/>
    </font>
    <font>
      <b/>
      <sz val="18"/>
      <color indexed="18"/>
      <name val="Arial"/>
      <family val="2"/>
    </font>
    <font>
      <b/>
      <sz val="18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b/>
      <sz val="9"/>
      <color indexed="8"/>
      <name val="Arial"/>
      <family val="2"/>
    </font>
    <font>
      <b/>
      <sz val="9"/>
      <name val="Arial"/>
      <family val="2"/>
    </font>
    <font>
      <b/>
      <sz val="8"/>
      <color indexed="10"/>
      <name val="Arial"/>
      <family val="2"/>
    </font>
    <font>
      <sz val="9"/>
      <name val="Arial"/>
      <family val="2"/>
    </font>
    <font>
      <b/>
      <sz val="10"/>
      <color indexed="10"/>
      <name val="Arial"/>
      <family val="2"/>
    </font>
    <font>
      <u/>
      <sz val="13.5"/>
      <color indexed="12"/>
      <name val="Geneva"/>
      <family val="2"/>
    </font>
    <font>
      <b/>
      <u/>
      <sz val="10"/>
      <color indexed="12"/>
      <name val="Arial"/>
      <family val="2"/>
    </font>
    <font>
      <sz val="11"/>
      <name val="Arial"/>
      <family val="2"/>
    </font>
    <font>
      <sz val="8"/>
      <name val="Geneva"/>
      <family val="2"/>
    </font>
    <font>
      <b/>
      <i/>
      <u/>
      <sz val="10"/>
      <name val="Arial"/>
      <family val="2"/>
    </font>
    <font>
      <b/>
      <i/>
      <u/>
      <vertAlign val="superscript"/>
      <sz val="10"/>
      <name val="Arial"/>
      <family val="2"/>
    </font>
    <font>
      <b/>
      <sz val="9"/>
      <name val="Geneva"/>
    </font>
    <font>
      <b/>
      <sz val="12"/>
      <color indexed="8"/>
      <name val="Arial"/>
      <family val="2"/>
    </font>
    <font>
      <u/>
      <sz val="9"/>
      <color theme="11"/>
      <name val="Geneva"/>
      <family val="2"/>
    </font>
    <font>
      <sz val="9"/>
      <color indexed="81"/>
      <name val="Geneva"/>
      <family val="2"/>
    </font>
    <font>
      <b/>
      <u/>
      <sz val="14"/>
      <color indexed="12"/>
      <name val="Geneva"/>
    </font>
    <font>
      <b/>
      <sz val="10"/>
      <color theme="4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27"/>
      </patternFill>
    </fill>
    <fill>
      <patternFill patternType="solid">
        <fgColor theme="0"/>
        <bgColor indexed="27"/>
      </patternFill>
    </fill>
  </fills>
  <borders count="33">
    <border>
      <left/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7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</cellStyleXfs>
  <cellXfs count="93">
    <xf numFmtId="0" fontId="0" fillId="0" borderId="0" xfId="0"/>
    <xf numFmtId="0" fontId="10" fillId="0" borderId="0" xfId="0" applyFont="1"/>
    <xf numFmtId="0" fontId="13" fillId="0" borderId="6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23" fillId="0" borderId="32" xfId="0" applyFont="1" applyBorder="1" applyAlignment="1">
      <alignment vertical="center"/>
    </xf>
    <xf numFmtId="0" fontId="23" fillId="2" borderId="32" xfId="0" applyFont="1" applyFill="1" applyBorder="1" applyAlignment="1">
      <alignment vertical="center"/>
    </xf>
    <xf numFmtId="0" fontId="0" fillId="0" borderId="32" xfId="0" applyBorder="1" applyAlignment="1">
      <alignment vertical="center" wrapText="1"/>
    </xf>
    <xf numFmtId="0" fontId="0" fillId="2" borderId="32" xfId="0" applyFill="1" applyBorder="1" applyAlignment="1">
      <alignment vertical="center" wrapText="1"/>
    </xf>
    <xf numFmtId="0" fontId="2" fillId="0" borderId="30" xfId="0" applyFont="1" applyBorder="1" applyProtection="1">
      <protection locked="0"/>
    </xf>
    <xf numFmtId="1" fontId="1" fillId="2" borderId="15" xfId="0" applyNumberFormat="1" applyFont="1" applyFill="1" applyBorder="1" applyAlignment="1" applyProtection="1">
      <alignment horizontal="center"/>
      <protection locked="0"/>
    </xf>
    <xf numFmtId="1" fontId="1" fillId="2" borderId="16" xfId="0" applyNumberFormat="1" applyFont="1" applyFill="1" applyBorder="1" applyAlignment="1" applyProtection="1">
      <alignment horizontal="center"/>
      <protection locked="0"/>
    </xf>
    <xf numFmtId="1" fontId="1" fillId="2" borderId="17" xfId="0" applyNumberFormat="1" applyFont="1" applyFill="1" applyBorder="1" applyAlignment="1" applyProtection="1">
      <alignment horizontal="center" wrapText="1"/>
      <protection locked="0"/>
    </xf>
    <xf numFmtId="1" fontId="1" fillId="0" borderId="15" xfId="0" applyNumberFormat="1" applyFont="1" applyBorder="1" applyAlignment="1" applyProtection="1">
      <alignment horizontal="center"/>
      <protection locked="0"/>
    </xf>
    <xf numFmtId="1" fontId="1" fillId="0" borderId="16" xfId="0" applyNumberFormat="1" applyFont="1" applyBorder="1" applyAlignment="1" applyProtection="1">
      <alignment horizontal="center"/>
      <protection locked="0"/>
    </xf>
    <xf numFmtId="1" fontId="1" fillId="0" borderId="17" xfId="0" applyNumberFormat="1" applyFont="1" applyBorder="1" applyAlignment="1" applyProtection="1">
      <alignment horizontal="center" wrapText="1"/>
      <protection locked="0"/>
    </xf>
    <xf numFmtId="0" fontId="24" fillId="0" borderId="30" xfId="0" applyFont="1" applyBorder="1" applyProtection="1">
      <protection locked="0"/>
    </xf>
    <xf numFmtId="1" fontId="1" fillId="2" borderId="21" xfId="0" applyNumberFormat="1" applyFont="1" applyFill="1" applyBorder="1" applyAlignment="1" applyProtection="1">
      <alignment horizontal="center"/>
      <protection locked="0"/>
    </xf>
    <xf numFmtId="1" fontId="1" fillId="2" borderId="22" xfId="0" applyNumberFormat="1" applyFont="1" applyFill="1" applyBorder="1" applyAlignment="1" applyProtection="1">
      <alignment horizontal="center"/>
      <protection locked="0"/>
    </xf>
    <xf numFmtId="1" fontId="1" fillId="3" borderId="15" xfId="0" applyNumberFormat="1" applyFont="1" applyFill="1" applyBorder="1" applyAlignment="1" applyProtection="1">
      <alignment horizontal="center"/>
      <protection locked="0"/>
    </xf>
    <xf numFmtId="1" fontId="1" fillId="3" borderId="16" xfId="0" applyNumberFormat="1" applyFont="1" applyFill="1" applyBorder="1" applyAlignment="1" applyProtection="1">
      <alignment horizontal="center"/>
      <protection locked="0"/>
    </xf>
    <xf numFmtId="1" fontId="1" fillId="3" borderId="17" xfId="0" applyNumberFormat="1" applyFont="1" applyFill="1" applyBorder="1" applyAlignment="1" applyProtection="1">
      <alignment horizontal="center" wrapText="1"/>
      <protection locked="0"/>
    </xf>
    <xf numFmtId="164" fontId="1" fillId="4" borderId="18" xfId="0" applyNumberFormat="1" applyFont="1" applyFill="1" applyBorder="1" applyAlignment="1">
      <alignment horizontal="center"/>
    </xf>
    <xf numFmtId="164" fontId="1" fillId="4" borderId="19" xfId="0" applyNumberFormat="1" applyFont="1" applyFill="1" applyBorder="1" applyAlignment="1">
      <alignment horizontal="center"/>
    </xf>
    <xf numFmtId="164" fontId="1" fillId="4" borderId="10" xfId="0" applyNumberFormat="1" applyFont="1" applyFill="1" applyBorder="1" applyAlignment="1">
      <alignment horizontal="center"/>
    </xf>
    <xf numFmtId="164" fontId="1" fillId="4" borderId="12" xfId="0" applyNumberFormat="1" applyFont="1" applyFill="1" applyBorder="1" applyAlignment="1">
      <alignment horizontal="center"/>
    </xf>
    <xf numFmtId="164" fontId="1" fillId="4" borderId="23" xfId="0" applyNumberFormat="1" applyFont="1" applyFill="1" applyBorder="1" applyAlignment="1">
      <alignment horizontal="center"/>
    </xf>
    <xf numFmtId="0" fontId="13" fillId="5" borderId="8" xfId="0" applyFont="1" applyFill="1" applyBorder="1" applyAlignment="1">
      <alignment horizontal="center" vertical="center" wrapText="1"/>
    </xf>
    <xf numFmtId="0" fontId="13" fillId="5" borderId="6" xfId="0" applyFont="1" applyFill="1" applyBorder="1" applyAlignment="1">
      <alignment horizontal="center" vertical="center" wrapText="1"/>
    </xf>
    <xf numFmtId="0" fontId="13" fillId="5" borderId="9" xfId="0" applyFont="1" applyFill="1" applyBorder="1" applyAlignment="1">
      <alignment horizontal="center" vertical="center" wrapText="1"/>
    </xf>
    <xf numFmtId="0" fontId="13" fillId="5" borderId="13" xfId="0" applyFont="1" applyFill="1" applyBorder="1" applyAlignment="1">
      <alignment horizontal="center" vertical="center" wrapText="1"/>
    </xf>
    <xf numFmtId="0" fontId="13" fillId="5" borderId="10" xfId="0" applyFont="1" applyFill="1" applyBorder="1" applyAlignment="1">
      <alignment horizontal="center" vertical="center" wrapText="1"/>
    </xf>
    <xf numFmtId="0" fontId="13" fillId="5" borderId="12" xfId="0" applyFont="1" applyFill="1" applyBorder="1" applyAlignment="1">
      <alignment horizontal="center" vertical="center" wrapText="1"/>
    </xf>
    <xf numFmtId="164" fontId="1" fillId="5" borderId="18" xfId="0" applyNumberFormat="1" applyFont="1" applyFill="1" applyBorder="1" applyAlignment="1">
      <alignment horizontal="center"/>
    </xf>
    <xf numFmtId="164" fontId="1" fillId="5" borderId="19" xfId="0" applyNumberFormat="1" applyFont="1" applyFill="1" applyBorder="1" applyAlignment="1">
      <alignment horizontal="center"/>
    </xf>
    <xf numFmtId="164" fontId="1" fillId="5" borderId="10" xfId="0" applyNumberFormat="1" applyFont="1" applyFill="1" applyBorder="1" applyAlignment="1">
      <alignment horizontal="center"/>
    </xf>
    <xf numFmtId="164" fontId="1" fillId="5" borderId="12" xfId="0" applyNumberFormat="1" applyFont="1" applyFill="1" applyBorder="1" applyAlignment="1">
      <alignment horizontal="center"/>
    </xf>
    <xf numFmtId="164" fontId="1" fillId="5" borderId="27" xfId="0" applyNumberFormat="1" applyFont="1" applyFill="1" applyBorder="1" applyAlignment="1">
      <alignment horizontal="center"/>
    </xf>
    <xf numFmtId="164" fontId="1" fillId="5" borderId="25" xfId="0" applyNumberFormat="1" applyFont="1" applyFill="1" applyBorder="1" applyAlignment="1">
      <alignment horizontal="center"/>
    </xf>
    <xf numFmtId="1" fontId="1" fillId="5" borderId="2" xfId="0" applyNumberFormat="1" applyFont="1" applyFill="1" applyBorder="1" applyAlignment="1">
      <alignment horizontal="center"/>
    </xf>
    <xf numFmtId="1" fontId="1" fillId="5" borderId="28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wrapText="1"/>
    </xf>
    <xf numFmtId="0" fontId="2" fillId="0" borderId="0" xfId="0" applyFont="1" applyAlignment="1">
      <alignment horizontal="right" wrapText="1"/>
    </xf>
    <xf numFmtId="0" fontId="4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0" fontId="12" fillId="0" borderId="0" xfId="0" applyFont="1"/>
    <xf numFmtId="0" fontId="13" fillId="0" borderId="14" xfId="0" applyFont="1" applyBorder="1" applyAlignment="1">
      <alignment horizontal="left"/>
    </xf>
    <xf numFmtId="0" fontId="13" fillId="2" borderId="14" xfId="0" applyFont="1" applyFill="1" applyBorder="1" applyAlignment="1">
      <alignment horizontal="left"/>
    </xf>
    <xf numFmtId="0" fontId="13" fillId="3" borderId="14" xfId="0" applyFont="1" applyFill="1" applyBorder="1" applyAlignment="1">
      <alignment horizontal="left"/>
    </xf>
    <xf numFmtId="0" fontId="13" fillId="2" borderId="20" xfId="0" applyFont="1" applyFill="1" applyBorder="1" applyAlignment="1">
      <alignment horizontal="left"/>
    </xf>
    <xf numFmtId="0" fontId="11" fillId="0" borderId="24" xfId="0" applyFont="1" applyBorder="1" applyAlignment="1">
      <alignment horizontal="left"/>
    </xf>
    <xf numFmtId="1" fontId="1" fillId="0" borderId="25" xfId="0" applyNumberFormat="1" applyFont="1" applyBorder="1" applyAlignment="1">
      <alignment horizontal="center"/>
    </xf>
    <xf numFmtId="1" fontId="1" fillId="0" borderId="26" xfId="0" applyNumberFormat="1" applyFont="1" applyBorder="1" applyAlignment="1">
      <alignment horizontal="center"/>
    </xf>
    <xf numFmtId="0" fontId="11" fillId="0" borderId="0" xfId="0" applyFont="1" applyAlignment="1">
      <alignment horizontal="left"/>
    </xf>
    <xf numFmtId="3" fontId="1" fillId="0" borderId="0" xfId="0" applyNumberFormat="1" applyFont="1" applyAlignment="1">
      <alignment horizontal="center"/>
    </xf>
    <xf numFmtId="1" fontId="1" fillId="0" borderId="0" xfId="0" applyNumberFormat="1" applyFont="1" applyAlignment="1">
      <alignment horizontal="center"/>
    </xf>
    <xf numFmtId="1" fontId="1" fillId="0" borderId="29" xfId="0" applyNumberFormat="1" applyFont="1" applyBorder="1" applyAlignment="1">
      <alignment horizontal="center"/>
    </xf>
    <xf numFmtId="0" fontId="11" fillId="0" borderId="0" xfId="0" applyFont="1"/>
    <xf numFmtId="0" fontId="11" fillId="0" borderId="0" xfId="0" applyFont="1" applyAlignment="1">
      <alignment horizontal="center"/>
    </xf>
    <xf numFmtId="0" fontId="28" fillId="0" borderId="0" xfId="0" applyFont="1" applyAlignment="1">
      <alignment horizontal="center"/>
    </xf>
    <xf numFmtId="0" fontId="17" fillId="0" borderId="0" xfId="1" applyAlignment="1" applyProtection="1">
      <alignment horizontal="center"/>
    </xf>
    <xf numFmtId="0" fontId="27" fillId="0" borderId="0" xfId="1" applyNumberFormat="1" applyFont="1" applyFill="1" applyBorder="1" applyAlignment="1" applyProtection="1"/>
    <xf numFmtId="0" fontId="3" fillId="0" borderId="0" xfId="0" applyFont="1"/>
    <xf numFmtId="0" fontId="15" fillId="0" borderId="0" xfId="0" applyFont="1"/>
    <xf numFmtId="0" fontId="13" fillId="0" borderId="0" xfId="0" applyFont="1"/>
    <xf numFmtId="0" fontId="3" fillId="0" borderId="0" xfId="0" applyFont="1" applyAlignment="1">
      <alignment horizontal="center"/>
    </xf>
    <xf numFmtId="0" fontId="18" fillId="0" borderId="0" xfId="1" applyNumberFormat="1" applyFont="1" applyFill="1" applyBorder="1" applyAlignment="1" applyProtection="1"/>
    <xf numFmtId="0" fontId="19" fillId="0" borderId="0" xfId="0" applyFont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12" fillId="0" borderId="31" xfId="0" applyFont="1" applyBorder="1" applyProtection="1">
      <protection locked="0"/>
    </xf>
    <xf numFmtId="0" fontId="3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wrapText="1"/>
    </xf>
    <xf numFmtId="0" fontId="11" fillId="0" borderId="5" xfId="0" applyFont="1" applyBorder="1" applyAlignment="1">
      <alignment horizontal="center" wrapText="1"/>
    </xf>
    <xf numFmtId="0" fontId="21" fillId="0" borderId="0" xfId="0" applyFont="1" applyAlignment="1">
      <alignment horizontal="center"/>
    </xf>
    <xf numFmtId="0" fontId="11" fillId="0" borderId="30" xfId="0" applyFont="1" applyBorder="1" applyProtection="1">
      <protection locked="0"/>
    </xf>
    <xf numFmtId="0" fontId="0" fillId="0" borderId="30" xfId="0" applyBorder="1" applyProtection="1">
      <protection locked="0"/>
    </xf>
    <xf numFmtId="0" fontId="0" fillId="0" borderId="31" xfId="0" applyBorder="1" applyProtection="1">
      <protection locked="0"/>
    </xf>
    <xf numFmtId="0" fontId="12" fillId="0" borderId="30" xfId="0" applyFont="1" applyBorder="1" applyProtection="1">
      <protection locked="0"/>
    </xf>
    <xf numFmtId="0" fontId="10" fillId="0" borderId="30" xfId="0" applyFont="1" applyBorder="1" applyProtection="1">
      <protection locked="0"/>
    </xf>
    <xf numFmtId="0" fontId="10" fillId="0" borderId="31" xfId="0" applyFont="1" applyBorder="1" applyProtection="1">
      <protection locked="0"/>
    </xf>
    <xf numFmtId="0" fontId="24" fillId="0" borderId="30" xfId="0" applyFont="1" applyBorder="1" applyProtection="1">
      <protection locked="0"/>
    </xf>
  </cellXfs>
  <cellStyles count="5">
    <cellStyle name="Lien hypertexte" xfId="1" builtinId="8"/>
    <cellStyle name="Lien hypertexte visité" xfId="2" builtinId="9" hidden="1"/>
    <cellStyle name="Lien hypertexte visité" xfId="3" builtinId="9" hidden="1"/>
    <cellStyle name="Lien hypertexte visité" xfId="4" builtinId="9" hidden="1"/>
    <cellStyle name="Normal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DD0806"/>
      <rgbColor rgb="0000FF00"/>
      <rgbColor rgb="000000D4"/>
      <rgbColor rgb="00FFFF00"/>
      <rgbColor rgb="00FF00FF"/>
      <rgbColor rgb="0000FFFF"/>
      <rgbColor rgb="00800000"/>
      <rgbColor rgb="00006411"/>
      <rgbColor rgb="0000009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63500</xdr:colOff>
      <xdr:row>0</xdr:row>
      <xdr:rowOff>139700</xdr:rowOff>
    </xdr:from>
    <xdr:to>
      <xdr:col>3</xdr:col>
      <xdr:colOff>430546</xdr:colOff>
      <xdr:row>3</xdr:row>
      <xdr:rowOff>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4000" y="139700"/>
          <a:ext cx="2132346" cy="431800"/>
        </a:xfrm>
        <a:prstGeom prst="rect">
          <a:avLst/>
        </a:prstGeom>
      </xdr:spPr>
    </xdr:pic>
    <xdr:clientData/>
  </xdr:two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UniteStat_1" connectionId="1" xr16:uid="{00000000-0016-0000-0000-000000000000}" autoFormatId="0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UniteStat" connectionId="1" xr16:uid="{00000000-0016-0000-0200-000001000000}" autoFormatId="0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hyperlink" Target="mailto:osha@previbois.com" TargetMode="External"/><Relationship Id="rId6" Type="http://schemas.openxmlformats.org/officeDocument/2006/relationships/comments" Target="../comments1.xml"/><Relationship Id="rId5" Type="http://schemas.openxmlformats.org/officeDocument/2006/relationships/queryTable" Target="../queryTables/queryTable1.xml"/><Relationship Id="rId4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740346-62A0-48C2-8EC2-96E8F3E5C73D}">
  <sheetPr codeName="Feuil1"/>
  <dimension ref="A1:H13"/>
  <sheetViews>
    <sheetView workbookViewId="0"/>
  </sheetViews>
  <sheetFormatPr baseColWidth="10" defaultRowHeight="12"/>
  <sheetData>
    <row r="1" spans="1:8">
      <c r="A1" t="s">
        <v>74</v>
      </c>
      <c r="B1" t="s">
        <v>76</v>
      </c>
      <c r="C1" t="s">
        <v>77</v>
      </c>
      <c r="D1" t="s">
        <v>78</v>
      </c>
      <c r="E1" t="s">
        <v>79</v>
      </c>
      <c r="F1" t="s">
        <v>80</v>
      </c>
      <c r="G1" t="s">
        <v>81</v>
      </c>
      <c r="H1" t="s">
        <v>82</v>
      </c>
    </row>
    <row r="2" spans="1:8">
      <c r="A2" t="str">
        <f>'Statistiques 2026'!B14</f>
        <v>Janvier</v>
      </c>
      <c r="B2" t="str">
        <f>IF(VLOOKUP($A2,'Statistiques 2026'!$B$13:$I$26,COLUMN(),0)="","",VLOOKUP($A2,'Statistiques 2026'!$B$13:$I$26,COLUMN(),0))</f>
        <v/>
      </c>
      <c r="C2" t="str">
        <f>IF(VLOOKUP($A2,'Statistiques 2026'!$B$13:$I$26,COLUMN(),0)="","",VLOOKUP($A2,'Statistiques 2026'!$B$13:$I$26,COLUMN(),0))</f>
        <v/>
      </c>
      <c r="D2" t="str">
        <f>IF(VLOOKUP($A2,'Statistiques 2026'!$B$13:$I$26,COLUMN(),0)="","",VLOOKUP($A2,'Statistiques 2026'!$B$13:$I$26,COLUMN(),0))</f>
        <v/>
      </c>
      <c r="E2" t="str">
        <f>IF(VLOOKUP($A2,'Statistiques 2026'!$B$13:$I$26,COLUMN(),0)="","",VLOOKUP($A2,'Statistiques 2026'!$B$13:$I$26,COLUMN(),0))</f>
        <v/>
      </c>
      <c r="F2" t="str">
        <f>IF(VLOOKUP($A2,'Statistiques 2026'!$B$13:$I$26,COLUMN(),0)="","",VLOOKUP($A2,'Statistiques 2026'!$B$13:$I$26,COLUMN(),0))</f>
        <v/>
      </c>
      <c r="G2" t="str">
        <f>IF(VLOOKUP($A2,'Statistiques 2026'!$B$13:$I$26,COLUMN(),0)="","",VLOOKUP($A2,'Statistiques 2026'!$B$13:$I$26,COLUMN(),0))</f>
        <v/>
      </c>
      <c r="H2" t="str">
        <f>IF(VLOOKUP($A2,'Statistiques 2026'!$B$13:$I$26,COLUMN(),0)="","",VLOOKUP($A2,'Statistiques 2026'!$B$13:$I$26,COLUMN(),0))</f>
        <v/>
      </c>
    </row>
    <row r="3" spans="1:8">
      <c r="A3" t="str">
        <f>'Statistiques 2026'!B15</f>
        <v>Février</v>
      </c>
      <c r="B3" t="str">
        <f>IF(VLOOKUP($A3,'Statistiques 2026'!$B$13:$I$26,COLUMN(),0)="","",VLOOKUP($A3,'Statistiques 2026'!$B$13:$I$26,COLUMN(),0))</f>
        <v/>
      </c>
      <c r="C3" t="str">
        <f>IF(VLOOKUP($A3,'Statistiques 2026'!$B$13:$I$26,COLUMN(),0)="","",VLOOKUP($A3,'Statistiques 2026'!$B$13:$I$26,COLUMN(),0))</f>
        <v/>
      </c>
      <c r="D3" t="str">
        <f>IF(VLOOKUP($A3,'Statistiques 2026'!$B$13:$I$26,COLUMN(),0)="","",VLOOKUP($A3,'Statistiques 2026'!$B$13:$I$26,COLUMN(),0))</f>
        <v/>
      </c>
      <c r="E3" t="str">
        <f>IF(VLOOKUP($A3,'Statistiques 2026'!$B$13:$I$26,COLUMN(),0)="","",VLOOKUP($A3,'Statistiques 2026'!$B$13:$I$26,COLUMN(),0))</f>
        <v/>
      </c>
      <c r="F3" t="str">
        <f>IF(VLOOKUP($A3,'Statistiques 2026'!$B$13:$I$26,COLUMN(),0)="","",VLOOKUP($A3,'Statistiques 2026'!$B$13:$I$26,COLUMN(),0))</f>
        <v/>
      </c>
      <c r="G3" t="str">
        <f>IF(VLOOKUP($A3,'Statistiques 2026'!$B$13:$I$26,COLUMN(),0)="","",VLOOKUP($A3,'Statistiques 2026'!$B$13:$I$26,COLUMN(),0))</f>
        <v/>
      </c>
      <c r="H3" t="str">
        <f>IF(VLOOKUP($A3,'Statistiques 2026'!$B$13:$I$26,COLUMN(),0)="","",VLOOKUP($A3,'Statistiques 2026'!$B$13:$I$26,COLUMN(),0))</f>
        <v/>
      </c>
    </row>
    <row r="4" spans="1:8">
      <c r="A4" t="str">
        <f>'Statistiques 2026'!B16</f>
        <v>Mars</v>
      </c>
      <c r="B4" t="str">
        <f>IF(VLOOKUP($A4,'Statistiques 2026'!$B$13:$I$26,COLUMN(),0)="","",VLOOKUP($A4,'Statistiques 2026'!$B$13:$I$26,COLUMN(),0))</f>
        <v/>
      </c>
      <c r="C4" t="str">
        <f>IF(VLOOKUP($A4,'Statistiques 2026'!$B$13:$I$26,COLUMN(),0)="","",VLOOKUP($A4,'Statistiques 2026'!$B$13:$I$26,COLUMN(),0))</f>
        <v/>
      </c>
      <c r="D4" t="str">
        <f>IF(VLOOKUP($A4,'Statistiques 2026'!$B$13:$I$26,COLUMN(),0)="","",VLOOKUP($A4,'Statistiques 2026'!$B$13:$I$26,COLUMN(),0))</f>
        <v/>
      </c>
      <c r="E4" t="str">
        <f>IF(VLOOKUP($A4,'Statistiques 2026'!$B$13:$I$26,COLUMN(),0)="","",VLOOKUP($A4,'Statistiques 2026'!$B$13:$I$26,COLUMN(),0))</f>
        <v/>
      </c>
      <c r="F4" t="str">
        <f>IF(VLOOKUP($A4,'Statistiques 2026'!$B$13:$I$26,COLUMN(),0)="","",VLOOKUP($A4,'Statistiques 2026'!$B$13:$I$26,COLUMN(),0))</f>
        <v/>
      </c>
      <c r="G4" t="str">
        <f>IF(VLOOKUP($A4,'Statistiques 2026'!$B$13:$I$26,COLUMN(),0)="","",VLOOKUP($A4,'Statistiques 2026'!$B$13:$I$26,COLUMN(),0))</f>
        <v/>
      </c>
      <c r="H4" t="str">
        <f>IF(VLOOKUP($A4,'Statistiques 2026'!$B$13:$I$26,COLUMN(),0)="","",VLOOKUP($A4,'Statistiques 2026'!$B$13:$I$26,COLUMN(),0))</f>
        <v/>
      </c>
    </row>
    <row r="5" spans="1:8">
      <c r="A5" t="str">
        <f>'Statistiques 2026'!B17</f>
        <v>Avril</v>
      </c>
      <c r="B5" t="str">
        <f>IF(VLOOKUP($A5,'Statistiques 2026'!$B$13:$I$26,COLUMN(),0)="","",VLOOKUP($A5,'Statistiques 2026'!$B$13:$I$26,COLUMN(),0))</f>
        <v/>
      </c>
      <c r="C5" t="str">
        <f>IF(VLOOKUP($A5,'Statistiques 2026'!$B$13:$I$26,COLUMN(),0)="","",VLOOKUP($A5,'Statistiques 2026'!$B$13:$I$26,COLUMN(),0))</f>
        <v/>
      </c>
      <c r="D5" t="str">
        <f>IF(VLOOKUP($A5,'Statistiques 2026'!$B$13:$I$26,COLUMN(),0)="","",VLOOKUP($A5,'Statistiques 2026'!$B$13:$I$26,COLUMN(),0))</f>
        <v/>
      </c>
      <c r="E5" t="str">
        <f>IF(VLOOKUP($A5,'Statistiques 2026'!$B$13:$I$26,COLUMN(),0)="","",VLOOKUP($A5,'Statistiques 2026'!$B$13:$I$26,COLUMN(),0))</f>
        <v/>
      </c>
      <c r="F5" t="str">
        <f>IF(VLOOKUP($A5,'Statistiques 2026'!$B$13:$I$26,COLUMN(),0)="","",VLOOKUP($A5,'Statistiques 2026'!$B$13:$I$26,COLUMN(),0))</f>
        <v/>
      </c>
      <c r="G5" t="str">
        <f>IF(VLOOKUP($A5,'Statistiques 2026'!$B$13:$I$26,COLUMN(),0)="","",VLOOKUP($A5,'Statistiques 2026'!$B$13:$I$26,COLUMN(),0))</f>
        <v/>
      </c>
      <c r="H5" t="str">
        <f>IF(VLOOKUP($A5,'Statistiques 2026'!$B$13:$I$26,COLUMN(),0)="","",VLOOKUP($A5,'Statistiques 2026'!$B$13:$I$26,COLUMN(),0))</f>
        <v/>
      </c>
    </row>
    <row r="6" spans="1:8">
      <c r="A6" t="str">
        <f>'Statistiques 2026'!B18</f>
        <v>Mai</v>
      </c>
      <c r="B6" t="str">
        <f>IF(VLOOKUP($A6,'Statistiques 2026'!$B$13:$I$26,COLUMN(),0)="","",VLOOKUP($A6,'Statistiques 2026'!$B$13:$I$26,COLUMN(),0))</f>
        <v/>
      </c>
      <c r="C6" t="str">
        <f>IF(VLOOKUP($A6,'Statistiques 2026'!$B$13:$I$26,COLUMN(),0)="","",VLOOKUP($A6,'Statistiques 2026'!$B$13:$I$26,COLUMN(),0))</f>
        <v/>
      </c>
      <c r="D6" t="str">
        <f>IF(VLOOKUP($A6,'Statistiques 2026'!$B$13:$I$26,COLUMN(),0)="","",VLOOKUP($A6,'Statistiques 2026'!$B$13:$I$26,COLUMN(),0))</f>
        <v/>
      </c>
      <c r="E6" t="str">
        <f>IF(VLOOKUP($A6,'Statistiques 2026'!$B$13:$I$26,COLUMN(),0)="","",VLOOKUP($A6,'Statistiques 2026'!$B$13:$I$26,COLUMN(),0))</f>
        <v/>
      </c>
      <c r="F6" t="str">
        <f>IF(VLOOKUP($A6,'Statistiques 2026'!$B$13:$I$26,COLUMN(),0)="","",VLOOKUP($A6,'Statistiques 2026'!$B$13:$I$26,COLUMN(),0))</f>
        <v/>
      </c>
      <c r="G6" t="str">
        <f>IF(VLOOKUP($A6,'Statistiques 2026'!$B$13:$I$26,COLUMN(),0)="","",VLOOKUP($A6,'Statistiques 2026'!$B$13:$I$26,COLUMN(),0))</f>
        <v/>
      </c>
      <c r="H6" t="str">
        <f>IF(VLOOKUP($A6,'Statistiques 2026'!$B$13:$I$26,COLUMN(),0)="","",VLOOKUP($A6,'Statistiques 2026'!$B$13:$I$26,COLUMN(),0))</f>
        <v/>
      </c>
    </row>
    <row r="7" spans="1:8">
      <c r="A7" t="str">
        <f>'Statistiques 2026'!B19</f>
        <v>Juin</v>
      </c>
      <c r="B7" t="str">
        <f>IF(VLOOKUP($A7,'Statistiques 2026'!$B$13:$I$26,COLUMN(),0)="","",VLOOKUP($A7,'Statistiques 2026'!$B$13:$I$26,COLUMN(),0))</f>
        <v/>
      </c>
      <c r="C7" t="str">
        <f>IF(VLOOKUP($A7,'Statistiques 2026'!$B$13:$I$26,COLUMN(),0)="","",VLOOKUP($A7,'Statistiques 2026'!$B$13:$I$26,COLUMN(),0))</f>
        <v/>
      </c>
      <c r="D7" t="str">
        <f>IF(VLOOKUP($A7,'Statistiques 2026'!$B$13:$I$26,COLUMN(),0)="","",VLOOKUP($A7,'Statistiques 2026'!$B$13:$I$26,COLUMN(),0))</f>
        <v/>
      </c>
      <c r="E7" t="str">
        <f>IF(VLOOKUP($A7,'Statistiques 2026'!$B$13:$I$26,COLUMN(),0)="","",VLOOKUP($A7,'Statistiques 2026'!$B$13:$I$26,COLUMN(),0))</f>
        <v/>
      </c>
      <c r="F7" t="str">
        <f>IF(VLOOKUP($A7,'Statistiques 2026'!$B$13:$I$26,COLUMN(),0)="","",VLOOKUP($A7,'Statistiques 2026'!$B$13:$I$26,COLUMN(),0))</f>
        <v/>
      </c>
      <c r="G7" t="str">
        <f>IF(VLOOKUP($A7,'Statistiques 2026'!$B$13:$I$26,COLUMN(),0)="","",VLOOKUP($A7,'Statistiques 2026'!$B$13:$I$26,COLUMN(),0))</f>
        <v/>
      </c>
      <c r="H7" t="str">
        <f>IF(VLOOKUP($A7,'Statistiques 2026'!$B$13:$I$26,COLUMN(),0)="","",VLOOKUP($A7,'Statistiques 2026'!$B$13:$I$26,COLUMN(),0))</f>
        <v/>
      </c>
    </row>
    <row r="8" spans="1:8">
      <c r="A8" t="str">
        <f>'Statistiques 2026'!B20</f>
        <v>Juillet</v>
      </c>
      <c r="B8" t="str">
        <f>IF(VLOOKUP($A8,'Statistiques 2026'!$B$13:$I$26,COLUMN(),0)="","",VLOOKUP($A8,'Statistiques 2026'!$B$13:$I$26,COLUMN(),0))</f>
        <v/>
      </c>
      <c r="C8" t="str">
        <f>IF(VLOOKUP($A8,'Statistiques 2026'!$B$13:$I$26,COLUMN(),0)="","",VLOOKUP($A8,'Statistiques 2026'!$B$13:$I$26,COLUMN(),0))</f>
        <v/>
      </c>
      <c r="D8" t="str">
        <f>IF(VLOOKUP($A8,'Statistiques 2026'!$B$13:$I$26,COLUMN(),0)="","",VLOOKUP($A8,'Statistiques 2026'!$B$13:$I$26,COLUMN(),0))</f>
        <v/>
      </c>
      <c r="E8" t="str">
        <f>IF(VLOOKUP($A8,'Statistiques 2026'!$B$13:$I$26,COLUMN(),0)="","",VLOOKUP($A8,'Statistiques 2026'!$B$13:$I$26,COLUMN(),0))</f>
        <v/>
      </c>
      <c r="F8" t="str">
        <f>IF(VLOOKUP($A8,'Statistiques 2026'!$B$13:$I$26,COLUMN(),0)="","",VLOOKUP($A8,'Statistiques 2026'!$B$13:$I$26,COLUMN(),0))</f>
        <v/>
      </c>
      <c r="G8" t="str">
        <f>IF(VLOOKUP($A8,'Statistiques 2026'!$B$13:$I$26,COLUMN(),0)="","",VLOOKUP($A8,'Statistiques 2026'!$B$13:$I$26,COLUMN(),0))</f>
        <v/>
      </c>
      <c r="H8" t="str">
        <f>IF(VLOOKUP($A8,'Statistiques 2026'!$B$13:$I$26,COLUMN(),0)="","",VLOOKUP($A8,'Statistiques 2026'!$B$13:$I$26,COLUMN(),0))</f>
        <v/>
      </c>
    </row>
    <row r="9" spans="1:8">
      <c r="A9" t="str">
        <f>'Statistiques 2026'!B21</f>
        <v>Août</v>
      </c>
      <c r="B9" t="str">
        <f>IF(VLOOKUP($A9,'Statistiques 2026'!$B$13:$I$26,COLUMN(),0)="","",VLOOKUP($A9,'Statistiques 2026'!$B$13:$I$26,COLUMN(),0))</f>
        <v/>
      </c>
      <c r="C9" t="str">
        <f>IF(VLOOKUP($A9,'Statistiques 2026'!$B$13:$I$26,COLUMN(),0)="","",VLOOKUP($A9,'Statistiques 2026'!$B$13:$I$26,COLUMN(),0))</f>
        <v/>
      </c>
      <c r="D9" t="str">
        <f>IF(VLOOKUP($A9,'Statistiques 2026'!$B$13:$I$26,COLUMN(),0)="","",VLOOKUP($A9,'Statistiques 2026'!$B$13:$I$26,COLUMN(),0))</f>
        <v/>
      </c>
      <c r="E9" t="str">
        <f>IF(VLOOKUP($A9,'Statistiques 2026'!$B$13:$I$26,COLUMN(),0)="","",VLOOKUP($A9,'Statistiques 2026'!$B$13:$I$26,COLUMN(),0))</f>
        <v/>
      </c>
      <c r="F9" t="str">
        <f>IF(VLOOKUP($A9,'Statistiques 2026'!$B$13:$I$26,COLUMN(),0)="","",VLOOKUP($A9,'Statistiques 2026'!$B$13:$I$26,COLUMN(),0))</f>
        <v/>
      </c>
      <c r="G9" t="str">
        <f>IF(VLOOKUP($A9,'Statistiques 2026'!$B$13:$I$26,COLUMN(),0)="","",VLOOKUP($A9,'Statistiques 2026'!$B$13:$I$26,COLUMN(),0))</f>
        <v/>
      </c>
      <c r="H9" t="str">
        <f>IF(VLOOKUP($A9,'Statistiques 2026'!$B$13:$I$26,COLUMN(),0)="","",VLOOKUP($A9,'Statistiques 2026'!$B$13:$I$26,COLUMN(),0))</f>
        <v/>
      </c>
    </row>
    <row r="10" spans="1:8">
      <c r="A10" t="str">
        <f>'Statistiques 2026'!B22</f>
        <v>Septembre</v>
      </c>
      <c r="B10" t="str">
        <f>IF(VLOOKUP($A10,'Statistiques 2026'!$B$13:$I$26,COLUMN(),0)="","",VLOOKUP($A10,'Statistiques 2026'!$B$13:$I$26,COLUMN(),0))</f>
        <v/>
      </c>
      <c r="C10" t="str">
        <f>IF(VLOOKUP($A10,'Statistiques 2026'!$B$13:$I$26,COLUMN(),0)="","",VLOOKUP($A10,'Statistiques 2026'!$B$13:$I$26,COLUMN(),0))</f>
        <v/>
      </c>
      <c r="D10" t="str">
        <f>IF(VLOOKUP($A10,'Statistiques 2026'!$B$13:$I$26,COLUMN(),0)="","",VLOOKUP($A10,'Statistiques 2026'!$B$13:$I$26,COLUMN(),0))</f>
        <v/>
      </c>
      <c r="E10" t="str">
        <f>IF(VLOOKUP($A10,'Statistiques 2026'!$B$13:$I$26,COLUMN(),0)="","",VLOOKUP($A10,'Statistiques 2026'!$B$13:$I$26,COLUMN(),0))</f>
        <v/>
      </c>
      <c r="F10" t="str">
        <f>IF(VLOOKUP($A10,'Statistiques 2026'!$B$13:$I$26,COLUMN(),0)="","",VLOOKUP($A10,'Statistiques 2026'!$B$13:$I$26,COLUMN(),0))</f>
        <v/>
      </c>
      <c r="G10" t="str">
        <f>IF(VLOOKUP($A10,'Statistiques 2026'!$B$13:$I$26,COLUMN(),0)="","",VLOOKUP($A10,'Statistiques 2026'!$B$13:$I$26,COLUMN(),0))</f>
        <v/>
      </c>
      <c r="H10" t="str">
        <f>IF(VLOOKUP($A10,'Statistiques 2026'!$B$13:$I$26,COLUMN(),0)="","",VLOOKUP($A10,'Statistiques 2026'!$B$13:$I$26,COLUMN(),0))</f>
        <v/>
      </c>
    </row>
    <row r="11" spans="1:8">
      <c r="A11" t="str">
        <f>'Statistiques 2026'!B23</f>
        <v>Octobre</v>
      </c>
      <c r="B11" t="str">
        <f>IF(VLOOKUP($A11,'Statistiques 2026'!$B$13:$I$26,COLUMN(),0)="","",VLOOKUP($A11,'Statistiques 2026'!$B$13:$I$26,COLUMN(),0))</f>
        <v/>
      </c>
      <c r="C11" t="str">
        <f>IF(VLOOKUP($A11,'Statistiques 2026'!$B$13:$I$26,COLUMN(),0)="","",VLOOKUP($A11,'Statistiques 2026'!$B$13:$I$26,COLUMN(),0))</f>
        <v/>
      </c>
      <c r="D11" t="str">
        <f>IF(VLOOKUP($A11,'Statistiques 2026'!$B$13:$I$26,COLUMN(),0)="","",VLOOKUP($A11,'Statistiques 2026'!$B$13:$I$26,COLUMN(),0))</f>
        <v/>
      </c>
      <c r="E11" t="str">
        <f>IF(VLOOKUP($A11,'Statistiques 2026'!$B$13:$I$26,COLUMN(),0)="","",VLOOKUP($A11,'Statistiques 2026'!$B$13:$I$26,COLUMN(),0))</f>
        <v/>
      </c>
      <c r="F11" t="str">
        <f>IF(VLOOKUP($A11,'Statistiques 2026'!$B$13:$I$26,COLUMN(),0)="","",VLOOKUP($A11,'Statistiques 2026'!$B$13:$I$26,COLUMN(),0))</f>
        <v/>
      </c>
      <c r="G11" t="str">
        <f>IF(VLOOKUP($A11,'Statistiques 2026'!$B$13:$I$26,COLUMN(),0)="","",VLOOKUP($A11,'Statistiques 2026'!$B$13:$I$26,COLUMN(),0))</f>
        <v/>
      </c>
      <c r="H11" t="str">
        <f>IF(VLOOKUP($A11,'Statistiques 2026'!$B$13:$I$26,COLUMN(),0)="","",VLOOKUP($A11,'Statistiques 2026'!$B$13:$I$26,COLUMN(),0))</f>
        <v/>
      </c>
    </row>
    <row r="12" spans="1:8">
      <c r="A12" t="str">
        <f>'Statistiques 2026'!B24</f>
        <v>Novembre</v>
      </c>
      <c r="B12" t="str">
        <f>IF(VLOOKUP($A12,'Statistiques 2026'!$B$13:$I$26,COLUMN(),0)="","",VLOOKUP($A12,'Statistiques 2026'!$B$13:$I$26,COLUMN(),0))</f>
        <v/>
      </c>
      <c r="C12" t="str">
        <f>IF(VLOOKUP($A12,'Statistiques 2026'!$B$13:$I$26,COLUMN(),0)="","",VLOOKUP($A12,'Statistiques 2026'!$B$13:$I$26,COLUMN(),0))</f>
        <v/>
      </c>
      <c r="D12" t="str">
        <f>IF(VLOOKUP($A12,'Statistiques 2026'!$B$13:$I$26,COLUMN(),0)="","",VLOOKUP($A12,'Statistiques 2026'!$B$13:$I$26,COLUMN(),0))</f>
        <v/>
      </c>
      <c r="E12" t="str">
        <f>IF(VLOOKUP($A12,'Statistiques 2026'!$B$13:$I$26,COLUMN(),0)="","",VLOOKUP($A12,'Statistiques 2026'!$B$13:$I$26,COLUMN(),0))</f>
        <v/>
      </c>
      <c r="F12" t="str">
        <f>IF(VLOOKUP($A12,'Statistiques 2026'!$B$13:$I$26,COLUMN(),0)="","",VLOOKUP($A12,'Statistiques 2026'!$B$13:$I$26,COLUMN(),0))</f>
        <v/>
      </c>
      <c r="G12" t="str">
        <f>IF(VLOOKUP($A12,'Statistiques 2026'!$B$13:$I$26,COLUMN(),0)="","",VLOOKUP($A12,'Statistiques 2026'!$B$13:$I$26,COLUMN(),0))</f>
        <v/>
      </c>
      <c r="H12" t="str">
        <f>IF(VLOOKUP($A12,'Statistiques 2026'!$B$13:$I$26,COLUMN(),0)="","",VLOOKUP($A12,'Statistiques 2026'!$B$13:$I$26,COLUMN(),0))</f>
        <v/>
      </c>
    </row>
    <row r="13" spans="1:8">
      <c r="A13" t="str">
        <f>'Statistiques 2026'!B25</f>
        <v>Décembre</v>
      </c>
      <c r="B13" t="str">
        <f>IF(VLOOKUP($A13,'Statistiques 2026'!$B$13:$I$26,COLUMN(),0)="","",VLOOKUP($A13,'Statistiques 2026'!$B$13:$I$26,COLUMN(),0))</f>
        <v/>
      </c>
      <c r="C13" t="str">
        <f>IF(VLOOKUP($A13,'Statistiques 2026'!$B$13:$I$26,COLUMN(),0)="","",VLOOKUP($A13,'Statistiques 2026'!$B$13:$I$26,COLUMN(),0))</f>
        <v/>
      </c>
      <c r="D13" t="str">
        <f>IF(VLOOKUP($A13,'Statistiques 2026'!$B$13:$I$26,COLUMN(),0)="","",VLOOKUP($A13,'Statistiques 2026'!$B$13:$I$26,COLUMN(),0))</f>
        <v/>
      </c>
      <c r="E13" t="str">
        <f>IF(VLOOKUP($A13,'Statistiques 2026'!$B$13:$I$26,COLUMN(),0)="","",VLOOKUP($A13,'Statistiques 2026'!$B$13:$I$26,COLUMN(),0))</f>
        <v/>
      </c>
      <c r="F13" t="str">
        <f>IF(VLOOKUP($A13,'Statistiques 2026'!$B$13:$I$26,COLUMN(),0)="","",VLOOKUP($A13,'Statistiques 2026'!$B$13:$I$26,COLUMN(),0))</f>
        <v/>
      </c>
      <c r="G13" t="str">
        <f>IF(VLOOKUP($A13,'Statistiques 2026'!$B$13:$I$26,COLUMN(),0)="","",VLOOKUP($A13,'Statistiques 2026'!$B$13:$I$26,COLUMN(),0))</f>
        <v/>
      </c>
      <c r="H13" t="str">
        <f>IF(VLOOKUP($A13,'Statistiques 2026'!$B$13:$I$26,COLUMN(),0)="","",VLOOKUP($A13,'Statistiques 2026'!$B$13:$I$26,COLUMN(),0))</f>
        <v/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2">
    <pageSetUpPr fitToPage="1"/>
  </sheetPr>
  <dimension ref="B1:AT200"/>
  <sheetViews>
    <sheetView showGridLines="0" tabSelected="1" workbookViewId="0">
      <selection activeCell="F21" sqref="F21"/>
    </sheetView>
  </sheetViews>
  <sheetFormatPr baseColWidth="10" defaultColWidth="10.85546875" defaultRowHeight="12.75"/>
  <cols>
    <col min="1" max="1" width="2.42578125" style="44" customWidth="1"/>
    <col min="2" max="2" width="12" style="44" customWidth="1"/>
    <col min="3" max="3" width="11.140625" style="44" customWidth="1"/>
    <col min="4" max="5" width="10.42578125" style="44" customWidth="1"/>
    <col min="6" max="6" width="10.140625" style="44" customWidth="1"/>
    <col min="7" max="7" width="16.7109375" style="44" customWidth="1"/>
    <col min="8" max="8" width="10.42578125" style="44" customWidth="1"/>
    <col min="9" max="9" width="15.140625" style="44" customWidth="1"/>
    <col min="10" max="10" width="10.140625" style="44" customWidth="1"/>
    <col min="11" max="11" width="9.85546875" style="44" customWidth="1"/>
    <col min="12" max="12" width="9" style="44" customWidth="1"/>
    <col min="13" max="13" width="9.7109375" style="44" customWidth="1"/>
    <col min="14" max="14" width="9.42578125" style="44" customWidth="1"/>
    <col min="15" max="44" width="10.85546875" style="44"/>
    <col min="45" max="45" width="6.140625" style="44" bestFit="1" customWidth="1"/>
    <col min="46" max="46" width="64.140625" style="44" customWidth="1"/>
    <col min="47" max="16384" width="10.85546875" style="44"/>
  </cols>
  <sheetData>
    <row r="1" spans="2:28">
      <c r="AB1" s="44" t="s">
        <v>0</v>
      </c>
    </row>
    <row r="2" spans="2:28" s="45" customFormat="1" ht="18.75" customHeight="1">
      <c r="C2" s="46"/>
      <c r="D2" s="76" t="s">
        <v>1</v>
      </c>
      <c r="E2" s="76"/>
      <c r="F2" s="76"/>
      <c r="G2" s="76"/>
      <c r="H2" s="76"/>
      <c r="I2" s="76"/>
      <c r="J2" s="76"/>
      <c r="K2" s="76"/>
      <c r="L2" s="76"/>
      <c r="M2" s="76"/>
      <c r="N2" s="76"/>
      <c r="AB2" s="45" t="s">
        <v>2</v>
      </c>
    </row>
    <row r="3" spans="2:28" ht="15.75">
      <c r="B3" s="47"/>
      <c r="D3" s="77" t="s">
        <v>3</v>
      </c>
      <c r="E3" s="77"/>
      <c r="F3" s="77"/>
      <c r="G3" s="77"/>
      <c r="H3" s="77"/>
      <c r="I3" s="77"/>
      <c r="J3" s="77"/>
      <c r="K3" s="77"/>
      <c r="L3" s="77"/>
      <c r="M3" s="77"/>
      <c r="N3" s="77"/>
    </row>
    <row r="4" spans="2:28" ht="18">
      <c r="C4" s="48"/>
      <c r="D4" s="48"/>
      <c r="E4" s="48"/>
      <c r="F4" s="48"/>
      <c r="G4" s="48"/>
      <c r="H4" s="48"/>
      <c r="I4" s="48"/>
      <c r="J4" s="48"/>
      <c r="K4" s="49"/>
      <c r="L4" s="49"/>
      <c r="M4" s="48"/>
    </row>
    <row r="5" spans="2:28" ht="23.25">
      <c r="C5" s="78"/>
      <c r="D5" s="78"/>
      <c r="E5" s="78"/>
      <c r="F5" s="78"/>
      <c r="G5" s="78"/>
      <c r="H5" s="78"/>
      <c r="I5" s="78"/>
      <c r="J5" s="78"/>
      <c r="K5" s="50"/>
      <c r="L5" s="51"/>
    </row>
    <row r="6" spans="2:28" ht="20.100000000000001" customHeight="1">
      <c r="B6" s="1" t="s">
        <v>4</v>
      </c>
      <c r="C6" s="86"/>
      <c r="D6" s="87"/>
      <c r="E6" s="87"/>
      <c r="F6" s="87"/>
      <c r="G6" s="52"/>
      <c r="H6" s="1" t="s">
        <v>5</v>
      </c>
      <c r="I6" s="52"/>
      <c r="J6" s="92"/>
      <c r="K6" s="87"/>
      <c r="L6" s="87"/>
      <c r="M6" s="87"/>
      <c r="N6" s="1"/>
    </row>
    <row r="7" spans="2:28" ht="20.100000000000001" customHeight="1">
      <c r="B7" s="1" t="s">
        <v>6</v>
      </c>
      <c r="C7" s="79"/>
      <c r="D7" s="79"/>
      <c r="E7" s="79"/>
      <c r="F7" s="79"/>
      <c r="G7" s="52"/>
      <c r="H7" s="1" t="s">
        <v>73</v>
      </c>
      <c r="I7" s="52"/>
      <c r="J7" s="19"/>
      <c r="K7" s="12"/>
      <c r="L7" s="12"/>
      <c r="M7" s="12"/>
      <c r="N7" s="1"/>
    </row>
    <row r="8" spans="2:28" ht="20.100000000000001" customHeight="1">
      <c r="B8" s="1" t="s">
        <v>7</v>
      </c>
      <c r="C8" s="79"/>
      <c r="D8" s="88"/>
      <c r="E8" s="88"/>
      <c r="F8" s="88"/>
      <c r="G8" s="52"/>
      <c r="H8" s="1" t="s">
        <v>8</v>
      </c>
      <c r="I8" s="52"/>
      <c r="J8" s="91"/>
      <c r="K8" s="88"/>
      <c r="L8" s="88"/>
      <c r="M8" s="88"/>
      <c r="N8" s="1"/>
    </row>
    <row r="9" spans="2:28" ht="20.100000000000001" customHeight="1">
      <c r="B9" s="1" t="s">
        <v>9</v>
      </c>
      <c r="C9" s="89"/>
      <c r="D9" s="87"/>
      <c r="E9" s="87"/>
      <c r="F9" s="87"/>
      <c r="G9" s="52"/>
      <c r="H9" s="1" t="s">
        <v>10</v>
      </c>
      <c r="I9" s="52"/>
      <c r="J9" s="90"/>
      <c r="K9" s="87"/>
      <c r="L9" s="87"/>
      <c r="M9" s="87"/>
      <c r="N9" s="1"/>
    </row>
    <row r="11" spans="2:28" ht="35.1" customHeight="1">
      <c r="B11" s="80" t="s">
        <v>83</v>
      </c>
      <c r="C11" s="81" t="s">
        <v>11</v>
      </c>
      <c r="D11" s="82" t="s">
        <v>12</v>
      </c>
      <c r="E11" s="82"/>
      <c r="F11" s="82"/>
      <c r="G11" s="82"/>
      <c r="H11" s="83" t="s">
        <v>13</v>
      </c>
      <c r="I11" s="83"/>
      <c r="J11" s="84" t="s">
        <v>14</v>
      </c>
      <c r="K11" s="84"/>
      <c r="L11" s="84"/>
      <c r="M11" s="84"/>
      <c r="N11" s="84"/>
    </row>
    <row r="12" spans="2:28" ht="45" customHeight="1">
      <c r="B12" s="80"/>
      <c r="C12" s="81"/>
      <c r="D12" s="2" t="s">
        <v>15</v>
      </c>
      <c r="E12" s="2" t="s">
        <v>16</v>
      </c>
      <c r="F12" s="3" t="s">
        <v>17</v>
      </c>
      <c r="G12" s="2" t="s">
        <v>18</v>
      </c>
      <c r="H12" s="2" t="s">
        <v>16</v>
      </c>
      <c r="I12" s="3" t="s">
        <v>17</v>
      </c>
      <c r="J12" s="30" t="s">
        <v>19</v>
      </c>
      <c r="K12" s="31" t="s">
        <v>20</v>
      </c>
      <c r="L12" s="31" t="s">
        <v>21</v>
      </c>
      <c r="M12" s="31" t="s">
        <v>22</v>
      </c>
      <c r="N12" s="32" t="s">
        <v>23</v>
      </c>
    </row>
    <row r="13" spans="2:28" ht="12" customHeight="1">
      <c r="B13" s="80"/>
      <c r="C13" s="4" t="s">
        <v>24</v>
      </c>
      <c r="D13" s="4" t="s">
        <v>25</v>
      </c>
      <c r="E13" s="4" t="s">
        <v>26</v>
      </c>
      <c r="F13" s="4" t="s">
        <v>27</v>
      </c>
      <c r="G13" s="5" t="s">
        <v>28</v>
      </c>
      <c r="H13" s="4" t="s">
        <v>29</v>
      </c>
      <c r="I13" s="6" t="s">
        <v>30</v>
      </c>
      <c r="J13" s="33" t="s">
        <v>31</v>
      </c>
      <c r="K13" s="34" t="s">
        <v>32</v>
      </c>
      <c r="L13" s="34" t="s">
        <v>33</v>
      </c>
      <c r="M13" s="34" t="s">
        <v>34</v>
      </c>
      <c r="N13" s="35" t="s">
        <v>35</v>
      </c>
    </row>
    <row r="14" spans="2:28" ht="20.100000000000001" customHeight="1">
      <c r="B14" s="53" t="s">
        <v>36</v>
      </c>
      <c r="C14" s="16"/>
      <c r="D14" s="17"/>
      <c r="E14" s="17"/>
      <c r="F14" s="17"/>
      <c r="G14" s="16"/>
      <c r="H14" s="17"/>
      <c r="I14" s="18"/>
      <c r="J14" s="36" t="str">
        <f>IF(ROUND(C14,0)&gt;0,(ROUND(D14,0)+ROUND(E14,0))*200000/ROUND(C14,0),"")</f>
        <v/>
      </c>
      <c r="K14" s="37" t="str">
        <f>IF(C14&gt;0,(ROUND(D14,0)+ROUND(E14,0)+ROUND(F14,0))*200000/ROUND(C14,0),"")</f>
        <v/>
      </c>
      <c r="L14" s="38" t="str">
        <f>IF(ROUND(C14,0)&gt;0,(ROUND(D14,0)+ROUND(E14,0)+ROUND(F14,0)+ROUND(G14,0))*200000/ROUND(C14,0),"")</f>
        <v/>
      </c>
      <c r="M14" s="38" t="str">
        <f>IF(C14&gt;0,ROUND(H14,0)*200000/ROUND(C14,0),"")</f>
        <v/>
      </c>
      <c r="N14" s="39" t="str">
        <f>IF(ROUND(C14,0)&gt;0,((ROUND(H14,0)+ROUND(I14,0))*200000)/ROUND(C14,0),"")</f>
        <v/>
      </c>
    </row>
    <row r="15" spans="2:28" ht="20.100000000000001" customHeight="1">
      <c r="B15" s="53" t="s">
        <v>37</v>
      </c>
      <c r="C15" s="16"/>
      <c r="D15" s="17"/>
      <c r="E15" s="17"/>
      <c r="F15" s="17"/>
      <c r="G15" s="16"/>
      <c r="H15" s="17"/>
      <c r="I15" s="18"/>
      <c r="J15" s="36" t="str">
        <f>IF(ROUND(C15,0)&gt;0,(ROUND(D15,0)+ROUND(E15,0))*200000/ROUND(C15,0),"")</f>
        <v/>
      </c>
      <c r="K15" s="37" t="str">
        <f>IF(C15&gt;0,(ROUND(D15,0)+ROUND(E15,0)+ROUND(F15,0))*200000/ROUND(C15,0),"")</f>
        <v/>
      </c>
      <c r="L15" s="38" t="str">
        <f>IF(ROUND(C15,0)&gt;0,(ROUND(D15,0)+ROUND(E15,0)+ROUND(F15,0)+ROUND(G15,0))*200000/ROUND(C15,0),"")</f>
        <v/>
      </c>
      <c r="M15" s="38" t="str">
        <f>IF(C15&gt;0,ROUND(H15,0)*200000/ROUND(C15,0),"")</f>
        <v/>
      </c>
      <c r="N15" s="39" t="str">
        <f>IF(ROUND(C15,0)&gt;0,((ROUND(H15,0)+ROUND(I15,0))*200000)/ROUND(C15,0),"")</f>
        <v/>
      </c>
    </row>
    <row r="16" spans="2:28" ht="20.100000000000001" customHeight="1">
      <c r="B16" s="53" t="s">
        <v>38</v>
      </c>
      <c r="C16" s="16"/>
      <c r="D16" s="17"/>
      <c r="E16" s="17"/>
      <c r="F16" s="17"/>
      <c r="G16" s="16"/>
      <c r="H16" s="17"/>
      <c r="I16" s="18"/>
      <c r="J16" s="36" t="str">
        <f>IF(ROUND(C16,0)&gt;0,(ROUND(D16,0)+ROUND(E16,0))*200000/ROUND(C16,0),"")</f>
        <v/>
      </c>
      <c r="K16" s="37" t="str">
        <f>IF(C16&gt;0,(ROUND(D16,0)+ROUND(E16,0)+ROUND(F16,0))*200000/ROUND(C16,0),"")</f>
        <v/>
      </c>
      <c r="L16" s="38" t="str">
        <f>IF(ROUND(C16,0)&gt;0,(ROUND(D16,0)+ROUND(E16,0)+ROUND(F16,0)+ROUND(G16,0))*200000/ROUND(C16,0),"")</f>
        <v/>
      </c>
      <c r="M16" s="38" t="str">
        <f>IF(C16&gt;0,ROUND(H16,0)*200000/ROUND(C16,0),"")</f>
        <v/>
      </c>
      <c r="N16" s="39" t="str">
        <f>IF(ROUND(C16,0)&gt;0,((ROUND(H16,0)+ROUND(I16,0))*200000)/ROUND(C16,0),"")</f>
        <v/>
      </c>
    </row>
    <row r="17" spans="2:15" ht="20.100000000000001" customHeight="1">
      <c r="B17" s="54" t="s">
        <v>75</v>
      </c>
      <c r="C17" s="13"/>
      <c r="D17" s="14"/>
      <c r="E17" s="14"/>
      <c r="F17" s="14"/>
      <c r="G17" s="13"/>
      <c r="H17" s="14"/>
      <c r="I17" s="15"/>
      <c r="J17" s="25" t="str">
        <f t="shared" ref="J17:J25" si="0">IF(ROUND(C17,0)&gt;0,(ROUND(D17,0)+ROUND(E17,0))*200000/ROUND(C17,0),"")</f>
        <v/>
      </c>
      <c r="K17" s="26" t="str">
        <f t="shared" ref="K17:K25" si="1">IF(C17&gt;0,(ROUND(D17,0)+ROUND(E17,0)+ROUND(F17,0))*200000/ROUND(C17,0),"")</f>
        <v/>
      </c>
      <c r="L17" s="27" t="str">
        <f t="shared" ref="L17:L25" si="2">IF(ROUND(C17,0)&gt;0,(ROUND(D17,0)+ROUND(E17,0)+ROUND(F17,0)+ROUND(G17,0))*200000/ROUND(C17,0),"")</f>
        <v/>
      </c>
      <c r="M17" s="27" t="str">
        <f t="shared" ref="M17:M25" si="3">IF(C17&gt;0,ROUND(H17,0)*200000/ROUND(C17,0),"")</f>
        <v/>
      </c>
      <c r="N17" s="28" t="str">
        <f t="shared" ref="N17:N25" si="4">IF(ROUND(C17,0)&gt;0,((ROUND(H17,0)+ROUND(I17,0))*200000)/ROUND(C17,0),"")</f>
        <v/>
      </c>
    </row>
    <row r="18" spans="2:15" ht="20.100000000000001" customHeight="1">
      <c r="B18" s="54" t="s">
        <v>39</v>
      </c>
      <c r="C18" s="13"/>
      <c r="D18" s="14"/>
      <c r="E18" s="14"/>
      <c r="F18" s="14"/>
      <c r="G18" s="13"/>
      <c r="H18" s="14"/>
      <c r="I18" s="15"/>
      <c r="J18" s="25" t="str">
        <f t="shared" si="0"/>
        <v/>
      </c>
      <c r="K18" s="26" t="str">
        <f t="shared" si="1"/>
        <v/>
      </c>
      <c r="L18" s="27" t="str">
        <f t="shared" si="2"/>
        <v/>
      </c>
      <c r="M18" s="27" t="str">
        <f t="shared" si="3"/>
        <v/>
      </c>
      <c r="N18" s="28" t="str">
        <f t="shared" si="4"/>
        <v/>
      </c>
    </row>
    <row r="19" spans="2:15" ht="20.100000000000001" customHeight="1">
      <c r="B19" s="54" t="s">
        <v>40</v>
      </c>
      <c r="C19" s="13"/>
      <c r="D19" s="14"/>
      <c r="E19" s="14"/>
      <c r="F19" s="14"/>
      <c r="G19" s="13"/>
      <c r="H19" s="14"/>
      <c r="I19" s="15"/>
      <c r="J19" s="25" t="str">
        <f t="shared" si="0"/>
        <v/>
      </c>
      <c r="K19" s="26" t="str">
        <f t="shared" si="1"/>
        <v/>
      </c>
      <c r="L19" s="27" t="str">
        <f t="shared" si="2"/>
        <v/>
      </c>
      <c r="M19" s="27" t="str">
        <f t="shared" si="3"/>
        <v/>
      </c>
      <c r="N19" s="28" t="str">
        <f t="shared" si="4"/>
        <v/>
      </c>
    </row>
    <row r="20" spans="2:15" ht="20.100000000000001" customHeight="1">
      <c r="B20" s="55" t="s">
        <v>41</v>
      </c>
      <c r="C20" s="22"/>
      <c r="D20" s="23"/>
      <c r="E20" s="23"/>
      <c r="F20" s="23"/>
      <c r="G20" s="22"/>
      <c r="H20" s="23"/>
      <c r="I20" s="24"/>
      <c r="J20" s="36" t="str">
        <f t="shared" si="0"/>
        <v/>
      </c>
      <c r="K20" s="37" t="str">
        <f t="shared" si="1"/>
        <v/>
      </c>
      <c r="L20" s="38" t="str">
        <f t="shared" si="2"/>
        <v/>
      </c>
      <c r="M20" s="38" t="str">
        <f t="shared" si="3"/>
        <v/>
      </c>
      <c r="N20" s="39" t="str">
        <f t="shared" si="4"/>
        <v/>
      </c>
    </row>
    <row r="21" spans="2:15" ht="20.100000000000001" customHeight="1">
      <c r="B21" s="55" t="s">
        <v>42</v>
      </c>
      <c r="C21" s="22"/>
      <c r="D21" s="23"/>
      <c r="E21" s="23"/>
      <c r="F21" s="23"/>
      <c r="G21" s="22"/>
      <c r="H21" s="23"/>
      <c r="I21" s="24"/>
      <c r="J21" s="36" t="str">
        <f t="shared" si="0"/>
        <v/>
      </c>
      <c r="K21" s="37" t="str">
        <f t="shared" si="1"/>
        <v/>
      </c>
      <c r="L21" s="38" t="str">
        <f t="shared" si="2"/>
        <v/>
      </c>
      <c r="M21" s="38" t="str">
        <f t="shared" si="3"/>
        <v/>
      </c>
      <c r="N21" s="39" t="str">
        <f t="shared" si="4"/>
        <v/>
      </c>
    </row>
    <row r="22" spans="2:15" ht="20.100000000000001" customHeight="1">
      <c r="B22" s="55" t="s">
        <v>43</v>
      </c>
      <c r="C22" s="22"/>
      <c r="D22" s="23"/>
      <c r="E22" s="23"/>
      <c r="F22" s="23"/>
      <c r="G22" s="22"/>
      <c r="H22" s="23"/>
      <c r="I22" s="24"/>
      <c r="J22" s="36" t="str">
        <f t="shared" si="0"/>
        <v/>
      </c>
      <c r="K22" s="37" t="str">
        <f t="shared" si="1"/>
        <v/>
      </c>
      <c r="L22" s="38" t="str">
        <f t="shared" si="2"/>
        <v/>
      </c>
      <c r="M22" s="38" t="str">
        <f t="shared" si="3"/>
        <v/>
      </c>
      <c r="N22" s="39" t="str">
        <f t="shared" si="4"/>
        <v/>
      </c>
    </row>
    <row r="23" spans="2:15" ht="20.100000000000001" customHeight="1">
      <c r="B23" s="54" t="s">
        <v>44</v>
      </c>
      <c r="C23" s="13"/>
      <c r="D23" s="14"/>
      <c r="E23" s="14"/>
      <c r="F23" s="14"/>
      <c r="G23" s="13"/>
      <c r="H23" s="14"/>
      <c r="I23" s="15"/>
      <c r="J23" s="25" t="str">
        <f t="shared" si="0"/>
        <v/>
      </c>
      <c r="K23" s="26" t="str">
        <f t="shared" si="1"/>
        <v/>
      </c>
      <c r="L23" s="27" t="str">
        <f t="shared" si="2"/>
        <v/>
      </c>
      <c r="M23" s="27" t="str">
        <f t="shared" si="3"/>
        <v/>
      </c>
      <c r="N23" s="28" t="str">
        <f t="shared" si="4"/>
        <v/>
      </c>
    </row>
    <row r="24" spans="2:15" ht="20.100000000000001" customHeight="1">
      <c r="B24" s="54" t="s">
        <v>45</v>
      </c>
      <c r="C24" s="13"/>
      <c r="D24" s="14"/>
      <c r="E24" s="14"/>
      <c r="F24" s="14"/>
      <c r="G24" s="13"/>
      <c r="H24" s="14"/>
      <c r="I24" s="15"/>
      <c r="J24" s="25" t="str">
        <f t="shared" si="0"/>
        <v/>
      </c>
      <c r="K24" s="26" t="str">
        <f t="shared" si="1"/>
        <v/>
      </c>
      <c r="L24" s="27" t="str">
        <f t="shared" si="2"/>
        <v/>
      </c>
      <c r="M24" s="27" t="str">
        <f t="shared" si="3"/>
        <v/>
      </c>
      <c r="N24" s="28" t="str">
        <f t="shared" si="4"/>
        <v/>
      </c>
    </row>
    <row r="25" spans="2:15" ht="20.100000000000001" customHeight="1" thickBot="1">
      <c r="B25" s="56" t="s">
        <v>46</v>
      </c>
      <c r="C25" s="13"/>
      <c r="D25" s="20"/>
      <c r="E25" s="20"/>
      <c r="F25" s="20"/>
      <c r="G25" s="21"/>
      <c r="H25" s="20"/>
      <c r="I25" s="15"/>
      <c r="J25" s="29" t="str">
        <f t="shared" si="0"/>
        <v/>
      </c>
      <c r="K25" s="26" t="str">
        <f t="shared" si="1"/>
        <v/>
      </c>
      <c r="L25" s="27" t="str">
        <f t="shared" si="2"/>
        <v/>
      </c>
      <c r="M25" s="27" t="str">
        <f t="shared" si="3"/>
        <v/>
      </c>
      <c r="N25" s="28" t="str">
        <f t="shared" si="4"/>
        <v/>
      </c>
    </row>
    <row r="26" spans="2:15" ht="20.100000000000001" customHeight="1" thickBot="1">
      <c r="B26" s="57" t="s">
        <v>47</v>
      </c>
      <c r="C26" s="58">
        <f>SUM(C14:C25)</f>
        <v>0</v>
      </c>
      <c r="D26" s="58">
        <f>SUM(D14:D25)</f>
        <v>0</v>
      </c>
      <c r="E26" s="58">
        <f t="shared" ref="E26:G26" si="5">SUM(E14:E25)</f>
        <v>0</v>
      </c>
      <c r="F26" s="59">
        <f t="shared" si="5"/>
        <v>0</v>
      </c>
      <c r="G26" s="59">
        <f t="shared" si="5"/>
        <v>0</v>
      </c>
      <c r="H26" s="58">
        <f>SUM(H14:H25)</f>
        <v>0</v>
      </c>
      <c r="I26" s="59">
        <f>SUM(I14:I25)</f>
        <v>0</v>
      </c>
      <c r="J26" s="40" t="str">
        <f>IF(ROUND(C26,0)&gt;0,(ROUND(D26,0)+ROUND(E26,0))*200000/ROUND(C26,0),"")</f>
        <v/>
      </c>
      <c r="K26" s="41" t="str">
        <f>IF(C26&gt;0,(ROUND(D26,0)+ROUND(E26,0)+ROUND(F26,0))*200000/ROUND(C26,0),"")</f>
        <v/>
      </c>
      <c r="L26" s="41" t="str">
        <f>IF(ROUND(C26,0)&gt;0,(ROUND(D26,0)+ROUND(E26,0)+ROUND(F26,0)+ROUND(G26,0))*200000/ROUND(C26,0),"")</f>
        <v/>
      </c>
      <c r="M26" s="42" t="str">
        <f>IF(C26&gt;0,ROUND(H26,0)*200000/ROUND(C26,0),"")</f>
        <v/>
      </c>
      <c r="N26" s="43" t="str">
        <f>IF(C26&gt;0,(ROUND(H26,0)+ROUND(I26,0))*200000/ROUND(C26,0),"")</f>
        <v/>
      </c>
    </row>
    <row r="27" spans="2:15" ht="8.1" customHeight="1">
      <c r="B27" s="60"/>
      <c r="C27" s="61"/>
      <c r="D27" s="62"/>
      <c r="E27" s="62"/>
      <c r="F27" s="62"/>
      <c r="G27" s="62"/>
      <c r="H27" s="62"/>
      <c r="I27" s="62"/>
      <c r="J27" s="62"/>
      <c r="K27" s="62"/>
      <c r="L27" s="62"/>
      <c r="M27" s="63"/>
      <c r="N27" s="62"/>
    </row>
    <row r="28" spans="2:15" ht="14.25">
      <c r="B28" s="85" t="s">
        <v>72</v>
      </c>
      <c r="C28" s="85"/>
      <c r="D28" s="85"/>
      <c r="E28" s="85"/>
      <c r="F28" s="85"/>
      <c r="G28" s="85"/>
      <c r="H28" s="85"/>
      <c r="I28" s="85"/>
      <c r="J28" s="85"/>
      <c r="K28" s="85"/>
      <c r="L28" s="85"/>
      <c r="M28" s="85"/>
      <c r="N28" s="85"/>
    </row>
    <row r="30" spans="2:15" ht="18">
      <c r="B30" s="64" t="s">
        <v>70</v>
      </c>
      <c r="C30" s="65"/>
      <c r="D30" s="65"/>
      <c r="E30" s="65"/>
      <c r="F30" s="66"/>
      <c r="G30" s="67" t="s">
        <v>71</v>
      </c>
      <c r="H30" s="68"/>
      <c r="J30" s="69"/>
      <c r="K30" s="64" t="s">
        <v>48</v>
      </c>
      <c r="M30" s="70"/>
      <c r="N30" s="71"/>
      <c r="O30" s="70"/>
    </row>
    <row r="31" spans="2:15" ht="15">
      <c r="B31" s="72"/>
      <c r="C31" s="72"/>
      <c r="D31" s="72"/>
      <c r="E31" s="72"/>
      <c r="F31" s="72"/>
      <c r="G31" s="72"/>
      <c r="H31" s="73"/>
      <c r="J31" s="74"/>
      <c r="K31" s="72"/>
      <c r="L31" s="72"/>
      <c r="M31" s="72"/>
      <c r="N31" s="72"/>
    </row>
    <row r="32" spans="2:15" ht="14.25">
      <c r="H32" s="74"/>
    </row>
    <row r="35" spans="19:19">
      <c r="S35" s="75"/>
    </row>
    <row r="180" spans="45:46" ht="36">
      <c r="AS180" s="8">
        <v>10150</v>
      </c>
      <c r="AT180" s="10" t="s">
        <v>53</v>
      </c>
    </row>
    <row r="181" spans="45:46">
      <c r="AS181" s="9">
        <v>14010</v>
      </c>
      <c r="AT181" s="11" t="s">
        <v>60</v>
      </c>
    </row>
    <row r="182" spans="45:46">
      <c r="AS182" s="8">
        <v>14020</v>
      </c>
      <c r="AT182" s="10" t="s">
        <v>54</v>
      </c>
    </row>
    <row r="183" spans="45:46" ht="36">
      <c r="AS183" s="9">
        <v>18020</v>
      </c>
      <c r="AT183" s="11" t="s">
        <v>49</v>
      </c>
    </row>
    <row r="184" spans="45:46" ht="36">
      <c r="AS184" s="8">
        <v>18040</v>
      </c>
      <c r="AT184" s="10" t="s">
        <v>62</v>
      </c>
    </row>
    <row r="185" spans="45:46">
      <c r="AS185" s="9">
        <v>18050</v>
      </c>
      <c r="AT185" s="11" t="s">
        <v>63</v>
      </c>
    </row>
    <row r="186" spans="45:46" ht="24">
      <c r="AS186" s="8">
        <v>18060</v>
      </c>
      <c r="AT186" s="10" t="s">
        <v>64</v>
      </c>
    </row>
    <row r="187" spans="45:46" ht="24">
      <c r="AS187" s="9">
        <v>18070</v>
      </c>
      <c r="AT187" s="11" t="s">
        <v>66</v>
      </c>
    </row>
    <row r="188" spans="45:46">
      <c r="AS188" s="8">
        <v>34010</v>
      </c>
      <c r="AT188" s="10" t="s">
        <v>55</v>
      </c>
    </row>
    <row r="189" spans="45:46" ht="36">
      <c r="AS189" s="9">
        <v>34030</v>
      </c>
      <c r="AT189" s="11" t="s">
        <v>69</v>
      </c>
    </row>
    <row r="190" spans="45:46" ht="24">
      <c r="AS190" s="8">
        <v>34200</v>
      </c>
      <c r="AT190" s="10" t="s">
        <v>67</v>
      </c>
    </row>
    <row r="191" spans="45:46" ht="24">
      <c r="AS191" s="9">
        <v>34210</v>
      </c>
      <c r="AT191" s="11" t="s">
        <v>68</v>
      </c>
    </row>
    <row r="192" spans="45:46">
      <c r="AS192" s="8">
        <v>34410</v>
      </c>
      <c r="AT192" s="10" t="s">
        <v>50</v>
      </c>
    </row>
    <row r="193" spans="45:46" ht="36">
      <c r="AS193" s="9">
        <v>80160</v>
      </c>
      <c r="AT193" s="11" t="s">
        <v>61</v>
      </c>
    </row>
    <row r="194" spans="45:46">
      <c r="AS194" s="8">
        <v>55050</v>
      </c>
      <c r="AT194" s="10" t="s">
        <v>51</v>
      </c>
    </row>
    <row r="195" spans="45:46">
      <c r="AS195" s="9">
        <v>55070</v>
      </c>
      <c r="AT195" s="11" t="s">
        <v>65</v>
      </c>
    </row>
    <row r="196" spans="45:46" ht="24">
      <c r="AS196" s="8">
        <v>65130</v>
      </c>
      <c r="AT196" s="10" t="s">
        <v>56</v>
      </c>
    </row>
    <row r="197" spans="45:46" ht="24">
      <c r="AS197" s="9">
        <v>80030</v>
      </c>
      <c r="AT197" s="11" t="s">
        <v>57</v>
      </c>
    </row>
    <row r="198" spans="45:46">
      <c r="AS198" s="8">
        <v>90010</v>
      </c>
      <c r="AT198" s="10" t="s">
        <v>58</v>
      </c>
    </row>
    <row r="199" spans="45:46">
      <c r="AS199" s="9">
        <v>90020</v>
      </c>
      <c r="AT199" s="11" t="s">
        <v>59</v>
      </c>
    </row>
    <row r="200" spans="45:46">
      <c r="AS200" s="8">
        <v>68040</v>
      </c>
      <c r="AT200" s="10" t="s">
        <v>52</v>
      </c>
    </row>
  </sheetData>
  <sheetProtection selectLockedCells="1"/>
  <mergeCells count="16">
    <mergeCell ref="B28:N28"/>
    <mergeCell ref="C6:F6"/>
    <mergeCell ref="C8:F8"/>
    <mergeCell ref="C9:F9"/>
    <mergeCell ref="J9:M9"/>
    <mergeCell ref="J8:M8"/>
    <mergeCell ref="J6:M6"/>
    <mergeCell ref="D2:N2"/>
    <mergeCell ref="D3:N3"/>
    <mergeCell ref="C5:J5"/>
    <mergeCell ref="C7:F7"/>
    <mergeCell ref="B11:B13"/>
    <mergeCell ref="C11:C12"/>
    <mergeCell ref="D11:G11"/>
    <mergeCell ref="H11:I11"/>
    <mergeCell ref="J11:N11"/>
  </mergeCells>
  <phoneticPr fontId="20" type="noConversion"/>
  <dataValidations count="3">
    <dataValidation type="list" errorStyle="warning" allowBlank="1" showInputMessage="1" showErrorMessage="1" errorTitle="NO UNITE INVALIDE" error="Utilisez la liste déroulant de la cellule_x000d_ou consultex la feuille Nos Unités CNESST, afin de choisir un no unité valide." sqref="K7:M7" xr:uid="{00000000-0002-0000-0000-000001000000}">
      <formula1>$AS$180:$AS$200</formula1>
    </dataValidation>
    <dataValidation type="list" errorStyle="warning" allowBlank="1" showInputMessage="1" showErrorMessage="1" errorTitle="NO UNITE INVALIDE" error="SVP Utilisez la liste déroulant de la cellule ou consultez la feuille Nos Unités CNESST, afin de choisir un no unité valide." sqref="J7" xr:uid="{00000000-0002-0000-0000-000002000000}">
      <formula1>$AS$180:$AS$200</formula1>
    </dataValidation>
    <dataValidation type="whole" operator="greaterThanOrEqual" allowBlank="1" showErrorMessage="1" sqref="C14:C25 H14:I25" xr:uid="{00000000-0002-0000-0000-000000000000}">
      <formula1>0</formula1>
      <formula2>0</formula2>
    </dataValidation>
  </dataValidations>
  <hyperlinks>
    <hyperlink ref="G30" r:id="rId1" xr:uid="{00000000-0004-0000-0000-000000000000}"/>
  </hyperlinks>
  <printOptions horizontalCentered="1" verticalCentered="1"/>
  <pageMargins left="0.25" right="0.25" top="0.75000000000000011" bottom="0.75000000000000011" header="0.51" footer="0.30000000000000004"/>
  <pageSetup scale="83" firstPageNumber="0" orientation="landscape" horizontalDpi="300" verticalDpi="300"/>
  <headerFooter>
    <oddFooter>&amp;L&amp;"Arial,Normal"&amp;K000000&amp;F -MAJ : &amp;D/sb_x000D_&amp;R&amp;"Arial,Normal"&amp;K000000&amp;G</oddFooter>
  </headerFooter>
  <drawing r:id="rId2"/>
  <legacyDrawing r:id="rId3"/>
  <legacyDrawingHF r:id="rId4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3"/>
  <dimension ref="A1:B21"/>
  <sheetViews>
    <sheetView workbookViewId="0">
      <selection activeCell="G10" sqref="G10"/>
    </sheetView>
  </sheetViews>
  <sheetFormatPr baseColWidth="10" defaultRowHeight="12"/>
  <cols>
    <col min="1" max="1" width="8.28515625" bestFit="1" customWidth="1"/>
    <col min="2" max="2" width="80.7109375" style="7" bestFit="1" customWidth="1"/>
  </cols>
  <sheetData>
    <row r="1" spans="1:2" ht="26.1" customHeight="1">
      <c r="A1" s="8">
        <v>10150</v>
      </c>
      <c r="B1" s="10" t="s">
        <v>53</v>
      </c>
    </row>
    <row r="2" spans="1:2" ht="26.1" customHeight="1">
      <c r="A2" s="9">
        <v>14010</v>
      </c>
      <c r="B2" s="11" t="s">
        <v>60</v>
      </c>
    </row>
    <row r="3" spans="1:2" ht="26.1" customHeight="1">
      <c r="A3" s="8">
        <v>14020</v>
      </c>
      <c r="B3" s="10" t="s">
        <v>54</v>
      </c>
    </row>
    <row r="4" spans="1:2" ht="26.1" customHeight="1">
      <c r="A4" s="9">
        <v>18020</v>
      </c>
      <c r="B4" s="11" t="s">
        <v>49</v>
      </c>
    </row>
    <row r="5" spans="1:2" ht="26.1" customHeight="1">
      <c r="A5" s="8">
        <v>18040</v>
      </c>
      <c r="B5" s="10" t="s">
        <v>62</v>
      </c>
    </row>
    <row r="6" spans="1:2" ht="26.1" customHeight="1">
      <c r="A6" s="9">
        <v>18050</v>
      </c>
      <c r="B6" s="11" t="s">
        <v>63</v>
      </c>
    </row>
    <row r="7" spans="1:2" ht="26.1" customHeight="1">
      <c r="A7" s="8">
        <v>18060</v>
      </c>
      <c r="B7" s="10" t="s">
        <v>64</v>
      </c>
    </row>
    <row r="8" spans="1:2" ht="26.1" customHeight="1">
      <c r="A8" s="9">
        <v>18070</v>
      </c>
      <c r="B8" s="11" t="s">
        <v>66</v>
      </c>
    </row>
    <row r="9" spans="1:2" ht="26.1" customHeight="1">
      <c r="A9" s="8">
        <v>34010</v>
      </c>
      <c r="B9" s="10" t="s">
        <v>55</v>
      </c>
    </row>
    <row r="10" spans="1:2" ht="36">
      <c r="A10" s="9">
        <v>34030</v>
      </c>
      <c r="B10" s="11" t="s">
        <v>69</v>
      </c>
    </row>
    <row r="11" spans="1:2" ht="26.1" customHeight="1">
      <c r="A11" s="8">
        <v>34200</v>
      </c>
      <c r="B11" s="10" t="s">
        <v>67</v>
      </c>
    </row>
    <row r="12" spans="1:2" ht="26.1" customHeight="1">
      <c r="A12" s="9">
        <v>34210</v>
      </c>
      <c r="B12" s="11" t="s">
        <v>68</v>
      </c>
    </row>
    <row r="13" spans="1:2" ht="26.1" customHeight="1">
      <c r="A13" s="8">
        <v>34410</v>
      </c>
      <c r="B13" s="10" t="s">
        <v>50</v>
      </c>
    </row>
    <row r="14" spans="1:2" ht="26.1" customHeight="1">
      <c r="A14" s="9">
        <v>80160</v>
      </c>
      <c r="B14" s="11" t="s">
        <v>61</v>
      </c>
    </row>
    <row r="15" spans="1:2" ht="26.1" customHeight="1">
      <c r="A15" s="8">
        <v>55050</v>
      </c>
      <c r="B15" s="10" t="s">
        <v>51</v>
      </c>
    </row>
    <row r="16" spans="1:2" ht="26.1" customHeight="1">
      <c r="A16" s="9">
        <v>55070</v>
      </c>
      <c r="B16" s="11" t="s">
        <v>65</v>
      </c>
    </row>
    <row r="17" spans="1:2" ht="26.1" customHeight="1">
      <c r="A17" s="8">
        <v>65130</v>
      </c>
      <c r="B17" s="10" t="s">
        <v>56</v>
      </c>
    </row>
    <row r="18" spans="1:2" ht="26.1" customHeight="1">
      <c r="A18" s="9">
        <v>80030</v>
      </c>
      <c r="B18" s="11" t="s">
        <v>57</v>
      </c>
    </row>
    <row r="19" spans="1:2" ht="26.1" customHeight="1">
      <c r="A19" s="8">
        <v>90010</v>
      </c>
      <c r="B19" s="10" t="s">
        <v>58</v>
      </c>
    </row>
    <row r="20" spans="1:2" ht="26.1" customHeight="1">
      <c r="A20" s="9">
        <v>90020</v>
      </c>
      <c r="B20" s="11" t="s">
        <v>59</v>
      </c>
    </row>
    <row r="21" spans="1:2" ht="26.1" customHeight="1">
      <c r="A21" s="8">
        <v>68040</v>
      </c>
      <c r="B21" s="10" t="s">
        <v>52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3</vt:i4>
      </vt:variant>
    </vt:vector>
  </HeadingPairs>
  <TitlesOfParts>
    <vt:vector size="6" baseType="lpstr">
      <vt:lpstr>Import</vt:lpstr>
      <vt:lpstr>Statistiques 2026</vt:lpstr>
      <vt:lpstr>Nos Unités CNESST</vt:lpstr>
      <vt:lpstr>'Nos Unités CNESST'!UniteStat</vt:lpstr>
      <vt:lpstr>'Statistiques 2026'!UniteStat_1</vt:lpstr>
      <vt:lpstr>'Statistiques 2026'!Zone_d_impression</vt:lpstr>
    </vt:vector>
  </TitlesOfParts>
  <Company>ASSIFQ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Brigitte Croteau responsable du support informatique</dc:creator>
  <cp:lastModifiedBy>Cynthia Tremblay</cp:lastModifiedBy>
  <cp:lastPrinted>2017-06-16T15:29:46Z</cp:lastPrinted>
  <dcterms:created xsi:type="dcterms:W3CDTF">2017-06-16T15:28:11Z</dcterms:created>
  <dcterms:modified xsi:type="dcterms:W3CDTF">2026-01-19T14:04:32Z</dcterms:modified>
</cp:coreProperties>
</file>