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hecklist" sheetId="1" r:id="rId5"/>
  </sheets>
  <definedNames/>
  <calcPr/>
</workbook>
</file>

<file path=xl/sharedStrings.xml><?xml version="1.0" encoding="utf-8"?>
<sst xmlns="http://schemas.openxmlformats.org/spreadsheetml/2006/main" count="224" uniqueCount="92">
  <si>
    <t>Website Migration Checklist by Notum</t>
  </si>
  <si>
    <t>Last updated October 21, 2026. Full guide: https://www.notum.tech/services/headless-cms-migration/website-migration-checklist</t>
  </si>
  <si>
    <t>How to use: make a copy (File &gt; Make a copy), then pick a Status for each step from the dropdown. Progress on the right updates as you go.</t>
  </si>
  <si>
    <t>#</t>
  </si>
  <si>
    <t>Stage</t>
  </si>
  <si>
    <t>Step</t>
  </si>
  <si>
    <t>Owner</t>
  </si>
  <si>
    <t>Status</t>
  </si>
  <si>
    <t>Notes</t>
  </si>
  <si>
    <t>Progress</t>
  </si>
  <si>
    <t>Before You Migrate</t>
  </si>
  <si>
    <t>Get access to the current site, CMS, hosting, and analytics</t>
  </si>
  <si>
    <t>Not started</t>
  </si>
  <si>
    <t>Steps done</t>
  </si>
  <si>
    <t>Audit the content: every content type, every template, and how many pages use each</t>
  </si>
  <si>
    <t>In progress</t>
  </si>
  <si>
    <t>Decide what happens to every page: migrate, merge, rewrite, or archive</t>
  </si>
  <si>
    <t>Total steps</t>
  </si>
  <si>
    <t>Decide who moves existing content and who writes new content: your team, ours, a script, or an AI tool</t>
  </si>
  <si>
    <t>Complete</t>
  </si>
  <si>
    <t>Decide whether you launch in parts or all at once</t>
  </si>
  <si>
    <t>Find out where the design stands: new or existing, and who owns it</t>
  </si>
  <si>
    <t>Go through the sitemap and flag every URL that will change</t>
  </si>
  <si>
    <t>By stage</t>
  </si>
  <si>
    <t>Done</t>
  </si>
  <si>
    <t>Steps</t>
  </si>
  <si>
    <t>Record performance on your most important pages before you touch anything</t>
  </si>
  <si>
    <t>List what the new site has to support: languages, browsers and devices, GDPR, and accessibility</t>
  </si>
  <si>
    <t>Set Up the New Platform</t>
  </si>
  <si>
    <t>Agree on what a correct migration looks like, so everyone checks against the same standard</t>
  </si>
  <si>
    <t>Content Migration</t>
  </si>
  <si>
    <t>Write down the risks you already know about</t>
  </si>
  <si>
    <t>SEO and GEO Essentials</t>
  </si>
  <si>
    <t>Set up dev and staging environments, hidden from search engines</t>
  </si>
  <si>
    <t>Integrations</t>
  </si>
  <si>
    <t>Design, build, and check every CMS component your content needs, and get your approval before anyone fills it</t>
  </si>
  <si>
    <t>Before Launch Day</t>
  </si>
  <si>
    <t>Make sure content can move between environments, from staging to production</t>
  </si>
  <si>
    <t>Launch Day</t>
  </si>
  <si>
    <t>Agree how you'll test and accept finished work</t>
  </si>
  <si>
    <t>After Launch</t>
  </si>
  <si>
    <t>Train your editors on the new CMS before content migration starts, so they can work in it from day one</t>
  </si>
  <si>
    <t>Approve the list of pages and content items to migrate</t>
  </si>
  <si>
    <t>Agree on a content freeze, so the source doesn't change mid-migration</t>
  </si>
  <si>
    <t>Test the script that compares migrated content with the source</t>
  </si>
  <si>
    <t>Map the pages and split the work: who fills what, in which order</t>
  </si>
  <si>
    <t>Fill the content, page by page or component by component</t>
  </si>
  <si>
    <t>Spot-check a random sample to catch systemic errors early</t>
  </si>
  <si>
    <t>Compare every page with the source to find missing fields, gaps, and formatting differences</t>
  </si>
  <si>
    <t>Review every difference: keep the intended ones (merged pages, cleaned-up formatting), fix the rest</t>
  </si>
  <si>
    <t>Fix what needs fixing</t>
  </si>
  <si>
    <t>Run the script again until it finds nothing left to fix</t>
  </si>
  <si>
    <t>Review the content on staging and sign off</t>
  </si>
  <si>
    <t>Build a redirect map that covers every changed URL, and test it before launch</t>
  </si>
  <si>
    <t>Carry over titles, meta descriptions, canonicals, and hreflang</t>
  </si>
  <si>
    <t>Put structured data in the HTML itself, not only in JavaScript</t>
  </si>
  <si>
    <t>Remove the noindex tags and robots.txt blocks that hid the new site, the moment it goes public</t>
  </si>
  <si>
    <t>Check that no staging links or test content made it to production</t>
  </si>
  <si>
    <t>Submit the new sitemap in Google Search Console right after the release</t>
  </si>
  <si>
    <t>Confirm the full integration list. For each one, decide whether to keep it, replace it, or remove it, and name an owner.</t>
  </si>
  <si>
    <t>Point credentials and webhooks to the new environment</t>
  </si>
  <si>
    <t>Plan a smoke test for each integration on launch day</t>
  </si>
  <si>
    <t>Find out whether switching back the site also means reconfiguring each integration</t>
  </si>
  <si>
    <t>Test that forms submit and every lead lands in your CRM</t>
  </si>
  <si>
    <t>Check that analytics and your tag manager fire on the new templates</t>
  </si>
  <si>
    <t>Check that cookie consent works and scripts wait for it</t>
  </si>
  <si>
    <t>Check that site search returns current content</t>
  </si>
  <si>
    <t>Check that third-party embeds and marketing pixels load</t>
  </si>
  <si>
    <t>Start the content freeze, tell your editors, and set a clear route for urgent changes</t>
  </si>
  <si>
    <t>Run the final tests on the new production environment, hidden behind a VPN or proxy, on desktop, mobile, and tablet</t>
  </si>
  <si>
    <t>Finish user acceptance testing, and give every known issue a priority: A, B, or C</t>
  </si>
  <si>
    <t>Approve the final version on the hidden production environment</t>
  </si>
  <si>
    <t>Write the release and fallback plan, rehearse it, and make sure everyone knows their part</t>
  </si>
  <si>
    <t>Back up the old site, and keep it live until the fallback window closes</t>
  </si>
  <si>
    <t>Turn on monitoring and logging before launch, not after</t>
  </si>
  <si>
    <t>Lower the DNS TTL at least 24 h before the switch</t>
  </si>
  <si>
    <t>Pick a launch window in low-traffic hours</t>
  </si>
  <si>
    <t>Hold a go/no-go meeting the day before</t>
  </si>
  <si>
    <t>Make sure the whole team is available, and give the hidden production one last check</t>
  </si>
  <si>
    <t>Pause editors, or put the old site into maintenance mode</t>
  </si>
  <si>
    <t>Run a final content and media check</t>
  </si>
  <si>
    <t>Switch over: point the domain to the new production, turn on redirects, and open the site to visitors and search engines</t>
  </si>
  <si>
    <t>Watch infrastructure, CDN, and error logs during the switch</t>
  </si>
  <si>
    <t>Run smoke tests on public URLs: homepage, main pages, forms, redirects, and analytics</t>
  </si>
  <si>
    <t>Decide: keep the new site, or switch back to the old one</t>
  </si>
  <si>
    <t>Watch uptime, errors, analytics, core flows, 404s, and performance for 72 hours</t>
  </si>
  <si>
    <t>Give every post-launch bug a priority: A, B, or C</t>
  </si>
  <si>
    <t>Get a status report at 48 hours and sign off at 72 hours</t>
  </si>
  <si>
    <t>Keep monitoring for at least a week. Editors can publish again, but hold the code freeze, with no new features, until the fallback window closes</t>
  </si>
  <si>
    <t>Remove anything you only needed for the launch, like temporary redirects or old tracking code</t>
  </si>
  <si>
    <t>Shut down the old environment only after everyone confirms the new one is stable</t>
  </si>
  <si>
    <t>Agree who supports the site after launch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</si>
</sst>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8.0"/>
      <color rgb="FFFFFFFF"/>
      <name val="Manrope"/>
    </font>
    <font>
      <color rgb="FFFFFFFF"/>
      <name val="Manrope"/>
    </font>
    <font>
      <color theme="1"/>
      <name val="Manrope"/>
    </font>
    <font>
      <b/>
      <color rgb="FF000000"/>
      <name val="Manrope"/>
    </font>
    <font>
      <color rgb="FF000000"/>
      <name val="Manrope"/>
    </font>
    <font>
      <b/>
      <color theme="1"/>
      <name val="Manrope"/>
    </font>
    <font>
      <b/>
      <sz val="14.0"/>
      <color theme="1"/>
      <name val="Manrope"/>
    </font>
    <font/>
  </fonts>
  <fills count="5">
    <fill>
      <patternFill patternType="none"/>
    </fill>
    <fill>
      <patternFill patternType="lightGray"/>
    </fill>
    <fill>
      <patternFill patternType="solid">
        <fgColor rgb="FF2B292D"/>
        <bgColor rgb="FF2B292D"/>
      </patternFill>
    </fill>
    <fill>
      <patternFill patternType="solid">
        <fgColor rgb="FFD4E1F5"/>
        <bgColor rgb="FFD4E1F5"/>
      </patternFill>
    </fill>
    <fill>
      <patternFill patternType="solid">
        <fgColor rgb="FFFFFFFF"/>
        <bgColor rgb="FFFFFFFF"/>
      </patternFill>
    </fill>
  </fills>
  <borders count="11">
    <border/>
    <border>
      <top style="medium">
        <color rgb="FF6B8FD1"/>
      </top>
    </border>
    <border>
      <left style="thin">
        <color rgb="FFD4E1F5"/>
      </left>
      <top style="thin">
        <color rgb="FFD4E1F5"/>
      </top>
      <bottom style="thin">
        <color rgb="FFEBF1FB"/>
      </bottom>
    </border>
    <border>
      <top style="thin">
        <color rgb="FFD4E1F5"/>
      </top>
      <bottom style="thin">
        <color rgb="FFEBF1FB"/>
      </bottom>
    </border>
    <border>
      <right style="thin">
        <color rgb="FFD4E1F5"/>
      </right>
      <top style="thin">
        <color rgb="FFD4E1F5"/>
      </top>
      <bottom style="thin">
        <color rgb="FFEBF1FB"/>
      </bottom>
    </border>
    <border>
      <left style="thin">
        <color rgb="FFD4E1F5"/>
      </left>
      <top style="thin">
        <color rgb="FFEBF1FB"/>
      </top>
      <bottom style="thin">
        <color rgb="FFEBF1FB"/>
      </bottom>
    </border>
    <border>
      <top style="thin">
        <color rgb="FFEBF1FB"/>
      </top>
      <bottom style="thin">
        <color rgb="FFEBF1FB"/>
      </bottom>
    </border>
    <border>
      <right style="thin">
        <color rgb="FFD4E1F5"/>
      </right>
      <top style="thin">
        <color rgb="FFEBF1FB"/>
      </top>
      <bottom style="thin">
        <color rgb="FFEBF1FB"/>
      </bottom>
    </border>
    <border>
      <left style="thin">
        <color rgb="FFD4E1F5"/>
      </left>
      <top style="thin">
        <color rgb="FFEBF1FB"/>
      </top>
      <bottom style="thin">
        <color rgb="FFD4E1F5"/>
      </bottom>
    </border>
    <border>
      <top style="thin">
        <color rgb="FFEBF1FB"/>
      </top>
      <bottom style="thin">
        <color rgb="FFD4E1F5"/>
      </bottom>
    </border>
    <border>
      <right style="thin">
        <color rgb="FFD4E1F5"/>
      </right>
      <top style="thin">
        <color rgb="FFEBF1FB"/>
      </top>
      <bottom style="thin">
        <color rgb="FFD4E1F5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2" fontId="2" numFmtId="0" xfId="0" applyAlignment="1" applyFill="1" applyFont="1">
      <alignment vertical="bottom"/>
    </xf>
    <xf borderId="0" fillId="2" fontId="2" numFmtId="0" xfId="0" applyAlignment="1" applyFill="1" applyFont="1">
      <alignment readingOrder="0" vertical="bottom"/>
    </xf>
    <xf borderId="0" fillId="0" fontId="3" numFmtId="0" xfId="0" applyAlignment="1" applyFont="1">
      <alignment vertical="bottom"/>
    </xf>
    <xf borderId="0" fillId="3" fontId="4" numFmtId="0" xfId="0" applyAlignment="1" applyFill="1" applyFont="1">
      <alignment vertical="center"/>
    </xf>
    <xf borderId="0" fillId="3" fontId="2" numFmtId="0" xfId="0" applyAlignment="1" applyFill="1" applyFont="1">
      <alignment readingOrder="0" vertical="center"/>
    </xf>
    <xf borderId="0" fillId="3" fontId="5" numFmtId="0" xfId="0" applyAlignment="1" applyFill="1" applyFont="1">
      <alignment vertical="bottom"/>
    </xf>
    <xf borderId="0" fillId="3" fontId="4" numFmtId="0" xfId="0" applyAlignment="1" applyFill="1" applyFont="1">
      <alignment readingOrder="0" vertical="center"/>
    </xf>
    <xf borderId="1" fillId="4" fontId="3" numFmtId="0" xfId="0" applyAlignment="1" applyBorder="1" applyFill="1" applyFont="1">
      <alignment horizontal="center" shrinkToFit="0" vertical="center" wrapText="1"/>
    </xf>
    <xf borderId="1" fillId="4" fontId="4" numFmtId="0" xfId="0" applyAlignment="1" applyBorder="1" applyFill="1" applyFont="1">
      <alignment shrinkToFit="0" vertical="center" wrapText="1"/>
    </xf>
    <xf borderId="1" fillId="4" fontId="5" numFmtId="0" xfId="0" applyAlignment="1" applyBorder="1" applyFill="1" applyFont="1">
      <alignment readingOrder="0" shrinkToFit="0" vertical="center" wrapText="1"/>
    </xf>
    <xf borderId="1" fillId="4" fontId="3" numFmtId="0" xfId="0" applyAlignment="1" applyBorder="1" applyFill="1" applyFont="1">
      <alignment shrinkToFit="0" vertical="center" wrapText="1"/>
    </xf>
    <xf borderId="1" fillId="4" fontId="3" numFmtId="0" xfId="0" applyAlignment="1" applyBorder="1" applyFill="1" applyFont="1">
      <alignment horizontal="center" readingOrder="0" shrinkToFit="0" vertical="center" wrapText="1"/>
    </xf>
    <xf borderId="2" fillId="0" fontId="6" numFmtId="0" xfId="0" applyAlignment="1" applyBorder="1" applyFont="1">
      <alignment readingOrder="0" vertical="bottom"/>
    </xf>
    <xf borderId="3" fillId="0" fontId="3" numFmtId="0" xfId="0" applyAlignment="1" applyBorder="1" applyFont="1">
      <alignment horizontal="center" vertical="bottom"/>
    </xf>
    <xf borderId="4" fillId="0" fontId="3" numFmtId="0" xfId="0" applyAlignment="1" applyBorder="1" applyFont="1">
      <alignment vertical="bottom"/>
    </xf>
    <xf borderId="0" fillId="4" fontId="3" numFmtId="0" xfId="0" applyAlignment="1" applyFill="1" applyFont="1">
      <alignment horizontal="center" shrinkToFit="0" vertical="center" wrapText="1"/>
    </xf>
    <xf borderId="0" fillId="4" fontId="4" numFmtId="0" xfId="0" applyAlignment="1" applyFill="1" applyFont="1">
      <alignment shrinkToFit="0" vertical="center" wrapText="1"/>
    </xf>
    <xf borderId="0" fillId="4" fontId="5" numFmtId="0" xfId="0" applyAlignment="1" applyFill="1" applyFont="1">
      <alignment readingOrder="0" shrinkToFit="0" vertical="center" wrapText="1"/>
    </xf>
    <xf borderId="0" fillId="4" fontId="3" numFmtId="0" xfId="0" applyAlignment="1" applyFill="1" applyFont="1">
      <alignment shrinkToFit="0" vertical="center" wrapText="1"/>
    </xf>
    <xf borderId="0" fillId="4" fontId="3" numFmtId="0" xfId="0" applyAlignment="1" applyFill="1" applyFont="1">
      <alignment horizontal="center" readingOrder="0" shrinkToFit="0" vertical="center" wrapText="1"/>
    </xf>
    <xf borderId="5" fillId="0" fontId="6" numFmtId="0" xfId="0" applyAlignment="1" applyBorder="1" applyFont="1">
      <alignment readingOrder="0" vertical="bottom"/>
    </xf>
    <xf borderId="6" fillId="0" fontId="3" numFmtId="0" xfId="0" applyAlignment="1" applyBorder="1" applyFont="1">
      <alignment horizontal="center" vertical="bottom"/>
    </xf>
    <xf borderId="7" fillId="0" fontId="3" numFmtId="0" xfId="0" applyAlignment="1" applyBorder="1" applyFont="1">
      <alignment vertical="bottom"/>
    </xf>
    <xf borderId="8" fillId="0" fontId="6" numFmtId="0" xfId="0" applyAlignment="1" applyBorder="1" applyFont="1">
      <alignment readingOrder="0" vertical="bottom"/>
    </xf>
    <xf borderId="9" fillId="0" fontId="7" numFmtId="9" xfId="0" applyAlignment="1" applyBorder="1" applyFont="1" applyNumberFormat="1">
      <alignment horizontal="center" vertical="bottom"/>
    </xf>
    <xf borderId="9" fillId="0" fontId="3" numFmtId="0" xfId="0" applyAlignment="1" applyBorder="1" applyFont="1">
      <alignment horizontal="center" vertical="bottom"/>
    </xf>
    <xf borderId="9" fillId="0" fontId="8" numFmtId="0" xfId="0" applyBorder="1" applyFont="1"/>
    <xf borderId="10" fillId="0" fontId="8" numFmtId="0" xfId="0" applyBorder="1" applyFont="1"/>
    <xf borderId="0" fillId="0" fontId="3" numFmtId="0" xfId="0" applyAlignment="1" applyFont="1">
      <alignment horizontal="center" vertical="bottom"/>
    </xf>
    <xf borderId="2" fillId="3" fontId="6" numFmtId="0" xfId="0" applyAlignment="1" applyBorder="1" applyFill="1" applyFont="1">
      <alignment readingOrder="0" vertical="center"/>
    </xf>
    <xf borderId="3" fillId="3" fontId="6" numFmtId="0" xfId="0" applyAlignment="1" applyBorder="1" applyFill="1" applyFont="1">
      <alignment horizontal="center" readingOrder="0" vertical="center"/>
    </xf>
    <xf borderId="4" fillId="3" fontId="6" numFmtId="0" xfId="0" applyAlignment="1" applyBorder="1" applyFill="1" applyFont="1">
      <alignment vertical="center"/>
    </xf>
    <xf borderId="5" fillId="0" fontId="3" numFmtId="0" xfId="0" applyAlignment="1" applyBorder="1" applyFont="1">
      <alignment readingOrder="0" vertical="bottom"/>
    </xf>
    <xf borderId="6" fillId="0" fontId="3" numFmtId="9" xfId="0" applyAlignment="1" applyBorder="1" applyFont="1" applyNumberFormat="1">
      <alignment horizontal="center" vertical="bottom"/>
    </xf>
    <xf borderId="8" fillId="0" fontId="3" numFmtId="0" xfId="0" applyAlignment="1" applyBorder="1" applyFont="1">
      <alignment readingOrder="0" vertical="bottom"/>
    </xf>
    <xf borderId="9" fillId="0" fontId="3" numFmtId="9" xfId="0" applyAlignment="1" applyBorder="1" applyFont="1" applyNumberFormat="1">
      <alignment horizontal="center" vertical="bottom"/>
    </xf>
    <xf borderId="10" fillId="0" fontId="3" numFmtId="0" xfId="0" applyAlignment="1" applyBorder="1" applyFont="1">
      <alignment vertical="bottom"/>
    </xf>
  </cellXfs>
  <cellStyles count="1">
    <cellStyle xfId="0" name="Normal" builtinId="0"/>
  </cellStyles>
  <dxfs count="3">
    <dxf>
      <font>
        <b/>
        <color rgb="FF2D5F30"/>
      </font>
      <fill>
        <patternFill patternType="solid">
          <fgColor rgb="FFE3F1E3"/>
          <bgColor rgb="FFE3F1E3"/>
        </patternFill>
      </fill>
      <border/>
    </dxf>
    <dxf>
      <font>
        <b/>
        <color rgb="FF7A4100"/>
      </font>
      <fill>
        <patternFill patternType="solid">
          <fgColor rgb="FFFFF1DE"/>
          <bgColor rgb="FFFFF1DE"/>
        </patternFill>
      </fill>
      <border/>
    </dxf>
    <dxf>
      <font>
        <b/>
        <color rgb="FF4F4F4F"/>
      </font>
      <fill>
        <patternFill patternType="solid">
          <fgColor rgb="FFF1F1F1"/>
          <bgColor rgb="FFF1F1F1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5.63"/>
    <col customWidth="1" min="2" max="2" width="23.88"/>
    <col customWidth="1" min="3" max="3" width="65.13"/>
    <col customWidth="1" min="4" max="4" width="13.5"/>
    <col customWidth="1" min="5" max="5" width="16.38"/>
    <col customWidth="1" min="6" max="6" width="26.25"/>
    <col customWidth="1" min="7" max="7" width="3.63"/>
    <col customWidth="1" min="8" max="8" width="25.13"/>
    <col customWidth="1" min="9" max="10" width="8.88"/>
    <col customWidth="1" min="11" max="11" width="11.38"/>
    <col customWidth="1" min="12" max="12" width="18.88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4.0" customHeight="1">
      <c r="A5" s="5" t="s">
        <v>3</v>
      </c>
      <c r="B5" s="5" t="s">
        <v>4</v>
      </c>
      <c r="C5" s="5" t="s">
        <v>5</v>
      </c>
      <c r="D5" s="5" t="s">
        <v>6</v>
      </c>
      <c r="E5" s="6" t="s">
        <v>7</v>
      </c>
      <c r="F5" s="5" t="s">
        <v>8</v>
      </c>
      <c r="G5" s="7"/>
      <c r="H5" s="8" t="s">
        <v>9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9">
        <v>1.0</v>
      </c>
      <c r="B6" s="10" t="s">
        <v>10</v>
      </c>
      <c r="C6" s="11" t="s">
        <v>11</v>
      </c>
      <c r="D6" s="12"/>
      <c r="E6" s="13" t="s">
        <v>12</v>
      </c>
      <c r="F6" s="12"/>
      <c r="G6" s="4"/>
      <c r="H6" s="14" t="s">
        <v>13</v>
      </c>
      <c r="I6" s="15">
        <f>COUNTIF($E$6:$E1000,"Done")</f>
        <v>0</v>
      </c>
      <c r="J6" s="15"/>
      <c r="K6" s="15"/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7">
        <v>2.0</v>
      </c>
      <c r="B7" s="18" t="s">
        <v>10</v>
      </c>
      <c r="C7" s="19" t="s">
        <v>14</v>
      </c>
      <c r="D7" s="20"/>
      <c r="E7" s="21" t="s">
        <v>12</v>
      </c>
      <c r="F7" s="20"/>
      <c r="G7" s="4"/>
      <c r="H7" s="22" t="s">
        <v>15</v>
      </c>
      <c r="I7" s="23">
        <f>COUNTIF($E$6:$E1000,"In progress")</f>
        <v>0</v>
      </c>
      <c r="J7" s="23"/>
      <c r="K7" s="23"/>
      <c r="L7" s="2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7">
        <v>3.0</v>
      </c>
      <c r="B8" s="18" t="s">
        <v>10</v>
      </c>
      <c r="C8" s="19" t="s">
        <v>16</v>
      </c>
      <c r="D8" s="20"/>
      <c r="E8" s="17" t="s">
        <v>12</v>
      </c>
      <c r="F8" s="20"/>
      <c r="G8" s="4"/>
      <c r="H8" s="22" t="s">
        <v>17</v>
      </c>
      <c r="I8" s="23">
        <f>COUNTA($C$6:$C1000)</f>
        <v>66</v>
      </c>
      <c r="J8" s="23"/>
      <c r="K8" s="23"/>
      <c r="L8" s="2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7">
        <v>4.0</v>
      </c>
      <c r="B9" s="18" t="s">
        <v>10</v>
      </c>
      <c r="C9" s="19" t="s">
        <v>18</v>
      </c>
      <c r="D9" s="20"/>
      <c r="E9" s="17" t="s">
        <v>12</v>
      </c>
      <c r="F9" s="20"/>
      <c r="G9" s="4"/>
      <c r="H9" s="25" t="s">
        <v>19</v>
      </c>
      <c r="I9" s="26">
        <f>IF(I8=0,0,I6/I8)</f>
        <v>0</v>
      </c>
      <c r="J9" s="27" t="str">
        <f>IFERROR(__xludf.DUMMYFUNCTION("SPARKLINE(I9,{""charttype"",""bar"";""max"",1;""color1"",""#2b292d""})"),"")</f>
        <v/>
      </c>
      <c r="K9" s="28"/>
      <c r="L9" s="2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7">
        <v>5.0</v>
      </c>
      <c r="B10" s="18" t="s">
        <v>10</v>
      </c>
      <c r="C10" s="19" t="s">
        <v>20</v>
      </c>
      <c r="D10" s="20"/>
      <c r="E10" s="17" t="s">
        <v>12</v>
      </c>
      <c r="F10" s="20"/>
      <c r="G10" s="4"/>
      <c r="H10" s="4"/>
      <c r="I10" s="30"/>
      <c r="J10" s="30"/>
      <c r="K10" s="30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7">
        <v>6.0</v>
      </c>
      <c r="B11" s="18" t="s">
        <v>10</v>
      </c>
      <c r="C11" s="19" t="s">
        <v>21</v>
      </c>
      <c r="D11" s="20"/>
      <c r="E11" s="17" t="s">
        <v>12</v>
      </c>
      <c r="F11" s="20"/>
      <c r="G11" s="4"/>
      <c r="H11" s="4"/>
      <c r="I11" s="30"/>
      <c r="J11" s="30"/>
      <c r="K11" s="30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7">
        <v>7.0</v>
      </c>
      <c r="B12" s="18" t="s">
        <v>10</v>
      </c>
      <c r="C12" s="19" t="s">
        <v>22</v>
      </c>
      <c r="D12" s="20"/>
      <c r="E12" s="17" t="s">
        <v>12</v>
      </c>
      <c r="F12" s="20"/>
      <c r="G12" s="4"/>
      <c r="H12" s="31" t="s">
        <v>23</v>
      </c>
      <c r="I12" s="32" t="s">
        <v>24</v>
      </c>
      <c r="J12" s="32" t="s">
        <v>25</v>
      </c>
      <c r="K12" s="32" t="s">
        <v>19</v>
      </c>
      <c r="L12" s="3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7">
        <v>8.0</v>
      </c>
      <c r="B13" s="18" t="s">
        <v>10</v>
      </c>
      <c r="C13" s="19" t="s">
        <v>26</v>
      </c>
      <c r="D13" s="20"/>
      <c r="E13" s="17" t="s">
        <v>12</v>
      </c>
      <c r="F13" s="20"/>
      <c r="G13" s="4"/>
      <c r="H13" s="34" t="s">
        <v>10</v>
      </c>
      <c r="I13" s="23">
        <f t="shared" ref="I13:I20" si="1">COUNTIFS($B$6:$B1000,H13,$E$6:$E1000,"Done")</f>
        <v>0</v>
      </c>
      <c r="J13" s="23">
        <f t="shared" ref="J13:J20" si="2">COUNTIF($B$6:$B1000,H13)</f>
        <v>11</v>
      </c>
      <c r="K13" s="35">
        <f t="shared" ref="K13:K20" si="3">IF(J13=0,0,I13/J13)</f>
        <v>0</v>
      </c>
      <c r="L13" s="24" t="str">
        <f>IFERROR(__xludf.DUMMYFUNCTION("SPARKLINE(K13,{""charttype"",""bar"";""max"",1;""color1"",""#6b8fd1""})"),"")</f>
        <v/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17">
        <v>9.0</v>
      </c>
      <c r="B14" s="18" t="s">
        <v>10</v>
      </c>
      <c r="C14" s="19" t="s">
        <v>27</v>
      </c>
      <c r="D14" s="20"/>
      <c r="E14" s="17" t="s">
        <v>12</v>
      </c>
      <c r="F14" s="20"/>
      <c r="G14" s="4"/>
      <c r="H14" s="34" t="s">
        <v>28</v>
      </c>
      <c r="I14" s="23">
        <f t="shared" si="1"/>
        <v>0</v>
      </c>
      <c r="J14" s="23">
        <f t="shared" si="2"/>
        <v>5</v>
      </c>
      <c r="K14" s="35">
        <f t="shared" si="3"/>
        <v>0</v>
      </c>
      <c r="L14" s="24" t="str">
        <f>IFERROR(__xludf.DUMMYFUNCTION("SPARKLINE(K14,{""charttype"",""bar"";""max"",1;""color1"",""#6b8fd1""})"),"")</f>
        <v/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17">
        <v>10.0</v>
      </c>
      <c r="B15" s="18" t="s">
        <v>10</v>
      </c>
      <c r="C15" s="19" t="s">
        <v>29</v>
      </c>
      <c r="D15" s="20"/>
      <c r="E15" s="21" t="s">
        <v>12</v>
      </c>
      <c r="F15" s="20"/>
      <c r="G15" s="4"/>
      <c r="H15" s="34" t="s">
        <v>30</v>
      </c>
      <c r="I15" s="23">
        <f t="shared" si="1"/>
        <v>0</v>
      </c>
      <c r="J15" s="23">
        <f t="shared" si="2"/>
        <v>11</v>
      </c>
      <c r="K15" s="35">
        <f t="shared" si="3"/>
        <v>0</v>
      </c>
      <c r="L15" s="24" t="str">
        <f>IFERROR(__xludf.DUMMYFUNCTION("SPARKLINE(K15,{""charttype"",""bar"";""max"",1;""color1"",""#6b8fd1""})"),"")</f>
        <v/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17">
        <v>11.0</v>
      </c>
      <c r="B16" s="18" t="s">
        <v>10</v>
      </c>
      <c r="C16" s="19" t="s">
        <v>31</v>
      </c>
      <c r="D16" s="20"/>
      <c r="E16" s="17" t="s">
        <v>12</v>
      </c>
      <c r="F16" s="20"/>
      <c r="G16" s="4"/>
      <c r="H16" s="34" t="s">
        <v>32</v>
      </c>
      <c r="I16" s="23">
        <f t="shared" si="1"/>
        <v>0</v>
      </c>
      <c r="J16" s="23">
        <f t="shared" si="2"/>
        <v>6</v>
      </c>
      <c r="K16" s="35">
        <f t="shared" si="3"/>
        <v>0</v>
      </c>
      <c r="L16" s="24" t="str">
        <f>IFERROR(__xludf.DUMMYFUNCTION("SPARKLINE(K16,{""charttype"",""bar"";""max"",1;""color1"",""#6b8fd1""})"),"")</f>
        <v/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17">
        <v>12.0</v>
      </c>
      <c r="B17" s="18" t="s">
        <v>28</v>
      </c>
      <c r="C17" s="19" t="s">
        <v>33</v>
      </c>
      <c r="D17" s="20"/>
      <c r="E17" s="17" t="s">
        <v>12</v>
      </c>
      <c r="F17" s="20"/>
      <c r="G17" s="4"/>
      <c r="H17" s="34" t="s">
        <v>34</v>
      </c>
      <c r="I17" s="23">
        <f t="shared" si="1"/>
        <v>0</v>
      </c>
      <c r="J17" s="23">
        <f t="shared" si="2"/>
        <v>9</v>
      </c>
      <c r="K17" s="35">
        <f t="shared" si="3"/>
        <v>0</v>
      </c>
      <c r="L17" s="24" t="str">
        <f>IFERROR(__xludf.DUMMYFUNCTION("SPARKLINE(K17,{""charttype"",""bar"";""max"",1;""color1"",""#6b8fd1""})"),"")</f>
        <v/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17">
        <v>13.0</v>
      </c>
      <c r="B18" s="18" t="s">
        <v>28</v>
      </c>
      <c r="C18" s="19" t="s">
        <v>35</v>
      </c>
      <c r="D18" s="20"/>
      <c r="E18" s="17" t="s">
        <v>12</v>
      </c>
      <c r="F18" s="20"/>
      <c r="G18" s="4"/>
      <c r="H18" s="34" t="s">
        <v>36</v>
      </c>
      <c r="I18" s="23">
        <f t="shared" si="1"/>
        <v>0</v>
      </c>
      <c r="J18" s="23">
        <f t="shared" si="2"/>
        <v>10</v>
      </c>
      <c r="K18" s="35">
        <f t="shared" si="3"/>
        <v>0</v>
      </c>
      <c r="L18" s="24" t="str">
        <f>IFERROR(__xludf.DUMMYFUNCTION("SPARKLINE(K18,{""charttype"",""bar"";""max"",1;""color1"",""#6b8fd1""})"),"")</f>
        <v/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17">
        <v>14.0</v>
      </c>
      <c r="B19" s="18" t="s">
        <v>28</v>
      </c>
      <c r="C19" s="19" t="s">
        <v>37</v>
      </c>
      <c r="D19" s="20"/>
      <c r="E19" s="17" t="s">
        <v>12</v>
      </c>
      <c r="F19" s="20"/>
      <c r="G19" s="4"/>
      <c r="H19" s="34" t="s">
        <v>38</v>
      </c>
      <c r="I19" s="23">
        <f t="shared" si="1"/>
        <v>0</v>
      </c>
      <c r="J19" s="23">
        <f t="shared" si="2"/>
        <v>7</v>
      </c>
      <c r="K19" s="35">
        <f t="shared" si="3"/>
        <v>0</v>
      </c>
      <c r="L19" s="24" t="str">
        <f>IFERROR(__xludf.DUMMYFUNCTION("SPARKLINE(K19,{""charttype"",""bar"";""max"",1;""color1"",""#6b8fd1""})"),"")</f>
        <v/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17">
        <v>15.0</v>
      </c>
      <c r="B20" s="18" t="s">
        <v>28</v>
      </c>
      <c r="C20" s="19" t="s">
        <v>39</v>
      </c>
      <c r="D20" s="20"/>
      <c r="E20" s="17" t="s">
        <v>12</v>
      </c>
      <c r="F20" s="20"/>
      <c r="G20" s="4"/>
      <c r="H20" s="36" t="s">
        <v>40</v>
      </c>
      <c r="I20" s="27">
        <f t="shared" si="1"/>
        <v>0</v>
      </c>
      <c r="J20" s="27">
        <f t="shared" si="2"/>
        <v>7</v>
      </c>
      <c r="K20" s="37">
        <f t="shared" si="3"/>
        <v>0</v>
      </c>
      <c r="L20" s="38" t="str">
        <f>IFERROR(__xludf.DUMMYFUNCTION("SPARKLINE(K20,{""charttype"",""bar"";""max"",1;""color1"",""#6b8fd1""})"),"")</f>
        <v/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17">
        <v>16.0</v>
      </c>
      <c r="B21" s="18" t="s">
        <v>28</v>
      </c>
      <c r="C21" s="19" t="s">
        <v>41</v>
      </c>
      <c r="D21" s="20"/>
      <c r="E21" s="17" t="s">
        <v>12</v>
      </c>
      <c r="F21" s="20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17">
        <v>17.0</v>
      </c>
      <c r="B22" s="18" t="s">
        <v>30</v>
      </c>
      <c r="C22" s="19" t="s">
        <v>42</v>
      </c>
      <c r="D22" s="20"/>
      <c r="E22" s="17" t="s">
        <v>12</v>
      </c>
      <c r="F22" s="20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17">
        <v>18.0</v>
      </c>
      <c r="B23" s="18" t="s">
        <v>30</v>
      </c>
      <c r="C23" s="19" t="s">
        <v>43</v>
      </c>
      <c r="D23" s="20"/>
      <c r="E23" s="17" t="s">
        <v>12</v>
      </c>
      <c r="F23" s="20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17">
        <v>19.0</v>
      </c>
      <c r="B24" s="18" t="s">
        <v>30</v>
      </c>
      <c r="C24" s="19" t="s">
        <v>44</v>
      </c>
      <c r="D24" s="20"/>
      <c r="E24" s="17" t="s">
        <v>12</v>
      </c>
      <c r="F24" s="20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17">
        <v>20.0</v>
      </c>
      <c r="B25" s="18" t="s">
        <v>30</v>
      </c>
      <c r="C25" s="19" t="s">
        <v>45</v>
      </c>
      <c r="D25" s="20"/>
      <c r="E25" s="17" t="s">
        <v>12</v>
      </c>
      <c r="F25" s="20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17">
        <v>21.0</v>
      </c>
      <c r="B26" s="18" t="s">
        <v>30</v>
      </c>
      <c r="C26" s="19" t="s">
        <v>46</v>
      </c>
      <c r="D26" s="20"/>
      <c r="E26" s="17" t="s">
        <v>12</v>
      </c>
      <c r="F26" s="20"/>
      <c r="G26" s="4"/>
      <c r="H26" s="34"/>
      <c r="I26" s="23"/>
      <c r="J26" s="23"/>
      <c r="K26" s="35"/>
      <c r="L26" s="2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17">
        <v>22.0</v>
      </c>
      <c r="B27" s="18" t="s">
        <v>30</v>
      </c>
      <c r="C27" s="19" t="s">
        <v>47</v>
      </c>
      <c r="D27" s="20"/>
      <c r="E27" s="17" t="s">
        <v>12</v>
      </c>
      <c r="F27" s="20"/>
      <c r="G27" s="4"/>
      <c r="H27" s="34"/>
      <c r="I27" s="23"/>
      <c r="J27" s="23"/>
      <c r="K27" s="35"/>
      <c r="L27" s="2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17">
        <v>23.0</v>
      </c>
      <c r="B28" s="18" t="s">
        <v>30</v>
      </c>
      <c r="C28" s="19" t="s">
        <v>48</v>
      </c>
      <c r="D28" s="20"/>
      <c r="E28" s="17" t="s">
        <v>12</v>
      </c>
      <c r="F28" s="20"/>
      <c r="G28" s="4"/>
      <c r="H28" s="34"/>
      <c r="I28" s="23"/>
      <c r="J28" s="23"/>
      <c r="K28" s="35"/>
      <c r="L28" s="2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17">
        <v>24.0</v>
      </c>
      <c r="B29" s="18" t="s">
        <v>30</v>
      </c>
      <c r="C29" s="19" t="s">
        <v>49</v>
      </c>
      <c r="D29" s="20"/>
      <c r="E29" s="17" t="s">
        <v>12</v>
      </c>
      <c r="F29" s="20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17">
        <v>25.0</v>
      </c>
      <c r="B30" s="18" t="s">
        <v>30</v>
      </c>
      <c r="C30" s="19" t="s">
        <v>50</v>
      </c>
      <c r="D30" s="20"/>
      <c r="E30" s="17" t="s">
        <v>12</v>
      </c>
      <c r="F30" s="20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17">
        <v>26.0</v>
      </c>
      <c r="B31" s="18" t="s">
        <v>30</v>
      </c>
      <c r="C31" s="19" t="s">
        <v>51</v>
      </c>
      <c r="D31" s="20"/>
      <c r="E31" s="17" t="s">
        <v>12</v>
      </c>
      <c r="F31" s="20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17">
        <v>27.0</v>
      </c>
      <c r="B32" s="18" t="s">
        <v>30</v>
      </c>
      <c r="C32" s="19" t="s">
        <v>52</v>
      </c>
      <c r="D32" s="20"/>
      <c r="E32" s="17" t="s">
        <v>12</v>
      </c>
      <c r="F32" s="20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17">
        <v>28.0</v>
      </c>
      <c r="B33" s="18" t="s">
        <v>32</v>
      </c>
      <c r="C33" s="19" t="s">
        <v>53</v>
      </c>
      <c r="D33" s="20"/>
      <c r="E33" s="17" t="s">
        <v>12</v>
      </c>
      <c r="F33" s="20"/>
      <c r="G33" s="4"/>
      <c r="H33" s="34"/>
      <c r="I33" s="23"/>
      <c r="J33" s="23"/>
      <c r="K33" s="35"/>
      <c r="L33" s="2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17">
        <v>29.0</v>
      </c>
      <c r="B34" s="18" t="s">
        <v>32</v>
      </c>
      <c r="C34" s="19" t="s">
        <v>54</v>
      </c>
      <c r="D34" s="20"/>
      <c r="E34" s="17" t="s">
        <v>12</v>
      </c>
      <c r="F34" s="20"/>
      <c r="G34" s="4"/>
      <c r="H34" s="34"/>
      <c r="I34" s="23"/>
      <c r="J34" s="23"/>
      <c r="K34" s="35"/>
      <c r="L34" s="2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17">
        <v>30.0</v>
      </c>
      <c r="B35" s="18" t="s">
        <v>32</v>
      </c>
      <c r="C35" s="19" t="s">
        <v>55</v>
      </c>
      <c r="D35" s="20"/>
      <c r="E35" s="17" t="s">
        <v>12</v>
      </c>
      <c r="F35" s="20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17">
        <v>31.0</v>
      </c>
      <c r="B36" s="18" t="s">
        <v>32</v>
      </c>
      <c r="C36" s="19" t="s">
        <v>56</v>
      </c>
      <c r="D36" s="20"/>
      <c r="E36" s="17" t="s">
        <v>12</v>
      </c>
      <c r="F36" s="20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17">
        <v>32.0</v>
      </c>
      <c r="B37" s="18" t="s">
        <v>32</v>
      </c>
      <c r="C37" s="19" t="s">
        <v>57</v>
      </c>
      <c r="D37" s="20"/>
      <c r="E37" s="17" t="s">
        <v>12</v>
      </c>
      <c r="F37" s="20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17">
        <v>33.0</v>
      </c>
      <c r="B38" s="18" t="s">
        <v>32</v>
      </c>
      <c r="C38" s="19" t="s">
        <v>58</v>
      </c>
      <c r="D38" s="20"/>
      <c r="E38" s="17" t="s">
        <v>12</v>
      </c>
      <c r="F38" s="20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17">
        <v>34.0</v>
      </c>
      <c r="B39" s="18" t="s">
        <v>34</v>
      </c>
      <c r="C39" s="19" t="s">
        <v>59</v>
      </c>
      <c r="D39" s="20"/>
      <c r="E39" s="17" t="s">
        <v>12</v>
      </c>
      <c r="F39" s="20"/>
      <c r="G39" s="4"/>
      <c r="H39" s="34"/>
      <c r="I39" s="23"/>
      <c r="J39" s="23"/>
      <c r="K39" s="35"/>
      <c r="L39" s="2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17">
        <v>35.0</v>
      </c>
      <c r="B40" s="18" t="s">
        <v>34</v>
      </c>
      <c r="C40" s="19" t="s">
        <v>60</v>
      </c>
      <c r="D40" s="20"/>
      <c r="E40" s="17" t="s">
        <v>12</v>
      </c>
      <c r="F40" s="20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17">
        <v>36.0</v>
      </c>
      <c r="B41" s="18" t="s">
        <v>34</v>
      </c>
      <c r="C41" s="19" t="s">
        <v>61</v>
      </c>
      <c r="D41" s="20"/>
      <c r="E41" s="17" t="s">
        <v>12</v>
      </c>
      <c r="F41" s="20"/>
      <c r="G41" s="4"/>
      <c r="H41" s="34"/>
      <c r="I41" s="23"/>
      <c r="J41" s="23"/>
      <c r="K41" s="35"/>
      <c r="L41" s="2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17">
        <v>37.0</v>
      </c>
      <c r="B42" s="18" t="s">
        <v>34</v>
      </c>
      <c r="C42" s="19" t="s">
        <v>62</v>
      </c>
      <c r="D42" s="20"/>
      <c r="E42" s="17" t="s">
        <v>12</v>
      </c>
      <c r="F42" s="20"/>
      <c r="G42" s="4"/>
      <c r="H42" s="34"/>
      <c r="I42" s="23"/>
      <c r="J42" s="23"/>
      <c r="K42" s="35"/>
      <c r="L42" s="2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17">
        <v>38.0</v>
      </c>
      <c r="B43" s="18" t="s">
        <v>34</v>
      </c>
      <c r="C43" s="19" t="s">
        <v>63</v>
      </c>
      <c r="D43" s="20"/>
      <c r="E43" s="17" t="s">
        <v>12</v>
      </c>
      <c r="F43" s="20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17">
        <v>39.0</v>
      </c>
      <c r="B44" s="18" t="s">
        <v>34</v>
      </c>
      <c r="C44" s="19" t="s">
        <v>64</v>
      </c>
      <c r="D44" s="20"/>
      <c r="E44" s="17" t="s">
        <v>12</v>
      </c>
      <c r="F44" s="20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17">
        <v>40.0</v>
      </c>
      <c r="B45" s="18" t="s">
        <v>34</v>
      </c>
      <c r="C45" s="19" t="s">
        <v>65</v>
      </c>
      <c r="D45" s="20"/>
      <c r="E45" s="17" t="s">
        <v>12</v>
      </c>
      <c r="F45" s="20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17">
        <v>41.0</v>
      </c>
      <c r="B46" s="18" t="s">
        <v>34</v>
      </c>
      <c r="C46" s="19" t="s">
        <v>66</v>
      </c>
      <c r="D46" s="20"/>
      <c r="E46" s="17" t="s">
        <v>12</v>
      </c>
      <c r="F46" s="20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17">
        <v>42.0</v>
      </c>
      <c r="B47" s="18" t="s">
        <v>34</v>
      </c>
      <c r="C47" s="19" t="s">
        <v>67</v>
      </c>
      <c r="D47" s="20"/>
      <c r="E47" s="17" t="s">
        <v>12</v>
      </c>
      <c r="F47" s="20"/>
      <c r="G47" s="4"/>
      <c r="H47" s="34"/>
      <c r="I47" s="23"/>
      <c r="J47" s="23"/>
      <c r="K47" s="35"/>
      <c r="L47" s="2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17">
        <v>43.0</v>
      </c>
      <c r="B48" s="18" t="s">
        <v>36</v>
      </c>
      <c r="C48" s="19" t="s">
        <v>68</v>
      </c>
      <c r="D48" s="20"/>
      <c r="E48" s="17" t="s">
        <v>12</v>
      </c>
      <c r="F48" s="20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17">
        <v>44.0</v>
      </c>
      <c r="B49" s="18" t="s">
        <v>36</v>
      </c>
      <c r="C49" s="19" t="s">
        <v>69</v>
      </c>
      <c r="D49" s="20"/>
      <c r="E49" s="17" t="s">
        <v>12</v>
      </c>
      <c r="F49" s="20"/>
      <c r="G49" s="4"/>
      <c r="H49" s="34"/>
      <c r="I49" s="23"/>
      <c r="J49" s="23"/>
      <c r="K49" s="35"/>
      <c r="L49" s="2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17">
        <v>45.0</v>
      </c>
      <c r="B50" s="18" t="s">
        <v>36</v>
      </c>
      <c r="C50" s="19" t="s">
        <v>70</v>
      </c>
      <c r="D50" s="20"/>
      <c r="E50" s="17" t="s">
        <v>12</v>
      </c>
      <c r="F50" s="20"/>
      <c r="G50" s="4"/>
      <c r="H50" s="34"/>
      <c r="I50" s="23"/>
      <c r="J50" s="23"/>
      <c r="K50" s="35"/>
      <c r="L50" s="2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17">
        <v>46.0</v>
      </c>
      <c r="B51" s="18" t="s">
        <v>36</v>
      </c>
      <c r="C51" s="19" t="s">
        <v>71</v>
      </c>
      <c r="D51" s="20"/>
      <c r="E51" s="17" t="s">
        <v>12</v>
      </c>
      <c r="F51" s="20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17">
        <v>47.0</v>
      </c>
      <c r="B52" s="18" t="s">
        <v>36</v>
      </c>
      <c r="C52" s="19" t="s">
        <v>72</v>
      </c>
      <c r="D52" s="20"/>
      <c r="E52" s="17" t="s">
        <v>12</v>
      </c>
      <c r="F52" s="20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17">
        <v>48.0</v>
      </c>
      <c r="B53" s="18" t="s">
        <v>36</v>
      </c>
      <c r="C53" s="19" t="s">
        <v>73</v>
      </c>
      <c r="D53" s="20"/>
      <c r="E53" s="17" t="s">
        <v>12</v>
      </c>
      <c r="F53" s="20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17">
        <v>49.0</v>
      </c>
      <c r="B54" s="18" t="s">
        <v>36</v>
      </c>
      <c r="C54" s="19" t="s">
        <v>74</v>
      </c>
      <c r="D54" s="20"/>
      <c r="E54" s="17" t="s">
        <v>12</v>
      </c>
      <c r="F54" s="20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17">
        <v>50.0</v>
      </c>
      <c r="B55" s="18" t="s">
        <v>36</v>
      </c>
      <c r="C55" s="19" t="s">
        <v>75</v>
      </c>
      <c r="D55" s="20"/>
      <c r="E55" s="17" t="s">
        <v>12</v>
      </c>
      <c r="F55" s="20"/>
      <c r="G55" s="4"/>
      <c r="H55" s="34"/>
      <c r="I55" s="23"/>
      <c r="J55" s="23"/>
      <c r="K55" s="35"/>
      <c r="L55" s="2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17">
        <v>51.0</v>
      </c>
      <c r="B56" s="18" t="s">
        <v>36</v>
      </c>
      <c r="C56" s="19" t="s">
        <v>76</v>
      </c>
      <c r="D56" s="20"/>
      <c r="E56" s="17" t="s">
        <v>12</v>
      </c>
      <c r="F56" s="20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17">
        <v>52.0</v>
      </c>
      <c r="B57" s="18" t="s">
        <v>36</v>
      </c>
      <c r="C57" s="19" t="s">
        <v>77</v>
      </c>
      <c r="D57" s="20"/>
      <c r="E57" s="17" t="s">
        <v>12</v>
      </c>
      <c r="F57" s="20"/>
      <c r="G57" s="4"/>
      <c r="H57" s="34"/>
      <c r="I57" s="23"/>
      <c r="J57" s="23"/>
      <c r="K57" s="35"/>
      <c r="L57" s="2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17">
        <v>53.0</v>
      </c>
      <c r="B58" s="18" t="s">
        <v>38</v>
      </c>
      <c r="C58" s="19" t="s">
        <v>78</v>
      </c>
      <c r="D58" s="20"/>
      <c r="E58" s="17" t="s">
        <v>12</v>
      </c>
      <c r="F58" s="20"/>
      <c r="G58" s="4"/>
      <c r="H58" s="34"/>
      <c r="I58" s="23"/>
      <c r="J58" s="23"/>
      <c r="K58" s="35"/>
      <c r="L58" s="2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17">
        <v>54.0</v>
      </c>
      <c r="B59" s="18" t="s">
        <v>38</v>
      </c>
      <c r="C59" s="19" t="s">
        <v>79</v>
      </c>
      <c r="D59" s="20"/>
      <c r="E59" s="17" t="s">
        <v>12</v>
      </c>
      <c r="F59" s="20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17">
        <v>55.0</v>
      </c>
      <c r="B60" s="18" t="s">
        <v>38</v>
      </c>
      <c r="C60" s="19" t="s">
        <v>80</v>
      </c>
      <c r="D60" s="20"/>
      <c r="E60" s="17" t="s">
        <v>12</v>
      </c>
      <c r="F60" s="20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17">
        <v>56.0</v>
      </c>
      <c r="B61" s="18" t="s">
        <v>38</v>
      </c>
      <c r="C61" s="19" t="s">
        <v>81</v>
      </c>
      <c r="D61" s="20"/>
      <c r="E61" s="17" t="s">
        <v>12</v>
      </c>
      <c r="F61" s="20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17">
        <v>57.0</v>
      </c>
      <c r="B62" s="18" t="s">
        <v>38</v>
      </c>
      <c r="C62" s="19" t="s">
        <v>82</v>
      </c>
      <c r="D62" s="20"/>
      <c r="E62" s="17" t="s">
        <v>12</v>
      </c>
      <c r="F62" s="20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17">
        <v>58.0</v>
      </c>
      <c r="B63" s="18" t="s">
        <v>38</v>
      </c>
      <c r="C63" s="19" t="s">
        <v>83</v>
      </c>
      <c r="D63" s="20"/>
      <c r="E63" s="17" t="s">
        <v>12</v>
      </c>
      <c r="F63" s="20"/>
      <c r="G63" s="4"/>
      <c r="H63" s="34"/>
      <c r="I63" s="23"/>
      <c r="J63" s="23"/>
      <c r="K63" s="35"/>
      <c r="L63" s="2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17">
        <v>59.0</v>
      </c>
      <c r="B64" s="18" t="s">
        <v>38</v>
      </c>
      <c r="C64" s="19" t="s">
        <v>84</v>
      </c>
      <c r="D64" s="20"/>
      <c r="E64" s="17" t="s">
        <v>12</v>
      </c>
      <c r="F64" s="20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17">
        <v>60.0</v>
      </c>
      <c r="B65" s="18" t="s">
        <v>40</v>
      </c>
      <c r="C65" s="19" t="s">
        <v>85</v>
      </c>
      <c r="D65" s="20"/>
      <c r="E65" s="17" t="s">
        <v>12</v>
      </c>
      <c r="F65" s="20"/>
      <c r="G65" s="4"/>
      <c r="H65" s="34"/>
      <c r="I65" s="23"/>
      <c r="J65" s="23"/>
      <c r="K65" s="35"/>
      <c r="L65" s="2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17">
        <v>61.0</v>
      </c>
      <c r="B66" s="18" t="s">
        <v>40</v>
      </c>
      <c r="C66" s="19" t="s">
        <v>86</v>
      </c>
      <c r="D66" s="20"/>
      <c r="E66" s="17" t="s">
        <v>12</v>
      </c>
      <c r="F66" s="20"/>
      <c r="G66" s="4"/>
      <c r="H66" s="34"/>
      <c r="I66" s="23"/>
      <c r="J66" s="23"/>
      <c r="K66" s="35"/>
      <c r="L66" s="2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17">
        <v>62.0</v>
      </c>
      <c r="B67" s="18" t="s">
        <v>40</v>
      </c>
      <c r="C67" s="19" t="s">
        <v>87</v>
      </c>
      <c r="D67" s="20"/>
      <c r="E67" s="17" t="s">
        <v>12</v>
      </c>
      <c r="F67" s="20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17">
        <v>63.0</v>
      </c>
      <c r="B68" s="18" t="s">
        <v>40</v>
      </c>
      <c r="C68" s="19" t="s">
        <v>88</v>
      </c>
      <c r="D68" s="20"/>
      <c r="E68" s="17" t="s">
        <v>12</v>
      </c>
      <c r="F68" s="20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17">
        <v>64.0</v>
      </c>
      <c r="B69" s="18" t="s">
        <v>40</v>
      </c>
      <c r="C69" s="19" t="s">
        <v>89</v>
      </c>
      <c r="D69" s="20"/>
      <c r="E69" s="17" t="s">
        <v>12</v>
      </c>
      <c r="F69" s="20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17">
        <v>65.0</v>
      </c>
      <c r="B70" s="18" t="s">
        <v>40</v>
      </c>
      <c r="C70" s="19" t="s">
        <v>90</v>
      </c>
      <c r="D70" s="20"/>
      <c r="E70" s="17" t="s">
        <v>12</v>
      </c>
      <c r="F70" s="20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17">
        <v>66.0</v>
      </c>
      <c r="B71" s="18" t="s">
        <v>40</v>
      </c>
      <c r="C71" s="19" t="s">
        <v>91</v>
      </c>
      <c r="D71" s="20"/>
      <c r="E71" s="17" t="s">
        <v>12</v>
      </c>
      <c r="F71" s="20"/>
      <c r="G71" s="4"/>
      <c r="H71" s="34"/>
      <c r="I71" s="23"/>
      <c r="J71" s="23"/>
      <c r="K71" s="35"/>
      <c r="L71" s="2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">
    <mergeCell ref="H5:L5"/>
    <mergeCell ref="J9:L9"/>
  </mergeCells>
  <conditionalFormatting sqref="E6:E71">
    <cfRule type="cellIs" dxfId="0" priority="1" stopIfTrue="1" operator="equal">
      <formula>"Done"</formula>
    </cfRule>
  </conditionalFormatting>
  <conditionalFormatting sqref="E6:E71">
    <cfRule type="cellIs" dxfId="1" priority="2" stopIfTrue="1" operator="equal">
      <formula>"In progress"</formula>
    </cfRule>
  </conditionalFormatting>
  <conditionalFormatting sqref="E6:E71">
    <cfRule type="cellIs" dxfId="2" priority="3" stopIfTrue="1" operator="equal">
      <formula>"Not started"</formula>
    </cfRule>
  </conditionalFormatting>
  <dataValidations>
    <dataValidation type="list" allowBlank="1" showErrorMessage="1" sqref="E6:E71">
      <formula1>"Not started,In progress,Done"</formula1>
    </dataValidation>
  </dataValidations>
  <drawing r:id="rId1"/>
</worksheet>
</file>