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workbookPr defaultThemeVersion="124226"/>
  <mc:AlternateContent xmlns:mc="http://schemas.openxmlformats.org/markup-compatibility/2006">
    <mc:Choice Requires="x15">
      <x15ac:absPath xmlns:x15ac="http://schemas.microsoft.com/office/spreadsheetml/2010/11/ac" url="https://ddecpr-my.sharepoint.com/personal/edgardo_rodriguez_ddec_pr_gov/Documents/Desktop/Datos Est/"/>
    </mc:Choice>
  </mc:AlternateContent>
  <xr:revisionPtr revIDLastSave="0" documentId="8_{ED3C8B11-79C2-4502-880F-7733A7B74051}" xr6:coauthVersionLast="47" xr6:coauthVersionMax="47" xr10:uidLastSave="{00000000-0000-0000-0000-000000000000}"/>
  <bookViews>
    <workbookView xWindow="-120" yWindow="-120" windowWidth="29040" windowHeight="15840" firstSheet="1" activeTab="1" xr2:uid="{00000000-000D-0000-FFFF-FFFF00000000}"/>
  </bookViews>
  <sheets>
    <sheet name="Main - Noviembre 2021" sheetId="2" r:id="rId1"/>
    <sheet name="Table"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83" i="4" l="1"/>
  <c r="AD183" i="4"/>
  <c r="AE183" i="4"/>
  <c r="AF183" i="4"/>
  <c r="AA183" i="4"/>
  <c r="T183" i="4"/>
  <c r="U183" i="4"/>
  <c r="V183" i="4"/>
  <c r="W183" i="4"/>
  <c r="X183" i="4"/>
  <c r="Y183" i="4"/>
  <c r="Z183" i="4"/>
  <c r="S183" i="4"/>
  <c r="L183" i="4"/>
  <c r="M183" i="4"/>
  <c r="J183" i="4"/>
  <c r="C183" i="4"/>
  <c r="D183" i="4"/>
  <c r="E184" i="4" s="1"/>
  <c r="E183" i="4"/>
  <c r="F183" i="4"/>
  <c r="G183" i="4"/>
  <c r="H183" i="4"/>
  <c r="H184" i="4" s="1"/>
  <c r="I183" i="4"/>
  <c r="B183" i="4"/>
  <c r="AC152" i="4"/>
  <c r="AD152" i="4"/>
  <c r="AA152" i="4"/>
  <c r="T152" i="4"/>
  <c r="U153" i="4" s="1"/>
  <c r="U152" i="4"/>
  <c r="V152" i="4"/>
  <c r="W152" i="4"/>
  <c r="X152" i="4"/>
  <c r="Y152" i="4"/>
  <c r="Z152" i="4"/>
  <c r="AA154" i="4" s="1"/>
  <c r="S152" i="4"/>
  <c r="L152" i="4"/>
  <c r="M152" i="4"/>
  <c r="J152" i="4"/>
  <c r="C152" i="4"/>
  <c r="D152" i="4"/>
  <c r="E152" i="4"/>
  <c r="F152" i="4"/>
  <c r="G152" i="4"/>
  <c r="H152" i="4"/>
  <c r="I152" i="4"/>
  <c r="B152" i="4"/>
  <c r="C153" i="4" s="1"/>
  <c r="AC121" i="4"/>
  <c r="AD121" i="4"/>
  <c r="AA121" i="4"/>
  <c r="T121" i="4"/>
  <c r="U121" i="4"/>
  <c r="V123" i="4" s="1"/>
  <c r="V121" i="4"/>
  <c r="W121" i="4"/>
  <c r="X121" i="4"/>
  <c r="Y121" i="4"/>
  <c r="Z121" i="4"/>
  <c r="S121" i="4"/>
  <c r="L121" i="4"/>
  <c r="L122" i="4" s="1"/>
  <c r="M121" i="4"/>
  <c r="J121" i="4"/>
  <c r="C121" i="4"/>
  <c r="D121" i="4"/>
  <c r="E121" i="4"/>
  <c r="F121" i="4"/>
  <c r="G121" i="4"/>
  <c r="H121" i="4"/>
  <c r="I121" i="4"/>
  <c r="B121" i="4"/>
  <c r="AC90" i="4"/>
  <c r="AD90" i="4"/>
  <c r="AA90" i="4"/>
  <c r="T90" i="4"/>
  <c r="U90" i="4"/>
  <c r="U92" i="4" s="1"/>
  <c r="V90" i="4"/>
  <c r="W90" i="4"/>
  <c r="X91" i="4" s="1"/>
  <c r="X90" i="4"/>
  <c r="Y90" i="4"/>
  <c r="Z90" i="4"/>
  <c r="S90" i="4"/>
  <c r="T91" i="4" s="1"/>
  <c r="L90" i="4"/>
  <c r="M90" i="4"/>
  <c r="J90" i="4"/>
  <c r="L91" i="4" s="1"/>
  <c r="C90" i="4"/>
  <c r="D90" i="4"/>
  <c r="E90" i="4"/>
  <c r="E92" i="4" s="1"/>
  <c r="F90" i="4"/>
  <c r="G90" i="4"/>
  <c r="H90" i="4"/>
  <c r="I90" i="4"/>
  <c r="B90" i="4"/>
  <c r="AC59" i="4"/>
  <c r="AD59" i="4"/>
  <c r="AA59" i="4"/>
  <c r="T59" i="4"/>
  <c r="U59" i="4"/>
  <c r="V61" i="4" s="1"/>
  <c r="V59" i="4"/>
  <c r="W59" i="4"/>
  <c r="X59" i="4"/>
  <c r="Y59" i="4"/>
  <c r="Z60" i="4" s="1"/>
  <c r="Z59" i="4"/>
  <c r="S59" i="4"/>
  <c r="L59" i="4"/>
  <c r="L60" i="4" s="1"/>
  <c r="M59" i="4"/>
  <c r="J59" i="4"/>
  <c r="C59" i="4"/>
  <c r="D59" i="4"/>
  <c r="E59" i="4"/>
  <c r="F59" i="4"/>
  <c r="G59" i="4"/>
  <c r="H59" i="4"/>
  <c r="I59" i="4"/>
  <c r="J61" i="4" s="1"/>
  <c r="B59" i="4"/>
  <c r="AC28" i="4"/>
  <c r="AD28" i="4"/>
  <c r="AA28" i="4"/>
  <c r="T28" i="4"/>
  <c r="U28" i="4"/>
  <c r="V28" i="4"/>
  <c r="W28" i="4"/>
  <c r="X30" i="4" s="1"/>
  <c r="X28" i="4"/>
  <c r="Y28" i="4"/>
  <c r="Y30" i="4" s="1"/>
  <c r="Z28" i="4"/>
  <c r="S28" i="4"/>
  <c r="T29" i="4" s="1"/>
  <c r="L28" i="4"/>
  <c r="M28" i="4"/>
  <c r="J28" i="4"/>
  <c r="L30" i="4" s="1"/>
  <c r="C28" i="4"/>
  <c r="D30" i="4" s="1"/>
  <c r="D28" i="4"/>
  <c r="E28" i="4"/>
  <c r="F28" i="4"/>
  <c r="G28" i="4"/>
  <c r="H29" i="4" s="1"/>
  <c r="H28" i="4"/>
  <c r="I28" i="4"/>
  <c r="B28" i="4"/>
  <c r="AC180" i="4"/>
  <c r="AD180" i="4"/>
  <c r="AE180" i="4"/>
  <c r="AE181" i="4" s="1"/>
  <c r="AE182" i="4" s="1"/>
  <c r="AF180" i="4"/>
  <c r="AA180" i="4"/>
  <c r="U180" i="4"/>
  <c r="V180" i="4"/>
  <c r="W180" i="4"/>
  <c r="X180" i="4"/>
  <c r="Y181" i="4" s="1"/>
  <c r="Y180" i="4"/>
  <c r="Z180" i="4"/>
  <c r="Z181" i="4" s="1"/>
  <c r="T180" i="4"/>
  <c r="U181" i="4" s="1"/>
  <c r="L180" i="4"/>
  <c r="M180" i="4"/>
  <c r="N180" i="4"/>
  <c r="O180" i="4"/>
  <c r="J180" i="4"/>
  <c r="D180" i="4"/>
  <c r="E180" i="4"/>
  <c r="E181" i="4" s="1"/>
  <c r="F180" i="4"/>
  <c r="G180" i="4"/>
  <c r="G181" i="4" s="1"/>
  <c r="H180" i="4"/>
  <c r="I180" i="4"/>
  <c r="C180" i="4"/>
  <c r="AC149" i="4"/>
  <c r="AD149" i="4"/>
  <c r="AE149" i="4"/>
  <c r="AF149" i="4"/>
  <c r="AA149" i="4"/>
  <c r="U149" i="4"/>
  <c r="V149" i="4"/>
  <c r="V150" i="4" s="1"/>
  <c r="W149" i="4"/>
  <c r="X149" i="4"/>
  <c r="Y150" i="4" s="1"/>
  <c r="Y151" i="4" s="1"/>
  <c r="Y149" i="4"/>
  <c r="Z149" i="4"/>
  <c r="T149" i="4"/>
  <c r="L149" i="4"/>
  <c r="M149" i="4"/>
  <c r="N149" i="4"/>
  <c r="O149" i="4"/>
  <c r="J149" i="4"/>
  <c r="J150" i="4" s="1"/>
  <c r="J151" i="4" s="1"/>
  <c r="D149" i="4"/>
  <c r="E149" i="4"/>
  <c r="F149" i="4"/>
  <c r="G149" i="4"/>
  <c r="G150" i="4" s="1"/>
  <c r="G151" i="4" s="1"/>
  <c r="H149" i="4"/>
  <c r="I149" i="4"/>
  <c r="C149" i="4"/>
  <c r="AC118" i="4"/>
  <c r="AD118" i="4"/>
  <c r="AE118" i="4"/>
  <c r="AF118" i="4"/>
  <c r="AA118" i="4"/>
  <c r="U118" i="4"/>
  <c r="V118" i="4"/>
  <c r="V119" i="4" s="1"/>
  <c r="V120" i="4" s="1"/>
  <c r="W118" i="4"/>
  <c r="X118" i="4"/>
  <c r="Y119" i="4" s="1"/>
  <c r="Y120" i="4" s="1"/>
  <c r="Y118" i="4"/>
  <c r="Z118" i="4"/>
  <c r="Z119" i="4" s="1"/>
  <c r="Z120" i="4" s="1"/>
  <c r="T118" i="4"/>
  <c r="U119" i="4" s="1"/>
  <c r="U120" i="4" s="1"/>
  <c r="L118" i="4"/>
  <c r="M118" i="4"/>
  <c r="N118" i="4"/>
  <c r="O118" i="4"/>
  <c r="J118" i="4"/>
  <c r="D118" i="4"/>
  <c r="E118" i="4"/>
  <c r="F119" i="4" s="1"/>
  <c r="F120" i="4" s="1"/>
  <c r="F118" i="4"/>
  <c r="G118" i="4"/>
  <c r="G119" i="4" s="1"/>
  <c r="G120" i="4" s="1"/>
  <c r="H118" i="4"/>
  <c r="I118" i="4"/>
  <c r="I119" i="4" s="1"/>
  <c r="I120" i="4" s="1"/>
  <c r="C118" i="4"/>
  <c r="AC87" i="4"/>
  <c r="AD87" i="4"/>
  <c r="AE87" i="4"/>
  <c r="AF87" i="4"/>
  <c r="AA87" i="4"/>
  <c r="U87" i="4"/>
  <c r="V87" i="4"/>
  <c r="W88" i="4" s="1"/>
  <c r="W89" i="4" s="1"/>
  <c r="W87" i="4"/>
  <c r="X87" i="4"/>
  <c r="Y87" i="4"/>
  <c r="Z87" i="4"/>
  <c r="T87" i="4"/>
  <c r="L87" i="4"/>
  <c r="M87" i="4"/>
  <c r="N87" i="4"/>
  <c r="O87" i="4"/>
  <c r="J87" i="4"/>
  <c r="D87" i="4"/>
  <c r="E87" i="4"/>
  <c r="F87" i="4"/>
  <c r="G87" i="4"/>
  <c r="G88" i="4" s="1"/>
  <c r="G89" i="4" s="1"/>
  <c r="H87" i="4"/>
  <c r="I87" i="4"/>
  <c r="C87" i="4"/>
  <c r="AC56" i="4"/>
  <c r="AD56" i="4"/>
  <c r="AE56" i="4"/>
  <c r="AF56" i="4"/>
  <c r="AA56" i="4"/>
  <c r="U56" i="4"/>
  <c r="V56" i="4"/>
  <c r="W56" i="4"/>
  <c r="X56" i="4"/>
  <c r="Y57" i="4" s="1"/>
  <c r="Y58" i="4" s="1"/>
  <c r="Y56" i="4"/>
  <c r="Z56" i="4"/>
  <c r="T56" i="4"/>
  <c r="U57" i="4" s="1"/>
  <c r="U58" i="4" s="1"/>
  <c r="L56" i="4"/>
  <c r="M56" i="4"/>
  <c r="N56" i="4"/>
  <c r="O56" i="4"/>
  <c r="J56" i="4"/>
  <c r="D56" i="4"/>
  <c r="E56" i="4"/>
  <c r="E57" i="4" s="1"/>
  <c r="E58" i="4" s="1"/>
  <c r="F56" i="4"/>
  <c r="G56" i="4"/>
  <c r="H57" i="4" s="1"/>
  <c r="H58" i="4" s="1"/>
  <c r="H56" i="4"/>
  <c r="I56" i="4"/>
  <c r="I57" i="4" s="1"/>
  <c r="I58" i="4" s="1"/>
  <c r="C56" i="4"/>
  <c r="D57" i="4" s="1"/>
  <c r="D58" i="4" s="1"/>
  <c r="AC25" i="4"/>
  <c r="AD25" i="4"/>
  <c r="AE25" i="4"/>
  <c r="AF25" i="4"/>
  <c r="AA25" i="4"/>
  <c r="U25" i="4"/>
  <c r="V25" i="4"/>
  <c r="V26" i="4" s="1"/>
  <c r="V27" i="4" s="1"/>
  <c r="W25" i="4"/>
  <c r="X25" i="4"/>
  <c r="X26" i="4" s="1"/>
  <c r="X27" i="4" s="1"/>
  <c r="Y25" i="4"/>
  <c r="Z25" i="4"/>
  <c r="Z26" i="4" s="1"/>
  <c r="Z27" i="4" s="1"/>
  <c r="T25" i="4"/>
  <c r="U26" i="4" s="1"/>
  <c r="U27" i="4" s="1"/>
  <c r="L25" i="4"/>
  <c r="M25" i="4"/>
  <c r="N25" i="4"/>
  <c r="O25" i="4"/>
  <c r="J25" i="4"/>
  <c r="D25" i="4"/>
  <c r="E25" i="4"/>
  <c r="F25" i="4"/>
  <c r="G25" i="4"/>
  <c r="H26" i="4" s="1"/>
  <c r="H27" i="4" s="1"/>
  <c r="H25" i="4"/>
  <c r="I25" i="4"/>
  <c r="C25" i="4"/>
  <c r="D26" i="4" s="1"/>
  <c r="D27" i="4" s="1"/>
  <c r="E150" i="4"/>
  <c r="E151" i="4" s="1"/>
  <c r="Y184" i="4"/>
  <c r="AB183" i="4"/>
  <c r="K183" i="4"/>
  <c r="I185" i="4"/>
  <c r="D184" i="4"/>
  <c r="AB180" i="4"/>
  <c r="K180" i="4"/>
  <c r="I181" i="4"/>
  <c r="I182" i="4" s="1"/>
  <c r="AC177" i="4"/>
  <c r="AC178" i="4" s="1"/>
  <c r="AC179" i="4" s="1"/>
  <c r="AA177" i="4"/>
  <c r="Z177" i="4"/>
  <c r="Y177" i="4"/>
  <c r="X177" i="4"/>
  <c r="X178" i="4" s="1"/>
  <c r="W177" i="4"/>
  <c r="V177" i="4"/>
  <c r="W178" i="4" s="1"/>
  <c r="U177" i="4"/>
  <c r="T177" i="4"/>
  <c r="T178" i="4" s="1"/>
  <c r="S177" i="4"/>
  <c r="L177" i="4"/>
  <c r="J177" i="4"/>
  <c r="I177" i="4"/>
  <c r="I178" i="4" s="1"/>
  <c r="I179" i="4" s="1"/>
  <c r="H177" i="4"/>
  <c r="G177" i="4"/>
  <c r="F177" i="4"/>
  <c r="E177" i="4"/>
  <c r="E178" i="4" s="1"/>
  <c r="D177" i="4"/>
  <c r="C177" i="4"/>
  <c r="B177" i="4"/>
  <c r="AB152" i="4"/>
  <c r="U154" i="4"/>
  <c r="K152" i="4"/>
  <c r="J154" i="4"/>
  <c r="AE150" i="4"/>
  <c r="AB149" i="4"/>
  <c r="U150" i="4"/>
  <c r="K149" i="4"/>
  <c r="I150" i="4"/>
  <c r="I151" i="4" s="1"/>
  <c r="AC146" i="4"/>
  <c r="AA146" i="4"/>
  <c r="Z146" i="4"/>
  <c r="Y146" i="4"/>
  <c r="X146" i="4"/>
  <c r="W146" i="4"/>
  <c r="V146" i="4"/>
  <c r="U146" i="4"/>
  <c r="T146" i="4"/>
  <c r="S146" i="4"/>
  <c r="L146" i="4"/>
  <c r="J146" i="4"/>
  <c r="I146" i="4"/>
  <c r="H146" i="4"/>
  <c r="G146" i="4"/>
  <c r="F146" i="4"/>
  <c r="E146" i="4"/>
  <c r="E147" i="4" s="1"/>
  <c r="E148" i="4" s="1"/>
  <c r="D146" i="4"/>
  <c r="C146" i="4"/>
  <c r="B146" i="4"/>
  <c r="Y122" i="4"/>
  <c r="AB121" i="4"/>
  <c r="Z123" i="4"/>
  <c r="T122" i="4"/>
  <c r="K121" i="4"/>
  <c r="E123" i="4"/>
  <c r="C122" i="4"/>
  <c r="AB118" i="4"/>
  <c r="K118" i="4"/>
  <c r="AC115" i="4"/>
  <c r="AA115" i="4"/>
  <c r="Z115" i="4"/>
  <c r="Z116" i="4" s="1"/>
  <c r="Z117" i="4" s="1"/>
  <c r="Y115" i="4"/>
  <c r="X115" i="4"/>
  <c r="Y116" i="4" s="1"/>
  <c r="Y117" i="4" s="1"/>
  <c r="W115" i="4"/>
  <c r="V115" i="4"/>
  <c r="V116" i="4" s="1"/>
  <c r="V117" i="4" s="1"/>
  <c r="U115" i="4"/>
  <c r="U116" i="4" s="1"/>
  <c r="U117" i="4" s="1"/>
  <c r="T115" i="4"/>
  <c r="S115" i="4"/>
  <c r="L115" i="4"/>
  <c r="L116" i="4" s="1"/>
  <c r="L117" i="4" s="1"/>
  <c r="J115" i="4"/>
  <c r="I115" i="4"/>
  <c r="H115" i="4"/>
  <c r="G115" i="4"/>
  <c r="G116" i="4" s="1"/>
  <c r="G117" i="4" s="1"/>
  <c r="F115" i="4"/>
  <c r="E115" i="4"/>
  <c r="E116" i="4" s="1"/>
  <c r="E117" i="4" s="1"/>
  <c r="D115" i="4"/>
  <c r="C115" i="4"/>
  <c r="C116" i="4" s="1"/>
  <c r="B115" i="4"/>
  <c r="C92" i="4"/>
  <c r="Y91" i="4"/>
  <c r="I91" i="4"/>
  <c r="AB90" i="4"/>
  <c r="AA91" i="4"/>
  <c r="Y92" i="4"/>
  <c r="V92" i="4"/>
  <c r="K90" i="4"/>
  <c r="J92" i="4"/>
  <c r="I92" i="4"/>
  <c r="C91" i="4"/>
  <c r="L88" i="4"/>
  <c r="L89" i="4" s="1"/>
  <c r="AB87" i="4"/>
  <c r="Z88" i="4"/>
  <c r="Z89" i="4" s="1"/>
  <c r="K87" i="4"/>
  <c r="AC84" i="4"/>
  <c r="AA84" i="4"/>
  <c r="Z84" i="4"/>
  <c r="Y84" i="4"/>
  <c r="X84" i="4"/>
  <c r="W84" i="4"/>
  <c r="V84" i="4"/>
  <c r="U84" i="4"/>
  <c r="T84" i="4"/>
  <c r="S84" i="4"/>
  <c r="L84" i="4"/>
  <c r="J84" i="4"/>
  <c r="I84" i="4"/>
  <c r="H84" i="4"/>
  <c r="G84" i="4"/>
  <c r="F84" i="4"/>
  <c r="E84" i="4"/>
  <c r="D84" i="4"/>
  <c r="C84" i="4"/>
  <c r="B84" i="4"/>
  <c r="Z61" i="4"/>
  <c r="AB59" i="4"/>
  <c r="AA60" i="4"/>
  <c r="T61" i="4"/>
  <c r="K59" i="4"/>
  <c r="E61" i="4"/>
  <c r="AB56" i="4"/>
  <c r="K56" i="4"/>
  <c r="AC53" i="4"/>
  <c r="AA53" i="4"/>
  <c r="Z53" i="4"/>
  <c r="Z54" i="4" s="1"/>
  <c r="Z55" i="4" s="1"/>
  <c r="Y53" i="4"/>
  <c r="X53" i="4"/>
  <c r="W53" i="4"/>
  <c r="W64" i="4" s="1"/>
  <c r="V53" i="4"/>
  <c r="V54" i="4" s="1"/>
  <c r="V55" i="4" s="1"/>
  <c r="U53" i="4"/>
  <c r="T53" i="4"/>
  <c r="S53" i="4"/>
  <c r="S64" i="4" s="1"/>
  <c r="L53" i="4"/>
  <c r="L54" i="4" s="1"/>
  <c r="L55" i="4" s="1"/>
  <c r="J53" i="4"/>
  <c r="I53" i="4"/>
  <c r="H53" i="4"/>
  <c r="G53" i="4"/>
  <c r="F53" i="4"/>
  <c r="E53" i="4"/>
  <c r="D53" i="4"/>
  <c r="C53" i="4"/>
  <c r="B53" i="4"/>
  <c r="H30" i="4"/>
  <c r="X29" i="4"/>
  <c r="AB28" i="4"/>
  <c r="U30" i="4"/>
  <c r="K28" i="4"/>
  <c r="C30" i="4"/>
  <c r="AB25" i="4"/>
  <c r="AC26" i="4"/>
  <c r="AC27" i="4" s="1"/>
  <c r="K25" i="4"/>
  <c r="G26" i="4"/>
  <c r="G27" i="4" s="1"/>
  <c r="AC22" i="4"/>
  <c r="AA22" i="4"/>
  <c r="Z22" i="4"/>
  <c r="Z23" i="4" s="1"/>
  <c r="Z24" i="4" s="1"/>
  <c r="Y22" i="4"/>
  <c r="X22" i="4"/>
  <c r="W22" i="4"/>
  <c r="V22" i="4"/>
  <c r="V23" i="4" s="1"/>
  <c r="V24" i="4" s="1"/>
  <c r="U22" i="4"/>
  <c r="T22" i="4"/>
  <c r="S22" i="4"/>
  <c r="L22" i="4"/>
  <c r="L23" i="4" s="1"/>
  <c r="L24" i="4" s="1"/>
  <c r="J22" i="4"/>
  <c r="I22" i="4"/>
  <c r="J23" i="4" s="1"/>
  <c r="J24" i="4" s="1"/>
  <c r="H22" i="4"/>
  <c r="G22" i="4"/>
  <c r="G23" i="4" s="1"/>
  <c r="G24" i="4" s="1"/>
  <c r="F22" i="4"/>
  <c r="E22" i="4"/>
  <c r="F23" i="4" s="1"/>
  <c r="F24" i="4" s="1"/>
  <c r="D22" i="4"/>
  <c r="C22" i="4"/>
  <c r="C23" i="4" s="1"/>
  <c r="C24" i="4" s="1"/>
  <c r="B22" i="4"/>
  <c r="J26" i="4" l="1"/>
  <c r="J27" i="4" s="1"/>
  <c r="AE26" i="4"/>
  <c r="AE27" i="4" s="1"/>
  <c r="AE57" i="4"/>
  <c r="AE58" i="4" s="1"/>
  <c r="J88" i="4"/>
  <c r="J89" i="4" s="1"/>
  <c r="N88" i="4"/>
  <c r="N89" i="4" s="1"/>
  <c r="AA88" i="4"/>
  <c r="AA89" i="4" s="1"/>
  <c r="AE88" i="4"/>
  <c r="AE89" i="4" s="1"/>
  <c r="L119" i="4"/>
  <c r="L120" i="4" s="1"/>
  <c r="L150" i="4"/>
  <c r="L151" i="4" s="1"/>
  <c r="AC150" i="4"/>
  <c r="J181" i="4"/>
  <c r="J182" i="4" s="1"/>
  <c r="N181" i="4"/>
  <c r="N182" i="4" s="1"/>
  <c r="AC29" i="4"/>
  <c r="AC61" i="4"/>
  <c r="AA92" i="4"/>
  <c r="I122" i="4"/>
  <c r="E122" i="4"/>
  <c r="Y123" i="4"/>
  <c r="F184" i="4"/>
  <c r="Z185" i="4"/>
  <c r="V184" i="4"/>
  <c r="AA54" i="4"/>
  <c r="AA55" i="4" s="1"/>
  <c r="J57" i="4"/>
  <c r="J58" i="4" s="1"/>
  <c r="V88" i="4"/>
  <c r="V89" i="4" s="1"/>
  <c r="U147" i="4"/>
  <c r="U148" i="4" s="1"/>
  <c r="Y147" i="4"/>
  <c r="Y148" i="4" s="1"/>
  <c r="C178" i="4"/>
  <c r="F178" i="4"/>
  <c r="J178" i="4"/>
  <c r="J179" i="4" s="1"/>
  <c r="U178" i="4"/>
  <c r="Y178" i="4"/>
  <c r="F26" i="4"/>
  <c r="F27" i="4" s="1"/>
  <c r="W26" i="4"/>
  <c r="W27" i="4" s="1"/>
  <c r="F88" i="4"/>
  <c r="F89" i="4" s="1"/>
  <c r="W119" i="4"/>
  <c r="W120" i="4" s="1"/>
  <c r="F150" i="4"/>
  <c r="F151" i="4" s="1"/>
  <c r="F181" i="4"/>
  <c r="F92" i="4"/>
  <c r="Z92" i="4"/>
  <c r="I184" i="4"/>
  <c r="U184" i="4"/>
  <c r="D23" i="4"/>
  <c r="D24" i="4" s="1"/>
  <c r="F54" i="4"/>
  <c r="F55" i="4" s="1"/>
  <c r="J54" i="4"/>
  <c r="J55" i="4" s="1"/>
  <c r="F85" i="4"/>
  <c r="F86" i="4" s="1"/>
  <c r="J85" i="4"/>
  <c r="J86" i="4" s="1"/>
  <c r="T85" i="4"/>
  <c r="T86" i="4" s="1"/>
  <c r="X85" i="4"/>
  <c r="X86" i="4" s="1"/>
  <c r="AC85" i="4"/>
  <c r="AC86" i="4" s="1"/>
  <c r="F116" i="4"/>
  <c r="F117" i="4" s="1"/>
  <c r="J116" i="4"/>
  <c r="J117" i="4" s="1"/>
  <c r="D147" i="4"/>
  <c r="D148" i="4" s="1"/>
  <c r="H147" i="4"/>
  <c r="H148" i="4" s="1"/>
  <c r="W147" i="4"/>
  <c r="W148" i="4" s="1"/>
  <c r="AA178" i="4"/>
  <c r="AA179" i="4" s="1"/>
  <c r="C123" i="4"/>
  <c r="G123" i="4"/>
  <c r="L178" i="4"/>
  <c r="L179" i="4" s="1"/>
  <c r="W23" i="4"/>
  <c r="W24" i="4" s="1"/>
  <c r="T54" i="4"/>
  <c r="T55" i="4" s="1"/>
  <c r="AC54" i="4"/>
  <c r="AC55" i="4" s="1"/>
  <c r="I61" i="4"/>
  <c r="V60" i="4"/>
  <c r="Y85" i="4"/>
  <c r="Y86" i="4" s="1"/>
  <c r="D116" i="4"/>
  <c r="D117" i="4" s="1"/>
  <c r="H116" i="4"/>
  <c r="H117" i="4" s="1"/>
  <c r="AA116" i="4"/>
  <c r="AA117" i="4" s="1"/>
  <c r="I123" i="4"/>
  <c r="U123" i="4"/>
  <c r="J147" i="4"/>
  <c r="J148" i="4" s="1"/>
  <c r="T23" i="4"/>
  <c r="T24" i="4" s="1"/>
  <c r="X23" i="4"/>
  <c r="X24" i="4" s="1"/>
  <c r="AC23" i="4"/>
  <c r="AC24" i="4" s="1"/>
  <c r="U54" i="4"/>
  <c r="U55" i="4" s="1"/>
  <c r="Y54" i="4"/>
  <c r="Y55" i="4" s="1"/>
  <c r="C85" i="4"/>
  <c r="C86" i="4" s="1"/>
  <c r="G85" i="4"/>
  <c r="G86" i="4" s="1"/>
  <c r="L85" i="4"/>
  <c r="L86" i="4" s="1"/>
  <c r="V85" i="4"/>
  <c r="V86" i="4" s="1"/>
  <c r="Z85" i="4"/>
  <c r="Z86" i="4" s="1"/>
  <c r="C147" i="4"/>
  <c r="G147" i="4"/>
  <c r="G148" i="4" s="1"/>
  <c r="L147" i="4"/>
  <c r="L148" i="4" s="1"/>
  <c r="V147" i="4"/>
  <c r="V148" i="4" s="1"/>
  <c r="Z147" i="4"/>
  <c r="Z148" i="4" s="1"/>
  <c r="D178" i="4"/>
  <c r="H178" i="4"/>
  <c r="L181" i="4"/>
  <c r="L182" i="4" s="1"/>
  <c r="N57" i="4"/>
  <c r="N58" i="4" s="1"/>
  <c r="E119" i="4"/>
  <c r="E120" i="4" s="1"/>
  <c r="N119" i="4"/>
  <c r="N120" i="4" s="1"/>
  <c r="AE119" i="4"/>
  <c r="AE120" i="4" s="1"/>
  <c r="N150" i="4"/>
  <c r="Z150" i="4"/>
  <c r="Z151" i="4" s="1"/>
  <c r="W150" i="4"/>
  <c r="W151" i="4" s="1"/>
  <c r="W181" i="4"/>
  <c r="X61" i="4"/>
  <c r="X122" i="4"/>
  <c r="G154" i="4"/>
  <c r="H185" i="4"/>
  <c r="H23" i="4"/>
  <c r="H24" i="4" s="1"/>
  <c r="AA23" i="4"/>
  <c r="AA24" i="4" s="1"/>
  <c r="D29" i="4"/>
  <c r="T30" i="4"/>
  <c r="E54" i="4"/>
  <c r="E55" i="4" s="1"/>
  <c r="I54" i="4"/>
  <c r="I55" i="4" s="1"/>
  <c r="X54" i="4"/>
  <c r="X55" i="4" s="1"/>
  <c r="U85" i="4"/>
  <c r="U86" i="4" s="1"/>
  <c r="W92" i="4"/>
  <c r="W116" i="4"/>
  <c r="W117" i="4" s="1"/>
  <c r="F147" i="4"/>
  <c r="F148" i="4" s="1"/>
  <c r="G30" i="4"/>
  <c r="G92" i="4"/>
  <c r="X154" i="4"/>
  <c r="U23" i="4"/>
  <c r="U24" i="4" s="1"/>
  <c r="Y23" i="4"/>
  <c r="Y24" i="4" s="1"/>
  <c r="D54" i="4"/>
  <c r="D55" i="4" s="1"/>
  <c r="H54" i="4"/>
  <c r="H55" i="4" s="1"/>
  <c r="V64" i="4"/>
  <c r="Z64" i="4"/>
  <c r="AC57" i="4"/>
  <c r="AC58" i="4" s="1"/>
  <c r="AC88" i="4"/>
  <c r="AC89" i="4" s="1"/>
  <c r="AA147" i="4"/>
  <c r="AA148" i="4" s="1"/>
  <c r="T153" i="4"/>
  <c r="F61" i="4"/>
  <c r="J123" i="4"/>
  <c r="W184" i="4"/>
  <c r="W154" i="4"/>
  <c r="F154" i="4"/>
  <c r="AA123" i="4"/>
  <c r="W122" i="4"/>
  <c r="AA122" i="4"/>
  <c r="W123" i="4"/>
  <c r="F123" i="4"/>
  <c r="G122" i="4"/>
  <c r="W91" i="4"/>
  <c r="G91" i="4"/>
  <c r="W60" i="4"/>
  <c r="AA181" i="4"/>
  <c r="AA182" i="4" s="1"/>
  <c r="J119" i="4"/>
  <c r="J120" i="4" s="1"/>
  <c r="AC60" i="4"/>
  <c r="AC30" i="4"/>
  <c r="V181" i="4"/>
  <c r="AA150" i="4"/>
  <c r="AA151" i="4" s="1"/>
  <c r="AA119" i="4"/>
  <c r="AA120" i="4" s="1"/>
  <c r="U88" i="4"/>
  <c r="U89" i="4" s="1"/>
  <c r="X57" i="4"/>
  <c r="X58" i="4" s="1"/>
  <c r="N26" i="4"/>
  <c r="N27" i="4" s="1"/>
  <c r="E30" i="4"/>
  <c r="E29" i="4"/>
  <c r="V30" i="4"/>
  <c r="V29" i="4"/>
  <c r="G60" i="4"/>
  <c r="H61" i="4"/>
  <c r="G61" i="4"/>
  <c r="H85" i="4"/>
  <c r="H86" i="4" s="1"/>
  <c r="J185" i="4"/>
  <c r="J184" i="4"/>
  <c r="E23" i="4"/>
  <c r="E24" i="4" s="1"/>
  <c r="I23" i="4"/>
  <c r="I24" i="4" s="1"/>
  <c r="F30" i="4"/>
  <c r="J30" i="4"/>
  <c r="W30" i="4"/>
  <c r="AA30" i="4"/>
  <c r="L57" i="4"/>
  <c r="L58" i="4" s="1"/>
  <c r="U61" i="4"/>
  <c r="Y61" i="4"/>
  <c r="T60" i="4"/>
  <c r="T64" i="4"/>
  <c r="W85" i="4"/>
  <c r="W86" i="4" s="1"/>
  <c r="AA85" i="4"/>
  <c r="AA86" i="4" s="1"/>
  <c r="E88" i="4"/>
  <c r="E89" i="4" s="1"/>
  <c r="D88" i="4"/>
  <c r="D89" i="4" s="1"/>
  <c r="I88" i="4"/>
  <c r="I89" i="4" s="1"/>
  <c r="H88" i="4"/>
  <c r="H89" i="4" s="1"/>
  <c r="Y88" i="4"/>
  <c r="Y89" i="4" s="1"/>
  <c r="X88" i="4"/>
  <c r="X89" i="4" s="1"/>
  <c r="I26" i="4"/>
  <c r="Y26" i="4"/>
  <c r="Y27" i="4" s="1"/>
  <c r="C60" i="4"/>
  <c r="D61" i="4"/>
  <c r="C61" i="4"/>
  <c r="H60" i="4"/>
  <c r="AA185" i="4"/>
  <c r="AA184" i="4"/>
  <c r="L26" i="4"/>
  <c r="L27" i="4" s="1"/>
  <c r="AA26" i="4"/>
  <c r="AA27" i="4" s="1"/>
  <c r="X60" i="4"/>
  <c r="X64" i="4"/>
  <c r="D153" i="4"/>
  <c r="D154" i="4"/>
  <c r="E153" i="4"/>
  <c r="H153" i="4"/>
  <c r="H154" i="4"/>
  <c r="I153" i="4"/>
  <c r="L154" i="4"/>
  <c r="L153" i="4"/>
  <c r="Y154" i="4"/>
  <c r="Y153" i="4"/>
  <c r="AC154" i="4"/>
  <c r="AC153" i="4"/>
  <c r="E26" i="4"/>
  <c r="E27" i="4" s="1"/>
  <c r="I30" i="4"/>
  <c r="I29" i="4"/>
  <c r="Z30" i="4"/>
  <c r="Z29" i="4"/>
  <c r="G57" i="4"/>
  <c r="G58" i="4" s="1"/>
  <c r="F57" i="4"/>
  <c r="F58" i="4" s="1"/>
  <c r="W57" i="4"/>
  <c r="W58" i="4" s="1"/>
  <c r="V57" i="4"/>
  <c r="V58" i="4" s="1"/>
  <c r="AA57" i="4"/>
  <c r="AA58" i="4" s="1"/>
  <c r="Z57" i="4"/>
  <c r="Z58" i="4" s="1"/>
  <c r="D60" i="4"/>
  <c r="D85" i="4"/>
  <c r="D86" i="4" s="1"/>
  <c r="U29" i="4"/>
  <c r="Y29" i="4"/>
  <c r="C54" i="4"/>
  <c r="C55" i="4" s="1"/>
  <c r="G54" i="4"/>
  <c r="G55" i="4" s="1"/>
  <c r="W54" i="4"/>
  <c r="W55" i="4" s="1"/>
  <c r="E60" i="4"/>
  <c r="I60" i="4"/>
  <c r="U60" i="4"/>
  <c r="Y60" i="4"/>
  <c r="L61" i="4"/>
  <c r="W61" i="4"/>
  <c r="AA61" i="4"/>
  <c r="U64" i="4"/>
  <c r="Y64" i="4"/>
  <c r="E85" i="4"/>
  <c r="E86" i="4" s="1"/>
  <c r="I85" i="4"/>
  <c r="I86" i="4" s="1"/>
  <c r="D91" i="4"/>
  <c r="D92" i="4"/>
  <c r="H91" i="4"/>
  <c r="H92" i="4"/>
  <c r="AC91" i="4"/>
  <c r="AC92" i="4"/>
  <c r="U91" i="4"/>
  <c r="L92" i="4"/>
  <c r="I116" i="4"/>
  <c r="I117" i="4" s="1"/>
  <c r="D119" i="4"/>
  <c r="D120" i="4" s="1"/>
  <c r="H119" i="4"/>
  <c r="H120" i="4" s="1"/>
  <c r="X119" i="4"/>
  <c r="X120" i="4" s="1"/>
  <c r="D122" i="4"/>
  <c r="D123" i="4"/>
  <c r="H122" i="4"/>
  <c r="H123" i="4"/>
  <c r="AC122" i="4"/>
  <c r="AC123" i="4"/>
  <c r="U122" i="4"/>
  <c r="L123" i="4"/>
  <c r="I147" i="4"/>
  <c r="I148" i="4" s="1"/>
  <c r="D150" i="4"/>
  <c r="H150" i="4"/>
  <c r="H151" i="4" s="1"/>
  <c r="X150" i="4"/>
  <c r="X151" i="4" s="1"/>
  <c r="E154" i="4"/>
  <c r="I154" i="4"/>
  <c r="V154" i="4"/>
  <c r="Z154" i="4"/>
  <c r="D181" i="4"/>
  <c r="H181" i="4"/>
  <c r="X181" i="4"/>
  <c r="C184" i="4"/>
  <c r="G184" i="4"/>
  <c r="T184" i="4"/>
  <c r="X184" i="4"/>
  <c r="F29" i="4"/>
  <c r="J29" i="4"/>
  <c r="F60" i="4"/>
  <c r="J60" i="4"/>
  <c r="AC119" i="4"/>
  <c r="AC120" i="4" s="1"/>
  <c r="AC151" i="4"/>
  <c r="AC181" i="4"/>
  <c r="AC182" i="4" s="1"/>
  <c r="L185" i="4"/>
  <c r="AC185" i="4"/>
  <c r="C29" i="4"/>
  <c r="G29" i="4"/>
  <c r="L29" i="4"/>
  <c r="W29" i="4"/>
  <c r="AA29" i="4"/>
  <c r="E91" i="4"/>
  <c r="T116" i="4"/>
  <c r="X116" i="4"/>
  <c r="X117" i="4" s="1"/>
  <c r="AC116" i="4"/>
  <c r="AC117" i="4" s="1"/>
  <c r="T147" i="4"/>
  <c r="X147" i="4"/>
  <c r="X148" i="4" s="1"/>
  <c r="AC147" i="4"/>
  <c r="AC148" i="4" s="1"/>
  <c r="V178" i="4"/>
  <c r="Z178" i="4"/>
  <c r="Z179" i="4" s="1"/>
  <c r="G178" i="4"/>
  <c r="F91" i="4"/>
  <c r="J91" i="4"/>
  <c r="V91" i="4"/>
  <c r="Z91" i="4"/>
  <c r="T92" i="4"/>
  <c r="X92" i="4"/>
  <c r="F122" i="4"/>
  <c r="J122" i="4"/>
  <c r="V122" i="4"/>
  <c r="Z122" i="4"/>
  <c r="T123" i="4"/>
  <c r="X123" i="4"/>
  <c r="F153" i="4"/>
  <c r="J153" i="4"/>
  <c r="V153" i="4"/>
  <c r="Z153" i="4"/>
  <c r="Z184" i="4"/>
  <c r="G153" i="4"/>
  <c r="W153" i="4"/>
  <c r="AA153" i="4"/>
  <c r="L184" i="4"/>
  <c r="X153" i="4"/>
  <c r="AC184" i="4"/>
</calcChain>
</file>

<file path=xl/sharedStrings.xml><?xml version="1.0" encoding="utf-8"?>
<sst xmlns="http://schemas.openxmlformats.org/spreadsheetml/2006/main" count="1524" uniqueCount="94">
  <si>
    <t>Persona responsable</t>
  </si>
  <si>
    <t>Nombre:</t>
  </si>
  <si>
    <t>Jeanmarie Cintrón</t>
  </si>
  <si>
    <t>Puesto:</t>
  </si>
  <si>
    <t>Oficial Administrativo</t>
  </si>
  <si>
    <t>Dirección postal:</t>
  </si>
  <si>
    <t>PO Box 192159 San Juan, PR 00919-2159</t>
  </si>
  <si>
    <t>Dirección física:</t>
  </si>
  <si>
    <t>#355 FD Roosevelt Ave. Suite 401 Hato Rey, Puerto Rico 00918</t>
  </si>
  <si>
    <t>Teléfono (o tel. directo):</t>
  </si>
  <si>
    <t>787-764-6363 Ext 5151</t>
  </si>
  <si>
    <t>Fax:</t>
  </si>
  <si>
    <t>787-766-4360</t>
  </si>
  <si>
    <t>Correo electrónico:</t>
  </si>
  <si>
    <t>jeanmarie.cintron@ddec.pr.gov</t>
  </si>
  <si>
    <t>Fecha de publicación</t>
  </si>
  <si>
    <t>18 de diciembre de 2021</t>
  </si>
  <si>
    <t>Fechas esperadas de publicación de próximos informes</t>
  </si>
  <si>
    <t>(1) Mensual</t>
  </si>
  <si>
    <t>Nota: Datos estadísticos sobre solicitudes de incentivos presentadas y aprobadas, ante la Oficina de Incentivos Para Negocios en Puerto Rico.  Además,  todo caso radicado desde 01/01/2020 es bajo el Nuevo Código de Incentivos o Ley 60. Los casos aprobados para el año 2020 son bajo las leyes anteriores.</t>
  </si>
  <si>
    <t xml:space="preserve">Para obtener una copia de este informe </t>
  </si>
  <si>
    <t>Cómo obtener este informe: (1) visite  http://www.estadisticas.gobierno.pr/iepr/Inventario/tAB*id/186/ctl/view_detail/mid/775/report_id/c657c5e6-578b-4020-b636-bedc8781c0f5/Default.aspx,</t>
  </si>
  <si>
    <t>http://www.estadisticas.gobierno.pr/iepr/Inventario/tAB*id/186/ctl/view_detail/mid/775/report_id/c657c5e6-578b-4020-b636-bedc8781c0f5/Default.aspx,</t>
  </si>
  <si>
    <t xml:space="preserve">(2) envíe su solicitud por correo electrónico: jeanmarie.cintron@ddec.pr.gov ó angel.l.rivera@ddec.pr.gov, (3) llame al 787-764-6363 Ext 5151 ó 787-758-4747 Ext 5418, (4) envíe su solicitud por fax al 787-766-4360, (5) envíe su solicitud por correo al PO Box 192159 San Juan, PR 00919-2159, o (6) visite la Oficina de Incentivos para Negocios, Departamento de Desarrollo Económico (DDEC), #355 FD Roosevelt Ave. Suite 105 Hato Rey, Puerto Rico 00918,  Lunes a Viernes de 8:00 am a 12:00 am y 1:00 pm a 4:30 pm. </t>
  </si>
  <si>
    <t>El informe está disponible en papel y en el siguiente formato electrónico:  Excel, PDF y Papel.</t>
  </si>
  <si>
    <t>Este inforrme es de distribucición gratuita.</t>
  </si>
  <si>
    <t>Fuentes de información</t>
  </si>
  <si>
    <t>Las estadísticas presentadas en este informe provienen de las solicitudes de decretos presentadas ante la Oficina de Incentivos Para Negocios en Puerto Rico, bajo la Ley Núm. 60-2019, según enmendada, y Leyes de Incentivos que eran manejadas por la Oficina de Exención Contributiva Industrial (ahora, Oficina de Incentivos para Negocios en Puerto Rico).</t>
  </si>
  <si>
    <t>Marco legal o administrativo</t>
  </si>
  <si>
    <t xml:space="preserve">La Ley Núm. 60-2019 (“Ley Núm. 60”) también conocida como “El Código de Incentivos de Puerto Rico”, crea la Oficina de Incentivos Para Negocios en Puerto Rico (“OIN”), adscrita al Departamento de Desarrollo Económico y Comercio, la cual se encargará de tramitar, evaluar, procesar y fiscalizar las solicitudes de concesión de incentivos, los decretos otorgados y las solicitudes de enmiendas a los mismos, entre otros asuntos relacionados a la concesión de incentivos bajo dicha ley. La Sección 6011.06 de la Ley Núm. 60 dispone que acorde con los propósitos de la aludida ley, la Oficina de Exención Contributiva Industrial pasará sus poderes, funciones, activos y recursos a la OIN. El Secretario del Departamento de Desarrollo Económico y Comercio y el personal de la antigua OECI ejercitarán los poderes y desempeñarán los deberes y responsabilidades impuestos a la OIN en la Ley Núm. 60. </t>
  </si>
  <si>
    <r>
      <rPr>
        <b/>
        <sz val="9"/>
        <color theme="1"/>
        <rFont val="Arial"/>
        <family val="2"/>
      </rPr>
      <t>Nota:</t>
    </r>
    <r>
      <rPr>
        <sz val="9"/>
        <color theme="1"/>
        <rFont val="Arial"/>
        <family val="2"/>
      </rPr>
      <t xml:space="preserve">  todo caso radicado desde 01/01/2020 es bajo el Nuevo Código de Incentivos o Ley 60. Los casos aprobados para el año 2020 son bajo las leyes anteriores.</t>
    </r>
  </si>
  <si>
    <t>NUMERO DE DECRETOS RADICADOS</t>
  </si>
  <si>
    <t>NUMERO DE DECRETOS APROBADOS</t>
  </si>
  <si>
    <t>Por Leyes de Exención Contributiva</t>
  </si>
  <si>
    <t>Ley 60-2019 Sección 2071.01</t>
  </si>
  <si>
    <t>(Antes Ley 83-2010)</t>
  </si>
  <si>
    <t>AÑO FISCAL</t>
  </si>
  <si>
    <t>Ley 83</t>
  </si>
  <si>
    <t>Ley 60</t>
  </si>
  <si>
    <t>FISCAL YEAR</t>
  </si>
  <si>
    <t>JULIO</t>
  </si>
  <si>
    <t>-----</t>
  </si>
  <si>
    <t>n/a</t>
  </si>
  <si>
    <t>JULY</t>
  </si>
  <si>
    <t>AGOSTO</t>
  </si>
  <si>
    <t>AUGUST</t>
  </si>
  <si>
    <t>SEPTIEMBRE</t>
  </si>
  <si>
    <t>SEPTEMBER</t>
  </si>
  <si>
    <t>OCTUBRE</t>
  </si>
  <si>
    <t>OCTOBER</t>
  </si>
  <si>
    <t>NOVIEMBRE</t>
  </si>
  <si>
    <t>NOVEMBER</t>
  </si>
  <si>
    <t>DICIEMBRE</t>
  </si>
  <si>
    <t>DECEMBER</t>
  </si>
  <si>
    <t>ENERO</t>
  </si>
  <si>
    <t>JANUARY</t>
  </si>
  <si>
    <t>FEBRERO</t>
  </si>
  <si>
    <t>FEBRUARY</t>
  </si>
  <si>
    <t>MARZO</t>
  </si>
  <si>
    <t>MARCH</t>
  </si>
  <si>
    <t>ABRIL</t>
  </si>
  <si>
    <t>APRIL</t>
  </si>
  <si>
    <t>MAYO</t>
  </si>
  <si>
    <t>MAY</t>
  </si>
  <si>
    <t>JUNIO</t>
  </si>
  <si>
    <t>JUNE</t>
  </si>
  <si>
    <t>TOTAL</t>
  </si>
  <si>
    <t>DIFERENCIA</t>
  </si>
  <si>
    <t>DIFFERENCE</t>
  </si>
  <si>
    <t>CAMBIO %</t>
  </si>
  <si>
    <t>% CHANGE</t>
  </si>
  <si>
    <t>JUL - NOV</t>
  </si>
  <si>
    <t>ENE - NOV</t>
  </si>
  <si>
    <t>JAN - NOV</t>
  </si>
  <si>
    <t>Fuente: Oficina de Incentivos para Negocios en Puerto Rico</t>
  </si>
  <si>
    <t>n/a: no aplica</t>
  </si>
  <si>
    <t xml:space="preserve">Ley 60-2019 Sección 2061.01 </t>
  </si>
  <si>
    <t>Ley 60-2019 Sección 2061.01</t>
  </si>
  <si>
    <t>(Antes Ley 73-2008)</t>
  </si>
  <si>
    <t>Ley 73</t>
  </si>
  <si>
    <t>Ley 60-2019 Sección 2031.01-02</t>
  </si>
  <si>
    <t>(Antes Ley 20-2012)</t>
  </si>
  <si>
    <t>Ley 20</t>
  </si>
  <si>
    <t>Ley 60-2019 Sección 2021.01</t>
  </si>
  <si>
    <t>(Antes Ley 22-2012)</t>
  </si>
  <si>
    <t>Ley 22</t>
  </si>
  <si>
    <t>N/A</t>
  </si>
  <si>
    <t xml:space="preserve">JUL - NOV </t>
  </si>
  <si>
    <t>Ley 60-2019 Sección 2041.01</t>
  </si>
  <si>
    <t>(Antes Ley 273-2012)</t>
  </si>
  <si>
    <t>Ley 273</t>
  </si>
  <si>
    <t>Ley 60-2019 Sección 2021.03</t>
  </si>
  <si>
    <t>(Antes Ley 14-2017)</t>
  </si>
  <si>
    <t>Ley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</si>
</sst>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font>
      <sz val="11"/>
      <color theme="1"/>
      <name val="Calibri"/>
      <family val="2"/>
      <scheme val="minor"/>
    </font>
    <font>
      <sz val="11"/>
      <color theme="1"/>
      <name val="Calibri"/>
      <family val="2"/>
      <scheme val="minor"/>
    </font>
    <font>
      <b/>
      <sz val="11"/>
      <name val="Arial"/>
      <family val="2"/>
    </font>
    <font>
      <sz val="11"/>
      <color theme="1"/>
      <name val="Arial"/>
      <family val="2"/>
    </font>
    <font>
      <sz val="9"/>
      <color theme="1"/>
      <name val="Arial"/>
      <family val="2"/>
    </font>
    <font>
      <b/>
      <sz val="9"/>
      <color theme="1"/>
      <name val="Arial"/>
      <family val="2"/>
    </font>
    <font>
      <sz val="9"/>
      <color theme="1"/>
      <name val="Calibri"/>
      <family val="2"/>
      <scheme val="minor"/>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u/>
      <sz val="11"/>
      <color theme="10"/>
      <name val="Calibri"/>
      <family val="2"/>
      <scheme val="minor"/>
    </font>
    <font>
      <b/>
      <sz val="11"/>
      <name val="Calibri"/>
      <family val="2"/>
    </font>
    <font>
      <sz val="10"/>
      <name val="Calibri"/>
      <family val="2"/>
      <scheme val="minor"/>
    </font>
    <font>
      <sz val="10"/>
      <color rgb="FF000000"/>
      <name val="Calibri"/>
      <family val="2"/>
      <scheme val="minor"/>
    </font>
    <font>
      <sz val="11"/>
      <color theme="1"/>
      <name val="Cambria"/>
      <family val="1"/>
    </font>
    <font>
      <sz val="18"/>
      <color theme="1"/>
      <name val="Lyon"/>
    </font>
    <font>
      <sz val="11"/>
      <color theme="1"/>
      <name val="Gotham Medium"/>
    </font>
    <font>
      <sz val="11"/>
      <name val="Calibri"/>
      <family val="2"/>
    </font>
    <font>
      <sz val="10"/>
      <name val="Calibri"/>
      <family val="2"/>
    </font>
    <font>
      <b/>
      <sz val="10"/>
      <name val="Calibri"/>
      <family val="2"/>
    </font>
    <font>
      <b/>
      <sz val="10"/>
      <name val="Calibri"/>
      <family val="2"/>
      <scheme val="minor"/>
    </font>
    <font>
      <u/>
      <sz val="10"/>
      <color indexed="12"/>
      <name val="Calibri"/>
      <family val="2"/>
    </font>
    <font>
      <sz val="10"/>
      <color theme="1"/>
      <name val="Calibri"/>
      <family val="2"/>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hair">
        <color auto="1"/>
      </right>
      <top style="thin">
        <color indexed="64"/>
      </top>
      <bottom/>
      <diagonal/>
    </border>
    <border>
      <left/>
      <right style="thin">
        <color indexed="64"/>
      </right>
      <top/>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auto="1"/>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style="medium">
        <color indexed="64"/>
      </left>
      <right/>
      <top/>
      <bottom/>
      <diagonal/>
    </border>
    <border>
      <left/>
      <right/>
      <top style="medium">
        <color indexed="64"/>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auto="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12" fillId="0" borderId="0" applyNumberFormat="0" applyFill="0" applyBorder="0" applyAlignment="0" applyProtection="0"/>
    <xf numFmtId="0" fontId="10" fillId="0" borderId="0"/>
  </cellStyleXfs>
  <cellXfs count="137">
    <xf numFmtId="0" fontId="0" fillId="0" borderId="0" xfId="0"/>
    <xf numFmtId="0" fontId="3" fillId="2" borderId="0" xfId="0" applyFont="1" applyFill="1"/>
    <xf numFmtId="0" fontId="0" fillId="2" borderId="0" xfId="0" applyFill="1"/>
    <xf numFmtId="0" fontId="3" fillId="2" borderId="0" xfId="0" applyFont="1" applyFill="1" applyAlignment="1">
      <alignment horizontal="center" vertical="center"/>
    </xf>
    <xf numFmtId="0" fontId="8" fillId="2" borderId="0" xfId="0" applyFont="1" applyFill="1"/>
    <xf numFmtId="3" fontId="3" fillId="2" borderId="0" xfId="0" applyNumberFormat="1" applyFont="1" applyFill="1"/>
    <xf numFmtId="0" fontId="7" fillId="2" borderId="0" xfId="0" applyFont="1" applyFill="1" applyAlignment="1">
      <alignment vertical="center"/>
    </xf>
    <xf numFmtId="0" fontId="8" fillId="2" borderId="3" xfId="0" applyFont="1" applyFill="1" applyBorder="1" applyAlignment="1">
      <alignment horizontal="left"/>
    </xf>
    <xf numFmtId="0" fontId="8" fillId="2" borderId="3" xfId="0" applyFont="1" applyFill="1" applyBorder="1"/>
    <xf numFmtId="0" fontId="8" fillId="2" borderId="4" xfId="0" applyFont="1" applyFill="1" applyBorder="1" applyAlignment="1">
      <alignment horizontal="right"/>
    </xf>
    <xf numFmtId="0" fontId="8" fillId="2" borderId="2" xfId="0" applyFont="1" applyFill="1" applyBorder="1" applyAlignment="1">
      <alignment horizontal="right"/>
    </xf>
    <xf numFmtId="0" fontId="8" fillId="2" borderId="3" xfId="0" applyFont="1" applyFill="1" applyBorder="1" applyAlignment="1">
      <alignment horizontal="right"/>
    </xf>
    <xf numFmtId="0" fontId="8" fillId="2" borderId="0" xfId="0" applyFont="1" applyFill="1" applyAlignment="1">
      <alignment horizontal="left"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3" fontId="8" fillId="2" borderId="5" xfId="0" applyNumberFormat="1" applyFont="1" applyFill="1" applyBorder="1" applyAlignment="1">
      <alignment horizontal="right" vertical="center"/>
    </xf>
    <xf numFmtId="3" fontId="8" fillId="2" borderId="6" xfId="0" applyNumberFormat="1" applyFont="1" applyFill="1" applyBorder="1" applyAlignment="1">
      <alignment horizontal="right" vertical="center"/>
    </xf>
    <xf numFmtId="3" fontId="8" fillId="2" borderId="7" xfId="0" applyNumberFormat="1" applyFont="1" applyFill="1" applyBorder="1" applyAlignment="1">
      <alignment horizontal="right" vertical="center"/>
    </xf>
    <xf numFmtId="3" fontId="8" fillId="2" borderId="8" xfId="0" applyNumberFormat="1" applyFont="1" applyFill="1" applyBorder="1" applyAlignment="1">
      <alignment horizontal="right" vertical="center"/>
    </xf>
    <xf numFmtId="3" fontId="8" fillId="2" borderId="0" xfId="0" quotePrefix="1" applyNumberFormat="1" applyFont="1" applyFill="1" applyAlignment="1">
      <alignment horizontal="right" vertical="center"/>
    </xf>
    <xf numFmtId="3" fontId="8" fillId="2" borderId="9" xfId="0" applyNumberFormat="1" applyFont="1" applyFill="1" applyBorder="1" applyAlignment="1">
      <alignment horizontal="right" vertical="center"/>
    </xf>
    <xf numFmtId="3" fontId="8" fillId="2" borderId="10" xfId="0" applyNumberFormat="1" applyFont="1" applyFill="1" applyBorder="1" applyAlignment="1">
      <alignment horizontal="right" vertical="center"/>
    </xf>
    <xf numFmtId="3" fontId="8" fillId="2" borderId="9" xfId="0" quotePrefix="1" applyNumberFormat="1" applyFont="1" applyFill="1" applyBorder="1" applyAlignment="1">
      <alignment horizontal="right" vertical="center"/>
    </xf>
    <xf numFmtId="3" fontId="8" fillId="2" borderId="8" xfId="0" quotePrefix="1"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3" xfId="0" quotePrefix="1" applyNumberFormat="1" applyFont="1" applyFill="1" applyBorder="1" applyAlignment="1">
      <alignment horizontal="right" vertical="center"/>
    </xf>
    <xf numFmtId="3" fontId="8" fillId="2" borderId="12" xfId="0" applyNumberFormat="1" applyFont="1" applyFill="1" applyBorder="1" applyAlignment="1">
      <alignment horizontal="right" vertical="center"/>
    </xf>
    <xf numFmtId="3" fontId="8" fillId="2" borderId="13"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5" xfId="0" applyNumberFormat="1" applyFont="1" applyFill="1" applyBorder="1" applyAlignment="1">
      <alignment horizontal="right" vertical="center"/>
    </xf>
    <xf numFmtId="0" fontId="9" fillId="2" borderId="16" xfId="0" applyFont="1" applyFill="1" applyBorder="1" applyAlignment="1">
      <alignment horizontal="left" vertical="center"/>
    </xf>
    <xf numFmtId="0" fontId="9" fillId="2" borderId="0" xfId="0" applyFont="1" applyFill="1" applyAlignment="1">
      <alignment horizontal="left" vertical="center" indent="1"/>
    </xf>
    <xf numFmtId="164" fontId="8" fillId="2" borderId="0" xfId="0" applyNumberFormat="1" applyFont="1" applyFill="1" applyAlignment="1">
      <alignment horizontal="right" vertical="center"/>
    </xf>
    <xf numFmtId="0" fontId="8" fillId="2" borderId="3" xfId="0" applyFont="1" applyFill="1" applyBorder="1" applyAlignment="1">
      <alignment horizontal="left" vertical="center"/>
    </xf>
    <xf numFmtId="165" fontId="8" fillId="2" borderId="3" xfId="0" applyNumberFormat="1" applyFont="1" applyFill="1" applyBorder="1" applyAlignment="1">
      <alignment horizontal="right" vertical="center"/>
    </xf>
    <xf numFmtId="165" fontId="8" fillId="2" borderId="3" xfId="0" applyNumberFormat="1" applyFont="1" applyFill="1" applyBorder="1" applyAlignment="1">
      <alignment vertical="center"/>
    </xf>
    <xf numFmtId="164" fontId="8" fillId="2" borderId="16" xfId="0" applyNumberFormat="1" applyFont="1" applyFill="1" applyBorder="1" applyAlignment="1">
      <alignment horizontal="right" vertical="center"/>
    </xf>
    <xf numFmtId="0" fontId="10" fillId="2" borderId="0" xfId="0" applyFont="1" applyFill="1" applyAlignment="1">
      <alignment horizontal="left" vertical="center" indent="1"/>
    </xf>
    <xf numFmtId="164" fontId="8" fillId="2" borderId="3" xfId="0" applyNumberFormat="1" applyFont="1" applyFill="1" applyBorder="1" applyAlignment="1">
      <alignment vertical="center"/>
    </xf>
    <xf numFmtId="0" fontId="10" fillId="2" borderId="3" xfId="0" applyFont="1" applyFill="1" applyBorder="1" applyAlignment="1">
      <alignment horizontal="left" vertical="center" indent="1"/>
    </xf>
    <xf numFmtId="0" fontId="10" fillId="2" borderId="0" xfId="0" applyFont="1" applyFill="1"/>
    <xf numFmtId="0" fontId="3" fillId="2" borderId="0" xfId="0" applyFont="1" applyFill="1" applyAlignment="1">
      <alignment horizontal="left"/>
    </xf>
    <xf numFmtId="3" fontId="8" fillId="2" borderId="20" xfId="0" applyNumberFormat="1" applyFont="1" applyFill="1" applyBorder="1" applyAlignment="1">
      <alignment horizontal="right" vertical="center"/>
    </xf>
    <xf numFmtId="3" fontId="8" fillId="2" borderId="11" xfId="0" quotePrefix="1" applyNumberFormat="1" applyFont="1" applyFill="1" applyBorder="1" applyAlignment="1">
      <alignment horizontal="right" vertical="center"/>
    </xf>
    <xf numFmtId="3" fontId="8" fillId="2" borderId="10" xfId="0" quotePrefix="1" applyNumberFormat="1" applyFont="1" applyFill="1" applyBorder="1" applyAlignment="1">
      <alignment horizontal="right" vertical="center"/>
    </xf>
    <xf numFmtId="1" fontId="8" fillId="2" borderId="3" xfId="0" applyNumberFormat="1" applyFont="1" applyFill="1" applyBorder="1" applyAlignment="1">
      <alignment horizontal="right" vertical="center"/>
    </xf>
    <xf numFmtId="166" fontId="8" fillId="2" borderId="0" xfId="1" applyNumberFormat="1" applyFont="1" applyFill="1"/>
    <xf numFmtId="3" fontId="8" fillId="2" borderId="3" xfId="0" applyNumberFormat="1" applyFont="1" applyFill="1" applyBorder="1" applyAlignment="1">
      <alignment horizontal="right" vertical="center"/>
    </xf>
    <xf numFmtId="0" fontId="8" fillId="2" borderId="0" xfId="0" applyFont="1" applyFill="1" applyAlignment="1">
      <alignment horizontal="left" vertical="center" indent="1"/>
    </xf>
    <xf numFmtId="0" fontId="8" fillId="2" borderId="3" xfId="0" applyFont="1" applyFill="1" applyBorder="1" applyAlignment="1">
      <alignment horizontal="left" vertical="center" indent="1"/>
    </xf>
    <xf numFmtId="0" fontId="8" fillId="2" borderId="3" xfId="0" applyFont="1" applyFill="1" applyBorder="1" applyAlignment="1">
      <alignment horizontal="left" indent="1"/>
    </xf>
    <xf numFmtId="0" fontId="11" fillId="2" borderId="0" xfId="0" applyFont="1" applyFill="1" applyAlignment="1">
      <alignment horizontal="center" vertical="center"/>
    </xf>
    <xf numFmtId="0" fontId="8" fillId="2" borderId="0" xfId="0" applyFont="1" applyFill="1" applyAlignment="1">
      <alignment horizontal="left" indent="1"/>
    </xf>
    <xf numFmtId="0" fontId="13" fillId="2" borderId="0" xfId="0" applyFont="1" applyFill="1"/>
    <xf numFmtId="0" fontId="0" fillId="2" borderId="0" xfId="0" applyFill="1" applyAlignment="1">
      <alignment horizontal="left"/>
    </xf>
    <xf numFmtId="0" fontId="15" fillId="0" borderId="23" xfId="0" applyFont="1" applyBorder="1" applyAlignment="1">
      <alignment vertical="center"/>
    </xf>
    <xf numFmtId="0" fontId="14" fillId="0" borderId="24" xfId="0" applyFont="1" applyBorder="1" applyAlignment="1">
      <alignment horizontal="right" vertical="center" wrapText="1"/>
    </xf>
    <xf numFmtId="0" fontId="17" fillId="2" borderId="0" xfId="0" applyFont="1" applyFill="1" applyAlignment="1">
      <alignment vertical="top" wrapText="1"/>
    </xf>
    <xf numFmtId="0" fontId="14" fillId="0" borderId="21" xfId="0" applyFont="1" applyBorder="1" applyAlignment="1">
      <alignment vertical="center"/>
    </xf>
    <xf numFmtId="0" fontId="14" fillId="0" borderId="22" xfId="0" applyFont="1" applyBorder="1" applyAlignment="1">
      <alignment vertical="center"/>
    </xf>
    <xf numFmtId="0" fontId="14" fillId="2" borderId="26" xfId="0" applyFont="1" applyFill="1" applyBorder="1" applyAlignment="1">
      <alignment vertical="center"/>
    </xf>
    <xf numFmtId="0" fontId="14" fillId="2" borderId="22" xfId="0" applyFont="1" applyFill="1" applyBorder="1" applyAlignment="1">
      <alignment vertical="center"/>
    </xf>
    <xf numFmtId="0" fontId="17" fillId="2" borderId="0" xfId="0" applyFont="1" applyFill="1" applyAlignment="1">
      <alignment horizontal="left" vertical="top" wrapText="1" indent="3"/>
    </xf>
    <xf numFmtId="0" fontId="18" fillId="2" borderId="0" xfId="0" applyFont="1" applyFill="1" applyAlignment="1">
      <alignment horizontal="left" vertical="top" wrapText="1" indent="3"/>
    </xf>
    <xf numFmtId="0" fontId="14" fillId="0" borderId="0" xfId="0" applyFont="1" applyAlignment="1">
      <alignment vertical="center" wrapText="1"/>
    </xf>
    <xf numFmtId="0" fontId="14" fillId="0" borderId="29" xfId="0" applyFont="1" applyBorder="1" applyAlignment="1">
      <alignment horizontal="right" vertical="center" wrapText="1"/>
    </xf>
    <xf numFmtId="0" fontId="15" fillId="2" borderId="30" xfId="0" applyFont="1" applyFill="1" applyBorder="1" applyAlignment="1">
      <alignment vertical="center"/>
    </xf>
    <xf numFmtId="0" fontId="14" fillId="2" borderId="28" xfId="0" applyFont="1" applyFill="1" applyBorder="1" applyAlignment="1">
      <alignment vertical="center"/>
    </xf>
    <xf numFmtId="0" fontId="12" fillId="0" borderId="21" xfId="2" applyFill="1" applyBorder="1" applyAlignment="1">
      <alignment vertical="center"/>
    </xf>
    <xf numFmtId="0" fontId="14" fillId="0" borderId="26" xfId="0" applyFont="1" applyBorder="1" applyAlignment="1">
      <alignment vertical="center"/>
    </xf>
    <xf numFmtId="0" fontId="19" fillId="2" borderId="0" xfId="0" applyFont="1" applyFill="1" applyAlignment="1">
      <alignment vertical="center"/>
    </xf>
    <xf numFmtId="0" fontId="0" fillId="2" borderId="0" xfId="0" applyFill="1" applyAlignment="1">
      <alignment vertical="center"/>
    </xf>
    <xf numFmtId="0" fontId="13" fillId="2" borderId="0" xfId="0" applyFont="1" applyFill="1" applyAlignment="1">
      <alignment vertical="center"/>
    </xf>
    <xf numFmtId="0" fontId="21" fillId="2" borderId="21" xfId="0" applyFont="1" applyFill="1" applyBorder="1" applyAlignment="1">
      <alignment horizontal="left" vertical="center" wrapText="1" indent="1"/>
    </xf>
    <xf numFmtId="0" fontId="20" fillId="2" borderId="30" xfId="0" applyFont="1" applyFill="1" applyBorder="1"/>
    <xf numFmtId="0" fontId="20" fillId="2" borderId="31" xfId="0" applyFont="1" applyFill="1" applyBorder="1"/>
    <xf numFmtId="0" fontId="23" fillId="2" borderId="31" xfId="2" applyFont="1" applyFill="1" applyBorder="1" applyAlignment="1" applyProtection="1"/>
    <xf numFmtId="0" fontId="23" fillId="2" borderId="28" xfId="2" applyFont="1" applyFill="1" applyBorder="1" applyAlignment="1" applyProtection="1"/>
    <xf numFmtId="0" fontId="24" fillId="2" borderId="32" xfId="0" applyFont="1" applyFill="1" applyBorder="1"/>
    <xf numFmtId="0" fontId="24" fillId="2" borderId="35" xfId="0" applyFont="1" applyFill="1" applyBorder="1"/>
    <xf numFmtId="0" fontId="19" fillId="2" borderId="0" xfId="0" applyFont="1" applyFill="1"/>
    <xf numFmtId="0" fontId="19" fillId="2" borderId="0" xfId="0" applyFont="1" applyFill="1" applyAlignment="1">
      <alignment horizontal="left" indent="4"/>
    </xf>
    <xf numFmtId="0" fontId="13" fillId="2" borderId="0" xfId="3" applyFont="1" applyFill="1"/>
    <xf numFmtId="0" fontId="2" fillId="2" borderId="0" xfId="0" applyFont="1" applyFill="1"/>
    <xf numFmtId="0" fontId="7" fillId="2" borderId="0" xfId="0" applyFont="1" applyFill="1"/>
    <xf numFmtId="0" fontId="3" fillId="2" borderId="0" xfId="0" applyFont="1" applyFill="1" applyAlignment="1">
      <alignment horizontal="right"/>
    </xf>
    <xf numFmtId="164" fontId="8" fillId="2" borderId="3" xfId="0" applyNumberFormat="1" applyFont="1" applyFill="1" applyBorder="1" applyAlignment="1">
      <alignment horizontal="right" vertical="center"/>
    </xf>
    <xf numFmtId="3" fontId="8" fillId="2" borderId="16" xfId="0" applyNumberFormat="1" applyFont="1" applyFill="1" applyBorder="1" applyAlignment="1">
      <alignment vertical="center"/>
    </xf>
    <xf numFmtId="0" fontId="9" fillId="2" borderId="16" xfId="0" applyFont="1" applyFill="1" applyBorder="1" applyAlignment="1">
      <alignment horizontal="left" vertical="center" indent="1"/>
    </xf>
    <xf numFmtId="0" fontId="6" fillId="2" borderId="0" xfId="0" applyFont="1" applyFill="1"/>
    <xf numFmtId="0" fontId="7" fillId="2" borderId="0" xfId="0" applyFont="1" applyFill="1" applyAlignment="1">
      <alignment horizontal="center" vertical="center"/>
    </xf>
    <xf numFmtId="0" fontId="20" fillId="0" borderId="21" xfId="0" applyFont="1" applyBorder="1" applyAlignment="1">
      <alignment horizontal="left" vertical="center" wrapText="1"/>
    </xf>
    <xf numFmtId="0" fontId="20" fillId="0" borderId="26" xfId="0" applyFont="1" applyBorder="1" applyAlignment="1">
      <alignment horizontal="left" vertical="center" wrapText="1"/>
    </xf>
    <xf numFmtId="0" fontId="20" fillId="0" borderId="22" xfId="0" applyFont="1" applyBorder="1" applyAlignment="1">
      <alignment horizontal="left" vertical="center" wrapText="1"/>
    </xf>
    <xf numFmtId="0" fontId="20" fillId="0" borderId="21" xfId="0" applyFont="1" applyBorder="1" applyAlignment="1">
      <alignment horizontal="left" vertical="top" wrapText="1"/>
    </xf>
    <xf numFmtId="0" fontId="20" fillId="0" borderId="26" xfId="0" applyFont="1" applyBorder="1" applyAlignment="1">
      <alignment horizontal="left" vertical="top" wrapText="1"/>
    </xf>
    <xf numFmtId="0" fontId="20" fillId="0" borderId="22" xfId="0" applyFont="1" applyBorder="1" applyAlignment="1">
      <alignment horizontal="left" vertical="top" wrapText="1"/>
    </xf>
    <xf numFmtId="0" fontId="14" fillId="2" borderId="21" xfId="0" applyFont="1" applyFill="1" applyBorder="1" applyAlignment="1">
      <alignment wrapText="1"/>
    </xf>
    <xf numFmtId="0" fontId="14" fillId="2" borderId="22" xfId="0" applyFont="1" applyFill="1" applyBorder="1" applyAlignment="1">
      <alignment wrapText="1"/>
    </xf>
    <xf numFmtId="0" fontId="20" fillId="2" borderId="21" xfId="0" applyFont="1" applyFill="1" applyBorder="1" applyAlignment="1">
      <alignment horizontal="left" vertical="center" wrapText="1" indent="1"/>
    </xf>
    <xf numFmtId="0" fontId="20" fillId="2" borderId="26" xfId="0" applyFont="1" applyFill="1" applyBorder="1" applyAlignment="1">
      <alignment horizontal="left" vertical="center" wrapText="1" indent="1"/>
    </xf>
    <xf numFmtId="0" fontId="20" fillId="2" borderId="22" xfId="0" applyFont="1" applyFill="1" applyBorder="1" applyAlignment="1">
      <alignment horizontal="left" vertical="center" wrapText="1" indent="1"/>
    </xf>
    <xf numFmtId="0" fontId="22" fillId="0" borderId="21" xfId="0" applyFont="1" applyBorder="1" applyAlignment="1">
      <alignment horizontal="left" vertical="top" wrapText="1" indent="1"/>
    </xf>
    <xf numFmtId="0" fontId="22" fillId="0" borderId="26" xfId="0" applyFont="1" applyBorder="1" applyAlignment="1">
      <alignment horizontal="left" vertical="top" wrapText="1" indent="1"/>
    </xf>
    <xf numFmtId="0" fontId="22" fillId="0" borderId="22" xfId="0" applyFont="1" applyBorder="1" applyAlignment="1">
      <alignment horizontal="left" vertical="top" wrapText="1" indent="1"/>
    </xf>
    <xf numFmtId="0" fontId="20" fillId="2" borderId="25" xfId="0" applyFont="1" applyFill="1" applyBorder="1" applyAlignment="1">
      <alignment horizontal="left" wrapText="1"/>
    </xf>
    <xf numFmtId="0" fontId="20" fillId="2" borderId="0" xfId="0" applyFont="1" applyFill="1" applyAlignment="1">
      <alignment horizontal="left" wrapText="1"/>
    </xf>
    <xf numFmtId="0" fontId="20" fillId="2" borderId="32" xfId="0" applyFont="1" applyFill="1" applyBorder="1" applyAlignment="1">
      <alignment horizontal="left" wrapText="1"/>
    </xf>
    <xf numFmtId="0" fontId="20" fillId="2" borderId="25" xfId="0" applyFont="1" applyFill="1" applyBorder="1" applyAlignment="1">
      <alignment horizontal="left" vertical="center"/>
    </xf>
    <xf numFmtId="0" fontId="20" fillId="2" borderId="0" xfId="0" applyFont="1" applyFill="1" applyAlignment="1">
      <alignment horizontal="left" vertical="center"/>
    </xf>
    <xf numFmtId="0" fontId="20" fillId="2" borderId="33" xfId="0" applyFont="1" applyFill="1" applyBorder="1" applyAlignment="1">
      <alignment horizontal="left" vertical="center"/>
    </xf>
    <xf numFmtId="0" fontId="20" fillId="2" borderId="34" xfId="0" applyFont="1" applyFill="1" applyBorder="1" applyAlignment="1">
      <alignment horizontal="left" vertic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6" fillId="0" borderId="25" xfId="0" applyFont="1" applyBorder="1" applyAlignment="1">
      <alignment vertical="top" wrapText="1"/>
    </xf>
    <xf numFmtId="0" fontId="14" fillId="2" borderId="27" xfId="0" applyFont="1" applyFill="1" applyBorder="1" applyAlignment="1">
      <alignment wrapText="1"/>
    </xf>
    <xf numFmtId="0" fontId="14" fillId="2" borderId="28" xfId="0" applyFont="1" applyFill="1" applyBorder="1" applyAlignment="1">
      <alignment wrapText="1"/>
    </xf>
    <xf numFmtId="165" fontId="8" fillId="2" borderId="19" xfId="0" applyNumberFormat="1" applyFont="1" applyFill="1" applyBorder="1" applyAlignment="1">
      <alignment horizontal="right" vertical="center" indent="5"/>
    </xf>
    <xf numFmtId="165" fontId="8" fillId="2" borderId="14" xfId="0" applyNumberFormat="1" applyFont="1" applyFill="1" applyBorder="1" applyAlignment="1">
      <alignment horizontal="right" vertical="center" indent="5"/>
    </xf>
    <xf numFmtId="164" fontId="8" fillId="2" borderId="19" xfId="0" applyNumberFormat="1" applyFont="1" applyFill="1" applyBorder="1" applyAlignment="1">
      <alignment horizontal="right" vertical="center" indent="5"/>
    </xf>
    <xf numFmtId="164" fontId="8" fillId="2" borderId="14" xfId="0" applyNumberFormat="1" applyFont="1" applyFill="1" applyBorder="1" applyAlignment="1">
      <alignment horizontal="right" vertical="center" indent="5"/>
    </xf>
    <xf numFmtId="3" fontId="8" fillId="2" borderId="18" xfId="0" applyNumberFormat="1" applyFont="1" applyFill="1" applyBorder="1" applyAlignment="1">
      <alignment horizontal="right" vertical="center" indent="5"/>
    </xf>
    <xf numFmtId="3" fontId="8" fillId="2" borderId="8" xfId="0" applyNumberFormat="1" applyFont="1" applyFill="1" applyBorder="1" applyAlignment="1">
      <alignment horizontal="right" vertical="center" indent="5"/>
    </xf>
    <xf numFmtId="3" fontId="8" fillId="2" borderId="17" xfId="0" applyNumberFormat="1" applyFont="1" applyFill="1" applyBorder="1" applyAlignment="1">
      <alignment horizontal="right" vertical="center" indent="5"/>
    </xf>
    <xf numFmtId="3" fontId="8" fillId="2" borderId="6" xfId="0" applyNumberFormat="1" applyFont="1" applyFill="1" applyBorder="1" applyAlignment="1">
      <alignment horizontal="right" vertical="center" indent="5"/>
    </xf>
    <xf numFmtId="3" fontId="8" fillId="2" borderId="17" xfId="0" quotePrefix="1" applyNumberFormat="1" applyFont="1" applyFill="1" applyBorder="1" applyAlignment="1">
      <alignment horizontal="right" vertical="center" indent="5"/>
    </xf>
    <xf numFmtId="0" fontId="7" fillId="2" borderId="0" xfId="0" applyFont="1" applyFill="1" applyAlignment="1">
      <alignment horizontal="center" vertical="center"/>
    </xf>
    <xf numFmtId="0" fontId="8" fillId="2" borderId="1" xfId="0" applyFont="1" applyFill="1" applyBorder="1" applyAlignment="1">
      <alignment horizontal="center"/>
    </xf>
    <xf numFmtId="0" fontId="8" fillId="2" borderId="2" xfId="0" applyFont="1" applyFill="1" applyBorder="1" applyAlignment="1">
      <alignment horizontal="center"/>
    </xf>
    <xf numFmtId="3" fontId="8" fillId="2" borderId="6" xfId="0" quotePrefix="1" applyNumberFormat="1" applyFont="1" applyFill="1" applyBorder="1" applyAlignment="1">
      <alignment horizontal="right" vertical="center" indent="5"/>
    </xf>
    <xf numFmtId="3" fontId="11" fillId="2" borderId="17" xfId="0" quotePrefix="1" applyNumberFormat="1" applyFont="1" applyFill="1" applyBorder="1" applyAlignment="1">
      <alignment horizontal="right" vertical="center" indent="5"/>
    </xf>
    <xf numFmtId="3" fontId="11" fillId="2" borderId="6" xfId="0" applyNumberFormat="1" applyFont="1" applyFill="1" applyBorder="1" applyAlignment="1">
      <alignment horizontal="right" vertical="center" indent="5"/>
    </xf>
    <xf numFmtId="0" fontId="2" fillId="2" borderId="0" xfId="0" applyFont="1" applyFill="1" applyAlignment="1">
      <alignment horizontal="center"/>
    </xf>
    <xf numFmtId="0" fontId="4" fillId="2" borderId="0" xfId="0" applyFont="1" applyFill="1" applyAlignment="1">
      <alignment horizontal="left"/>
    </xf>
    <xf numFmtId="0" fontId="14" fillId="2" borderId="21" xfId="0" applyFont="1" applyFill="1" applyBorder="1" applyAlignment="1"/>
    <xf numFmtId="0" fontId="14" fillId="2" borderId="22" xfId="0" applyFont="1" applyFill="1" applyBorder="1" applyAlignment="1"/>
    <xf numFmtId="0" fontId="6" fillId="2" borderId="0" xfId="0" applyFont="1" applyFill="1" applyAlignment="1"/>
  </cellXfs>
  <cellStyles count="4">
    <cellStyle name="Hyperlink" xfId="2" builtinId="8"/>
    <cellStyle name="Normal" xfId="0" builtinId="0"/>
    <cellStyle name="Normal 2" xfId="3" xr:uid="{00000000-0005-0000-0000-000002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3571875</xdr:colOff>
      <xdr:row>7</xdr:row>
      <xdr:rowOff>76200</xdr:rowOff>
    </xdr:to>
    <xdr:pic>
      <xdr:nvPicPr>
        <xdr:cNvPr id="2" name="Picture 1" descr="Text&#10;&#10;Description automatically generated">
          <a:extLst>
            <a:ext uri="{FF2B5EF4-FFF2-40B4-BE49-F238E27FC236}">
              <a16:creationId xmlns:a16="http://schemas.microsoft.com/office/drawing/2014/main" id="{726DCE22-6556-4683-ADB4-38DC7884F4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9325" y="200025"/>
          <a:ext cx="4181475" cy="14763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estadisticas.gobierno.pr/iepr/Inventario/tabid/186/ctl/view_detail/mid/775/report_id/c657c5e6-578b-4020-b636-bedc8781c0f5/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workbookViewId="0">
      <selection activeCell="A9" sqref="A9:D9"/>
    </sheetView>
  </sheetViews>
  <sheetFormatPr defaultRowHeight="15"/>
  <cols>
    <col min="1" max="1" width="10.42578125" style="2" customWidth="1"/>
    <col min="2" max="2" width="14" style="2" customWidth="1"/>
    <col min="3" max="3" width="24.140625" style="2" customWidth="1"/>
    <col min="4" max="4" width="10.7109375" style="2" customWidth="1"/>
    <col min="5" max="5" width="9.140625" style="2"/>
    <col min="6" max="6" width="22" style="2" customWidth="1"/>
    <col min="7" max="7" width="9.140625" style="2"/>
    <col min="8" max="8" width="79.140625" style="2" customWidth="1"/>
    <col min="9" max="263" width="9.140625" style="2"/>
    <col min="264" max="264" width="25.28515625" style="2" customWidth="1"/>
    <col min="265" max="519" width="9.140625" style="2"/>
    <col min="520" max="520" width="25.28515625" style="2" customWidth="1"/>
    <col min="521" max="775" width="9.140625" style="2"/>
    <col min="776" max="776" width="25.28515625" style="2" customWidth="1"/>
    <col min="777" max="1031" width="9.140625" style="2"/>
    <col min="1032" max="1032" width="25.28515625" style="2" customWidth="1"/>
    <col min="1033" max="1287" width="9.140625" style="2"/>
    <col min="1288" max="1288" width="25.28515625" style="2" customWidth="1"/>
    <col min="1289" max="1543" width="9.140625" style="2"/>
    <col min="1544" max="1544" width="25.28515625" style="2" customWidth="1"/>
    <col min="1545" max="1799" width="9.140625" style="2"/>
    <col min="1800" max="1800" width="25.28515625" style="2" customWidth="1"/>
    <col min="1801" max="2055" width="9.140625" style="2"/>
    <col min="2056" max="2056" width="25.28515625" style="2" customWidth="1"/>
    <col min="2057" max="2311" width="9.140625" style="2"/>
    <col min="2312" max="2312" width="25.28515625" style="2" customWidth="1"/>
    <col min="2313" max="2567" width="9.140625" style="2"/>
    <col min="2568" max="2568" width="25.28515625" style="2" customWidth="1"/>
    <col min="2569" max="2823" width="9.140625" style="2"/>
    <col min="2824" max="2824" width="25.28515625" style="2" customWidth="1"/>
    <col min="2825" max="3079" width="9.140625" style="2"/>
    <col min="3080" max="3080" width="25.28515625" style="2" customWidth="1"/>
    <col min="3081" max="3335" width="9.140625" style="2"/>
    <col min="3336" max="3336" width="25.28515625" style="2" customWidth="1"/>
    <col min="3337" max="3591" width="9.140625" style="2"/>
    <col min="3592" max="3592" width="25.28515625" style="2" customWidth="1"/>
    <col min="3593" max="3847" width="9.140625" style="2"/>
    <col min="3848" max="3848" width="25.28515625" style="2" customWidth="1"/>
    <col min="3849" max="4103" width="9.140625" style="2"/>
    <col min="4104" max="4104" width="25.28515625" style="2" customWidth="1"/>
    <col min="4105" max="4359" width="9.140625" style="2"/>
    <col min="4360" max="4360" width="25.28515625" style="2" customWidth="1"/>
    <col min="4361" max="4615" width="9.140625" style="2"/>
    <col min="4616" max="4616" width="25.28515625" style="2" customWidth="1"/>
    <col min="4617" max="4871" width="9.140625" style="2"/>
    <col min="4872" max="4872" width="25.28515625" style="2" customWidth="1"/>
    <col min="4873" max="5127" width="9.140625" style="2"/>
    <col min="5128" max="5128" width="25.28515625" style="2" customWidth="1"/>
    <col min="5129" max="5383" width="9.140625" style="2"/>
    <col min="5384" max="5384" width="25.28515625" style="2" customWidth="1"/>
    <col min="5385" max="5639" width="9.140625" style="2"/>
    <col min="5640" max="5640" width="25.28515625" style="2" customWidth="1"/>
    <col min="5641" max="5895" width="9.140625" style="2"/>
    <col min="5896" max="5896" width="25.28515625" style="2" customWidth="1"/>
    <col min="5897" max="6151" width="9.140625" style="2"/>
    <col min="6152" max="6152" width="25.28515625" style="2" customWidth="1"/>
    <col min="6153" max="6407" width="9.140625" style="2"/>
    <col min="6408" max="6408" width="25.28515625" style="2" customWidth="1"/>
    <col min="6409" max="6663" width="9.140625" style="2"/>
    <col min="6664" max="6664" width="25.28515625" style="2" customWidth="1"/>
    <col min="6665" max="6919" width="9.140625" style="2"/>
    <col min="6920" max="6920" width="25.28515625" style="2" customWidth="1"/>
    <col min="6921" max="7175" width="9.140625" style="2"/>
    <col min="7176" max="7176" width="25.28515625" style="2" customWidth="1"/>
    <col min="7177" max="7431" width="9.140625" style="2"/>
    <col min="7432" max="7432" width="25.28515625" style="2" customWidth="1"/>
    <col min="7433" max="7687" width="9.140625" style="2"/>
    <col min="7688" max="7688" width="25.28515625" style="2" customWidth="1"/>
    <col min="7689" max="7943" width="9.140625" style="2"/>
    <col min="7944" max="7944" width="25.28515625" style="2" customWidth="1"/>
    <col min="7945" max="8199" width="9.140625" style="2"/>
    <col min="8200" max="8200" width="25.28515625" style="2" customWidth="1"/>
    <col min="8201" max="8455" width="9.140625" style="2"/>
    <col min="8456" max="8456" width="25.28515625" style="2" customWidth="1"/>
    <col min="8457" max="8711" width="9.140625" style="2"/>
    <col min="8712" max="8712" width="25.28515625" style="2" customWidth="1"/>
    <col min="8713" max="8967" width="9.140625" style="2"/>
    <col min="8968" max="8968" width="25.28515625" style="2" customWidth="1"/>
    <col min="8969" max="9223" width="9.140625" style="2"/>
    <col min="9224" max="9224" width="25.28515625" style="2" customWidth="1"/>
    <col min="9225" max="9479" width="9.140625" style="2"/>
    <col min="9480" max="9480" width="25.28515625" style="2" customWidth="1"/>
    <col min="9481" max="9735" width="9.140625" style="2"/>
    <col min="9736" max="9736" width="25.28515625" style="2" customWidth="1"/>
    <col min="9737" max="9991" width="9.140625" style="2"/>
    <col min="9992" max="9992" width="25.28515625" style="2" customWidth="1"/>
    <col min="9993" max="10247" width="9.140625" style="2"/>
    <col min="10248" max="10248" width="25.28515625" style="2" customWidth="1"/>
    <col min="10249" max="10503" width="9.140625" style="2"/>
    <col min="10504" max="10504" width="25.28515625" style="2" customWidth="1"/>
    <col min="10505" max="10759" width="9.140625" style="2"/>
    <col min="10760" max="10760" width="25.28515625" style="2" customWidth="1"/>
    <col min="10761" max="11015" width="9.140625" style="2"/>
    <col min="11016" max="11016" width="25.28515625" style="2" customWidth="1"/>
    <col min="11017" max="11271" width="9.140625" style="2"/>
    <col min="11272" max="11272" width="25.28515625" style="2" customWidth="1"/>
    <col min="11273" max="11527" width="9.140625" style="2"/>
    <col min="11528" max="11528" width="25.28515625" style="2" customWidth="1"/>
    <col min="11529" max="11783" width="9.140625" style="2"/>
    <col min="11784" max="11784" width="25.28515625" style="2" customWidth="1"/>
    <col min="11785" max="12039" width="9.140625" style="2"/>
    <col min="12040" max="12040" width="25.28515625" style="2" customWidth="1"/>
    <col min="12041" max="12295" width="9.140625" style="2"/>
    <col min="12296" max="12296" width="25.28515625" style="2" customWidth="1"/>
    <col min="12297" max="12551" width="9.140625" style="2"/>
    <col min="12552" max="12552" width="25.28515625" style="2" customWidth="1"/>
    <col min="12553" max="12807" width="9.140625" style="2"/>
    <col min="12808" max="12808" width="25.28515625" style="2" customWidth="1"/>
    <col min="12809" max="13063" width="9.140625" style="2"/>
    <col min="13064" max="13064" width="25.28515625" style="2" customWidth="1"/>
    <col min="13065" max="13319" width="9.140625" style="2"/>
    <col min="13320" max="13320" width="25.28515625" style="2" customWidth="1"/>
    <col min="13321" max="13575" width="9.140625" style="2"/>
    <col min="13576" max="13576" width="25.28515625" style="2" customWidth="1"/>
    <col min="13577" max="13831" width="9.140625" style="2"/>
    <col min="13832" max="13832" width="25.28515625" style="2" customWidth="1"/>
    <col min="13833" max="14087" width="9.140625" style="2"/>
    <col min="14088" max="14088" width="25.28515625" style="2" customWidth="1"/>
    <col min="14089" max="14343" width="9.140625" style="2"/>
    <col min="14344" max="14344" width="25.28515625" style="2" customWidth="1"/>
    <col min="14345" max="14599" width="9.140625" style="2"/>
    <col min="14600" max="14600" width="25.28515625" style="2" customWidth="1"/>
    <col min="14601" max="14855" width="9.140625" style="2"/>
    <col min="14856" max="14856" width="25.28515625" style="2" customWidth="1"/>
    <col min="14857" max="15111" width="9.140625" style="2"/>
    <col min="15112" max="15112" width="25.28515625" style="2" customWidth="1"/>
    <col min="15113" max="15367" width="9.140625" style="2"/>
    <col min="15368" max="15368" width="25.28515625" style="2" customWidth="1"/>
    <col min="15369" max="15623" width="9.140625" style="2"/>
    <col min="15624" max="15624" width="25.28515625" style="2" customWidth="1"/>
    <col min="15625" max="15879" width="9.140625" style="2"/>
    <col min="15880" max="15880" width="25.28515625" style="2" customWidth="1"/>
    <col min="15881" max="16135" width="9.140625" style="2"/>
    <col min="16136" max="16136" width="25.28515625" style="2" customWidth="1"/>
    <col min="16137" max="16384" width="9.140625" style="2"/>
  </cols>
  <sheetData>
    <row r="1" spans="1:8" ht="15.75" thickBot="1">
      <c r="A1" s="53" t="s">
        <v>0</v>
      </c>
      <c r="G1" s="54"/>
    </row>
    <row r="2" spans="1:8" ht="24" thickBot="1">
      <c r="A2" s="97" t="s">
        <v>1</v>
      </c>
      <c r="B2" s="98"/>
      <c r="C2" s="55" t="s">
        <v>2</v>
      </c>
      <c r="D2" s="56" t="s">
        <v>3</v>
      </c>
      <c r="E2" s="112" t="s">
        <v>4</v>
      </c>
      <c r="F2" s="113"/>
      <c r="G2" s="114"/>
      <c r="H2" s="57"/>
    </row>
    <row r="3" spans="1:8" ht="24" thickBot="1">
      <c r="A3" s="97" t="s">
        <v>5</v>
      </c>
      <c r="B3" s="98"/>
      <c r="C3" s="58" t="s">
        <v>6</v>
      </c>
      <c r="D3" s="59"/>
      <c r="E3" s="60"/>
      <c r="F3" s="61"/>
      <c r="G3" s="114"/>
      <c r="H3" s="62"/>
    </row>
    <row r="4" spans="1:8" ht="15.75" thickBot="1">
      <c r="A4" s="115" t="s">
        <v>7</v>
      </c>
      <c r="B4" s="116"/>
      <c r="C4" s="58" t="s">
        <v>8</v>
      </c>
      <c r="D4" s="59"/>
      <c r="E4" s="60"/>
      <c r="F4" s="61"/>
      <c r="G4" s="114"/>
      <c r="H4" s="63"/>
    </row>
    <row r="5" spans="1:8" ht="15.75" thickBot="1">
      <c r="A5" s="134" t="s">
        <v>9</v>
      </c>
      <c r="B5" s="135"/>
      <c r="C5" s="64" t="s">
        <v>10</v>
      </c>
      <c r="D5" s="65" t="s">
        <v>11</v>
      </c>
      <c r="E5" s="66" t="s">
        <v>12</v>
      </c>
      <c r="F5" s="67"/>
      <c r="G5" s="54"/>
    </row>
    <row r="6" spans="1:8" ht="15.75" thickBot="1">
      <c r="A6" s="97" t="s">
        <v>13</v>
      </c>
      <c r="B6" s="98"/>
      <c r="C6" s="68" t="s">
        <v>14</v>
      </c>
      <c r="D6" s="69"/>
      <c r="E6" s="60"/>
      <c r="F6" s="61"/>
      <c r="G6" s="54"/>
    </row>
    <row r="7" spans="1:8">
      <c r="A7" s="70"/>
      <c r="B7" s="71"/>
      <c r="C7" s="71"/>
      <c r="D7" s="71"/>
      <c r="G7" s="54"/>
    </row>
    <row r="8" spans="1:8" ht="15.75" thickBot="1">
      <c r="A8" s="72" t="s">
        <v>15</v>
      </c>
      <c r="B8" s="71"/>
      <c r="C8" s="71"/>
      <c r="D8" s="71"/>
      <c r="G8" s="54"/>
    </row>
    <row r="9" spans="1:8" ht="15.75" thickBot="1">
      <c r="A9" s="99" t="s">
        <v>16</v>
      </c>
      <c r="B9" s="100"/>
      <c r="C9" s="100"/>
      <c r="D9" s="101"/>
      <c r="G9" s="54"/>
    </row>
    <row r="10" spans="1:8">
      <c r="A10" s="72"/>
      <c r="B10" s="71"/>
      <c r="C10" s="71"/>
      <c r="D10" s="71"/>
      <c r="G10" s="54"/>
    </row>
    <row r="11" spans="1:8" ht="15.75" thickBot="1">
      <c r="A11" s="72" t="s">
        <v>17</v>
      </c>
      <c r="B11" s="71"/>
      <c r="C11" s="71"/>
      <c r="D11" s="71"/>
      <c r="G11" s="54"/>
    </row>
    <row r="12" spans="1:8" ht="26.25" thickBot="1">
      <c r="A12" s="73" t="s">
        <v>18</v>
      </c>
      <c r="B12" s="102" t="s">
        <v>19</v>
      </c>
      <c r="C12" s="103"/>
      <c r="D12" s="103"/>
      <c r="E12" s="103"/>
      <c r="F12" s="103"/>
      <c r="G12" s="103"/>
      <c r="H12" s="104"/>
    </row>
    <row r="13" spans="1:8">
      <c r="A13" s="53"/>
      <c r="G13" s="54"/>
    </row>
    <row r="14" spans="1:8" ht="15.75" thickBot="1">
      <c r="A14" s="53" t="s">
        <v>20</v>
      </c>
      <c r="G14" s="54"/>
    </row>
    <row r="15" spans="1:8">
      <c r="A15" s="74" t="s">
        <v>21</v>
      </c>
      <c r="B15" s="75"/>
      <c r="C15" s="76" t="s">
        <v>22</v>
      </c>
      <c r="D15" s="76"/>
      <c r="E15" s="76"/>
      <c r="F15" s="76"/>
      <c r="G15" s="76"/>
      <c r="H15" s="77"/>
    </row>
    <row r="16" spans="1:8">
      <c r="A16" s="105" t="s">
        <v>23</v>
      </c>
      <c r="B16" s="106"/>
      <c r="C16" s="106"/>
      <c r="D16" s="106"/>
      <c r="E16" s="106"/>
      <c r="F16" s="106"/>
      <c r="G16" s="106"/>
      <c r="H16" s="107"/>
    </row>
    <row r="17" spans="1:8">
      <c r="A17" s="105"/>
      <c r="B17" s="106"/>
      <c r="C17" s="106"/>
      <c r="D17" s="106"/>
      <c r="E17" s="106"/>
      <c r="F17" s="106"/>
      <c r="G17" s="106"/>
      <c r="H17" s="107"/>
    </row>
    <row r="18" spans="1:8">
      <c r="A18" s="105"/>
      <c r="B18" s="106"/>
      <c r="C18" s="106"/>
      <c r="D18" s="106"/>
      <c r="E18" s="106"/>
      <c r="F18" s="106"/>
      <c r="G18" s="106"/>
      <c r="H18" s="107"/>
    </row>
    <row r="19" spans="1:8">
      <c r="A19" s="108" t="s">
        <v>24</v>
      </c>
      <c r="B19" s="109"/>
      <c r="C19" s="109"/>
      <c r="D19" s="109"/>
      <c r="E19" s="109"/>
      <c r="F19" s="109"/>
      <c r="G19" s="109"/>
      <c r="H19" s="78"/>
    </row>
    <row r="20" spans="1:8" ht="15.75" thickBot="1">
      <c r="A20" s="110" t="s">
        <v>25</v>
      </c>
      <c r="B20" s="111"/>
      <c r="C20" s="111"/>
      <c r="D20" s="111"/>
      <c r="E20" s="111"/>
      <c r="F20" s="111"/>
      <c r="G20" s="111"/>
      <c r="H20" s="79"/>
    </row>
    <row r="21" spans="1:8">
      <c r="A21" s="80"/>
      <c r="G21" s="54"/>
    </row>
    <row r="22" spans="1:8" ht="15.75" thickBot="1">
      <c r="A22" s="53" t="s">
        <v>26</v>
      </c>
      <c r="G22" s="54"/>
    </row>
    <row r="23" spans="1:8" ht="40.5" customHeight="1" thickBot="1">
      <c r="A23" s="91" t="s">
        <v>27</v>
      </c>
      <c r="B23" s="92"/>
      <c r="C23" s="92"/>
      <c r="D23" s="92"/>
      <c r="E23" s="92"/>
      <c r="F23" s="92"/>
      <c r="G23" s="92"/>
      <c r="H23" s="93"/>
    </row>
    <row r="24" spans="1:8">
      <c r="A24" s="81"/>
      <c r="G24" s="54"/>
    </row>
    <row r="25" spans="1:8" ht="15.75" thickBot="1">
      <c r="A25" s="82" t="s">
        <v>28</v>
      </c>
      <c r="G25" s="54"/>
    </row>
    <row r="26" spans="1:8" ht="78" customHeight="1" thickBot="1">
      <c r="A26" s="94" t="s">
        <v>29</v>
      </c>
      <c r="B26" s="95"/>
      <c r="C26" s="95"/>
      <c r="D26" s="95"/>
      <c r="E26" s="95"/>
      <c r="F26" s="95"/>
      <c r="G26" s="95"/>
      <c r="H26" s="96"/>
    </row>
  </sheetData>
  <mergeCells count="14">
    <mergeCell ref="A5:B5"/>
    <mergeCell ref="A2:B2"/>
    <mergeCell ref="E2:F2"/>
    <mergeCell ref="G2:G4"/>
    <mergeCell ref="A3:B3"/>
    <mergeCell ref="A4:B4"/>
    <mergeCell ref="A23:H23"/>
    <mergeCell ref="A26:H26"/>
    <mergeCell ref="A6:B6"/>
    <mergeCell ref="A9:D9"/>
    <mergeCell ref="B12:H12"/>
    <mergeCell ref="A16:H18"/>
    <mergeCell ref="A19:G19"/>
    <mergeCell ref="A20:G20"/>
  </mergeCells>
  <hyperlinks>
    <hyperlink ref="C15:H15" r:id="rId1" display="http://www.estadisticas.gobierno.pr/iepr/Inventario/tabid/186/ctl/view_detail/mid/775/report_id/c657c5e6-578b-4020-b636-bedc8781c0f5/Default.aspx,"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88"/>
  <sheetViews>
    <sheetView tabSelected="1" topLeftCell="S1" zoomScale="80" zoomScaleNormal="80" workbookViewId="0">
      <selection activeCell="AL18" sqref="AL18"/>
    </sheetView>
  </sheetViews>
  <sheetFormatPr defaultRowHeight="15"/>
  <cols>
    <col min="1" max="1" width="14.85546875" style="41" customWidth="1"/>
    <col min="2" max="15" width="8.7109375" style="1" customWidth="1"/>
    <col min="16" max="16" width="15.140625" style="2" customWidth="1"/>
    <col min="17" max="17" width="9.140625" style="1"/>
    <col min="18" max="18" width="14.85546875" style="41" customWidth="1"/>
    <col min="19" max="32" width="8.7109375" style="1" customWidth="1"/>
    <col min="33" max="33" width="14.7109375" style="1" customWidth="1"/>
    <col min="34" max="35" width="9.140625" style="1"/>
  </cols>
  <sheetData>
    <row r="1" spans="1:35">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83"/>
      <c r="AI1" s="83"/>
    </row>
    <row r="2" spans="1:35">
      <c r="A2" s="133" t="s">
        <v>30</v>
      </c>
      <c r="B2" s="136"/>
      <c r="C2" s="136"/>
      <c r="D2" s="136"/>
      <c r="E2" s="136"/>
      <c r="F2" s="136"/>
      <c r="G2" s="136"/>
      <c r="H2" s="136"/>
      <c r="I2" s="136"/>
      <c r="J2" s="136"/>
      <c r="K2" s="136"/>
      <c r="L2" s="136"/>
      <c r="M2" s="136"/>
      <c r="N2" s="136"/>
      <c r="O2" s="136"/>
      <c r="P2" s="136"/>
      <c r="Q2" s="136"/>
      <c r="R2" s="2"/>
      <c r="U2" s="3"/>
      <c r="V2" s="3"/>
      <c r="W2" s="3"/>
      <c r="X2" s="3"/>
      <c r="Y2" s="3"/>
      <c r="Z2" s="3"/>
      <c r="AA2" s="3"/>
      <c r="AB2" s="3"/>
      <c r="AC2" s="3"/>
      <c r="AD2" s="3"/>
      <c r="AE2" s="3"/>
      <c r="AF2" s="3"/>
      <c r="AG2" s="3"/>
    </row>
    <row r="3" spans="1:35">
      <c r="A3" s="89"/>
      <c r="B3" s="89"/>
      <c r="C3" s="89"/>
      <c r="D3" s="89"/>
      <c r="E3" s="89"/>
      <c r="F3" s="89"/>
      <c r="G3" s="89"/>
      <c r="H3" s="89"/>
      <c r="I3" s="89"/>
      <c r="J3" s="89"/>
      <c r="K3" s="89"/>
      <c r="L3" s="89"/>
      <c r="M3" s="89"/>
      <c r="N3" s="89"/>
      <c r="O3" s="89"/>
      <c r="P3" s="89"/>
      <c r="Q3" s="89"/>
      <c r="R3" s="89"/>
      <c r="U3" s="3"/>
      <c r="V3" s="3"/>
      <c r="W3" s="3"/>
      <c r="X3" s="3"/>
      <c r="Y3" s="3"/>
      <c r="Z3" s="3"/>
      <c r="AA3" s="3"/>
      <c r="AB3" s="3"/>
      <c r="AC3" s="3"/>
      <c r="AD3" s="3"/>
      <c r="AE3" s="3"/>
      <c r="AF3" s="3"/>
      <c r="AG3" s="3"/>
    </row>
    <row r="4" spans="1:35">
      <c r="A4" s="126" t="s">
        <v>31</v>
      </c>
      <c r="B4" s="126"/>
      <c r="C4" s="126"/>
      <c r="D4" s="126"/>
      <c r="E4" s="126"/>
      <c r="F4" s="126"/>
      <c r="G4" s="126"/>
      <c r="H4" s="126"/>
      <c r="I4" s="126"/>
      <c r="J4" s="126"/>
      <c r="K4" s="126"/>
      <c r="L4" s="126"/>
      <c r="M4" s="126"/>
      <c r="N4" s="126"/>
      <c r="O4" s="126"/>
      <c r="P4" s="126"/>
      <c r="R4" s="126" t="s">
        <v>32</v>
      </c>
      <c r="S4" s="126"/>
      <c r="T4" s="126"/>
      <c r="U4" s="126"/>
      <c r="V4" s="126"/>
      <c r="W4" s="126"/>
      <c r="X4" s="126"/>
      <c r="Y4" s="126"/>
      <c r="Z4" s="126"/>
      <c r="AA4" s="126"/>
      <c r="AB4" s="126"/>
      <c r="AC4" s="126"/>
      <c r="AD4" s="126"/>
      <c r="AE4" s="126"/>
      <c r="AF4" s="126"/>
      <c r="AG4" s="126"/>
    </row>
    <row r="5" spans="1:35">
      <c r="A5" s="126" t="s">
        <v>33</v>
      </c>
      <c r="B5" s="126"/>
      <c r="C5" s="126"/>
      <c r="D5" s="126"/>
      <c r="E5" s="126"/>
      <c r="F5" s="126"/>
      <c r="G5" s="126"/>
      <c r="H5" s="126"/>
      <c r="I5" s="126"/>
      <c r="J5" s="126"/>
      <c r="K5" s="126"/>
      <c r="L5" s="126"/>
      <c r="M5" s="126"/>
      <c r="N5" s="126"/>
      <c r="O5" s="126"/>
      <c r="P5" s="126"/>
      <c r="Q5" s="4"/>
      <c r="R5" s="126" t="s">
        <v>33</v>
      </c>
      <c r="S5" s="126"/>
      <c r="T5" s="126"/>
      <c r="U5" s="126"/>
      <c r="V5" s="126"/>
      <c r="W5" s="126"/>
      <c r="X5" s="126"/>
      <c r="Y5" s="126"/>
      <c r="Z5" s="126"/>
      <c r="AA5" s="126"/>
      <c r="AB5" s="126"/>
      <c r="AC5" s="126"/>
      <c r="AD5" s="126"/>
      <c r="AE5" s="126"/>
      <c r="AF5" s="126"/>
      <c r="AG5" s="126"/>
    </row>
    <row r="6" spans="1:35">
      <c r="A6" s="126" t="s">
        <v>34</v>
      </c>
      <c r="B6" s="126"/>
      <c r="C6" s="126"/>
      <c r="D6" s="126"/>
      <c r="E6" s="126"/>
      <c r="F6" s="126"/>
      <c r="G6" s="126"/>
      <c r="H6" s="126"/>
      <c r="I6" s="126"/>
      <c r="J6" s="126"/>
      <c r="K6" s="126"/>
      <c r="L6" s="126"/>
      <c r="M6" s="126"/>
      <c r="N6" s="126"/>
      <c r="O6" s="126"/>
      <c r="P6" s="126"/>
      <c r="Q6" s="4"/>
      <c r="R6" s="126" t="s">
        <v>34</v>
      </c>
      <c r="S6" s="126"/>
      <c r="T6" s="126"/>
      <c r="U6" s="126"/>
      <c r="V6" s="126"/>
      <c r="W6" s="126"/>
      <c r="X6" s="126"/>
      <c r="Y6" s="126"/>
      <c r="Z6" s="126"/>
      <c r="AA6" s="126"/>
      <c r="AB6" s="126"/>
      <c r="AC6" s="126"/>
      <c r="AD6" s="126"/>
      <c r="AE6" s="126"/>
      <c r="AF6" s="126"/>
      <c r="AG6" s="126"/>
    </row>
    <row r="7" spans="1:35">
      <c r="A7" s="126" t="s">
        <v>35</v>
      </c>
      <c r="B7" s="126"/>
      <c r="C7" s="126"/>
      <c r="D7" s="126"/>
      <c r="E7" s="126"/>
      <c r="F7" s="126"/>
      <c r="G7" s="126"/>
      <c r="H7" s="126"/>
      <c r="I7" s="126"/>
      <c r="J7" s="126"/>
      <c r="K7" s="126"/>
      <c r="L7" s="126"/>
      <c r="M7" s="126"/>
      <c r="N7" s="126"/>
      <c r="O7" s="126"/>
      <c r="P7" s="126"/>
      <c r="Q7" s="6"/>
      <c r="R7" s="126" t="s">
        <v>35</v>
      </c>
      <c r="S7" s="126"/>
      <c r="T7" s="126"/>
      <c r="U7" s="126"/>
      <c r="V7" s="126"/>
      <c r="W7" s="126"/>
      <c r="X7" s="126"/>
      <c r="Y7" s="126"/>
      <c r="Z7" s="126"/>
      <c r="AA7" s="126"/>
      <c r="AB7" s="126"/>
      <c r="AC7" s="126"/>
      <c r="AD7" s="126"/>
      <c r="AE7" s="126"/>
      <c r="AF7" s="126"/>
      <c r="AG7" s="126"/>
    </row>
    <row r="8" spans="1:35">
      <c r="A8" s="90"/>
      <c r="B8" s="90"/>
      <c r="C8" s="90"/>
      <c r="D8" s="90"/>
      <c r="E8" s="90"/>
      <c r="F8" s="90"/>
      <c r="G8" s="90"/>
      <c r="H8" s="90"/>
      <c r="I8" s="90"/>
      <c r="J8" s="127">
        <v>2020</v>
      </c>
      <c r="K8" s="128"/>
      <c r="L8" s="127">
        <v>2021</v>
      </c>
      <c r="M8" s="128"/>
      <c r="N8" s="127">
        <v>2022</v>
      </c>
      <c r="O8" s="128"/>
      <c r="P8" s="51"/>
      <c r="Q8" s="6"/>
      <c r="R8" s="90"/>
      <c r="S8" s="90"/>
      <c r="T8" s="90"/>
      <c r="U8" s="90"/>
      <c r="V8" s="90"/>
      <c r="W8" s="90"/>
      <c r="X8" s="90"/>
      <c r="Y8" s="90"/>
      <c r="Z8" s="90"/>
      <c r="AA8" s="127">
        <v>2020</v>
      </c>
      <c r="AB8" s="128"/>
      <c r="AC8" s="127">
        <v>2021</v>
      </c>
      <c r="AD8" s="128"/>
      <c r="AE8" s="127">
        <v>2022</v>
      </c>
      <c r="AF8" s="128"/>
      <c r="AG8" s="51"/>
    </row>
    <row r="9" spans="1:35">
      <c r="A9" s="7" t="s">
        <v>36</v>
      </c>
      <c r="B9" s="8">
        <v>2012</v>
      </c>
      <c r="C9" s="8">
        <v>2013</v>
      </c>
      <c r="D9" s="8">
        <v>2014</v>
      </c>
      <c r="E9" s="8">
        <v>2015</v>
      </c>
      <c r="F9" s="8">
        <v>2016</v>
      </c>
      <c r="G9" s="8">
        <v>2017</v>
      </c>
      <c r="H9" s="8">
        <v>2018</v>
      </c>
      <c r="I9" s="8">
        <v>2019</v>
      </c>
      <c r="J9" s="9" t="s">
        <v>37</v>
      </c>
      <c r="K9" s="10" t="s">
        <v>38</v>
      </c>
      <c r="L9" s="9" t="s">
        <v>37</v>
      </c>
      <c r="M9" s="10" t="s">
        <v>38</v>
      </c>
      <c r="N9" s="9" t="s">
        <v>37</v>
      </c>
      <c r="O9" s="10" t="s">
        <v>38</v>
      </c>
      <c r="P9" s="50" t="s">
        <v>39</v>
      </c>
      <c r="R9" s="7" t="s">
        <v>36</v>
      </c>
      <c r="S9" s="8">
        <v>2012</v>
      </c>
      <c r="T9" s="8">
        <v>2013</v>
      </c>
      <c r="U9" s="8">
        <v>2014</v>
      </c>
      <c r="V9" s="8">
        <v>2015</v>
      </c>
      <c r="W9" s="8">
        <v>2016</v>
      </c>
      <c r="X9" s="8">
        <v>2017</v>
      </c>
      <c r="Y9" s="8">
        <v>2018</v>
      </c>
      <c r="Z9" s="11">
        <v>2019</v>
      </c>
      <c r="AA9" s="9" t="s">
        <v>37</v>
      </c>
      <c r="AB9" s="10" t="s">
        <v>38</v>
      </c>
      <c r="AC9" s="9" t="s">
        <v>37</v>
      </c>
      <c r="AD9" s="10" t="s">
        <v>38</v>
      </c>
      <c r="AE9" s="9" t="s">
        <v>37</v>
      </c>
      <c r="AF9" s="10" t="s">
        <v>38</v>
      </c>
      <c r="AG9" s="50" t="s">
        <v>39</v>
      </c>
    </row>
    <row r="10" spans="1:35">
      <c r="A10" s="12" t="s">
        <v>40</v>
      </c>
      <c r="B10" s="13" t="s">
        <v>41</v>
      </c>
      <c r="C10" s="14">
        <v>1</v>
      </c>
      <c r="D10" s="14">
        <v>2</v>
      </c>
      <c r="E10" s="14">
        <v>0</v>
      </c>
      <c r="F10" s="14">
        <v>0</v>
      </c>
      <c r="G10" s="14">
        <v>0</v>
      </c>
      <c r="H10" s="14">
        <v>0</v>
      </c>
      <c r="I10" s="13">
        <v>1</v>
      </c>
      <c r="J10" s="15">
        <v>2</v>
      </c>
      <c r="K10" s="16" t="s">
        <v>42</v>
      </c>
      <c r="L10" s="17" t="s">
        <v>42</v>
      </c>
      <c r="M10" s="16">
        <v>0</v>
      </c>
      <c r="N10" s="17" t="s">
        <v>42</v>
      </c>
      <c r="O10" s="16">
        <v>0</v>
      </c>
      <c r="P10" s="48" t="s">
        <v>43</v>
      </c>
      <c r="R10" s="12" t="s">
        <v>40</v>
      </c>
      <c r="S10" s="13" t="s">
        <v>41</v>
      </c>
      <c r="T10" s="14">
        <v>1</v>
      </c>
      <c r="U10" s="14">
        <v>1</v>
      </c>
      <c r="V10" s="14">
        <v>1</v>
      </c>
      <c r="W10" s="14">
        <v>0</v>
      </c>
      <c r="X10" s="14">
        <v>0</v>
      </c>
      <c r="Y10" s="14">
        <v>0</v>
      </c>
      <c r="Z10" s="13">
        <v>0</v>
      </c>
      <c r="AA10" s="15">
        <v>0</v>
      </c>
      <c r="AB10" s="16" t="s">
        <v>42</v>
      </c>
      <c r="AC10" s="15">
        <v>0</v>
      </c>
      <c r="AD10" s="18">
        <v>0</v>
      </c>
      <c r="AE10" s="15">
        <v>0</v>
      </c>
      <c r="AF10" s="18">
        <v>0</v>
      </c>
      <c r="AG10" s="48" t="s">
        <v>43</v>
      </c>
    </row>
    <row r="11" spans="1:35">
      <c r="A11" s="12" t="s">
        <v>44</v>
      </c>
      <c r="B11" s="13" t="s">
        <v>41</v>
      </c>
      <c r="C11" s="13">
        <v>5</v>
      </c>
      <c r="D11" s="14">
        <v>0</v>
      </c>
      <c r="E11" s="13">
        <v>1</v>
      </c>
      <c r="F11" s="13">
        <v>1</v>
      </c>
      <c r="G11" s="13">
        <v>0</v>
      </c>
      <c r="H11" s="19">
        <v>0</v>
      </c>
      <c r="I11" s="19">
        <v>0</v>
      </c>
      <c r="J11" s="20">
        <v>0</v>
      </c>
      <c r="K11" s="18" t="s">
        <v>42</v>
      </c>
      <c r="L11" s="21" t="s">
        <v>42</v>
      </c>
      <c r="M11" s="18">
        <v>0</v>
      </c>
      <c r="N11" s="21" t="s">
        <v>42</v>
      </c>
      <c r="O11" s="18">
        <v>0</v>
      </c>
      <c r="P11" s="48" t="s">
        <v>45</v>
      </c>
      <c r="R11" s="12" t="s">
        <v>44</v>
      </c>
      <c r="S11" s="13" t="s">
        <v>41</v>
      </c>
      <c r="T11" s="13">
        <v>2</v>
      </c>
      <c r="U11" s="14">
        <v>0</v>
      </c>
      <c r="V11" s="13">
        <v>1</v>
      </c>
      <c r="W11" s="13">
        <v>0</v>
      </c>
      <c r="X11" s="13">
        <v>0</v>
      </c>
      <c r="Y11" s="19">
        <v>2</v>
      </c>
      <c r="Z11" s="19">
        <v>1</v>
      </c>
      <c r="AA11" s="22">
        <v>0</v>
      </c>
      <c r="AB11" s="18" t="s">
        <v>42</v>
      </c>
      <c r="AC11" s="22">
        <v>0</v>
      </c>
      <c r="AD11" s="23">
        <v>0</v>
      </c>
      <c r="AE11" s="22">
        <v>1</v>
      </c>
      <c r="AF11" s="23">
        <v>2</v>
      </c>
      <c r="AG11" s="48" t="s">
        <v>45</v>
      </c>
      <c r="AH11" s="85"/>
      <c r="AI11" s="85"/>
    </row>
    <row r="12" spans="1:35">
      <c r="A12" s="12" t="s">
        <v>46</v>
      </c>
      <c r="B12" s="19" t="s">
        <v>41</v>
      </c>
      <c r="C12" s="19">
        <v>4</v>
      </c>
      <c r="D12" s="14">
        <v>1</v>
      </c>
      <c r="E12" s="13">
        <v>0</v>
      </c>
      <c r="F12" s="19">
        <v>0</v>
      </c>
      <c r="G12" s="19">
        <v>1</v>
      </c>
      <c r="H12" s="19">
        <v>0</v>
      </c>
      <c r="I12" s="19">
        <v>1</v>
      </c>
      <c r="J12" s="20">
        <v>0</v>
      </c>
      <c r="K12" s="18" t="s">
        <v>42</v>
      </c>
      <c r="L12" s="21" t="s">
        <v>42</v>
      </c>
      <c r="M12" s="18">
        <v>1</v>
      </c>
      <c r="N12" s="21" t="s">
        <v>42</v>
      </c>
      <c r="O12" s="18">
        <v>1</v>
      </c>
      <c r="P12" s="48" t="s">
        <v>47</v>
      </c>
      <c r="R12" s="12" t="s">
        <v>46</v>
      </c>
      <c r="S12" s="19" t="s">
        <v>41</v>
      </c>
      <c r="T12" s="19">
        <v>2</v>
      </c>
      <c r="U12" s="14">
        <v>3</v>
      </c>
      <c r="V12" s="13">
        <v>4</v>
      </c>
      <c r="W12" s="19">
        <v>1</v>
      </c>
      <c r="X12" s="19">
        <v>0</v>
      </c>
      <c r="Y12" s="19">
        <v>0</v>
      </c>
      <c r="Z12" s="19">
        <v>0</v>
      </c>
      <c r="AA12" s="22">
        <v>0</v>
      </c>
      <c r="AB12" s="18" t="s">
        <v>42</v>
      </c>
      <c r="AC12" s="22">
        <v>0</v>
      </c>
      <c r="AD12" s="23">
        <v>0</v>
      </c>
      <c r="AE12" s="21">
        <v>0</v>
      </c>
      <c r="AF12" s="18">
        <v>1</v>
      </c>
      <c r="AG12" s="48" t="s">
        <v>47</v>
      </c>
    </row>
    <row r="13" spans="1:35">
      <c r="A13" s="12" t="s">
        <v>48</v>
      </c>
      <c r="B13" s="19" t="s">
        <v>41</v>
      </c>
      <c r="C13" s="19">
        <v>1</v>
      </c>
      <c r="D13" s="14">
        <v>3</v>
      </c>
      <c r="E13" s="13">
        <v>5</v>
      </c>
      <c r="F13" s="13">
        <v>3</v>
      </c>
      <c r="G13" s="13">
        <v>0</v>
      </c>
      <c r="H13" s="13">
        <v>0</v>
      </c>
      <c r="I13" s="13">
        <v>0</v>
      </c>
      <c r="J13" s="20">
        <v>2</v>
      </c>
      <c r="K13" s="18" t="s">
        <v>42</v>
      </c>
      <c r="L13" s="21" t="s">
        <v>42</v>
      </c>
      <c r="M13" s="18">
        <v>2</v>
      </c>
      <c r="N13" s="21" t="s">
        <v>42</v>
      </c>
      <c r="O13" s="18">
        <v>1</v>
      </c>
      <c r="P13" s="48" t="s">
        <v>49</v>
      </c>
      <c r="R13" s="12" t="s">
        <v>48</v>
      </c>
      <c r="S13" s="19" t="s">
        <v>41</v>
      </c>
      <c r="T13" s="19">
        <v>0</v>
      </c>
      <c r="U13" s="14">
        <v>1</v>
      </c>
      <c r="V13" s="13">
        <v>1</v>
      </c>
      <c r="W13" s="13">
        <v>2</v>
      </c>
      <c r="X13" s="13">
        <v>2</v>
      </c>
      <c r="Y13" s="13">
        <v>0</v>
      </c>
      <c r="Z13" s="13">
        <v>0</v>
      </c>
      <c r="AA13" s="20">
        <v>0</v>
      </c>
      <c r="AB13" s="18" t="s">
        <v>42</v>
      </c>
      <c r="AC13" s="20">
        <v>2</v>
      </c>
      <c r="AD13" s="18">
        <v>0</v>
      </c>
      <c r="AE13" s="20">
        <v>0</v>
      </c>
      <c r="AF13" s="18">
        <v>1</v>
      </c>
      <c r="AG13" s="48" t="s">
        <v>49</v>
      </c>
    </row>
    <row r="14" spans="1:35">
      <c r="A14" s="12" t="s">
        <v>50</v>
      </c>
      <c r="B14" s="19" t="s">
        <v>41</v>
      </c>
      <c r="C14" s="19">
        <v>2</v>
      </c>
      <c r="D14" s="14">
        <v>1</v>
      </c>
      <c r="E14" s="13">
        <v>0</v>
      </c>
      <c r="F14" s="13">
        <v>2</v>
      </c>
      <c r="G14" s="13">
        <v>0</v>
      </c>
      <c r="H14" s="13">
        <v>0</v>
      </c>
      <c r="I14" s="13">
        <v>0</v>
      </c>
      <c r="J14" s="20">
        <v>2</v>
      </c>
      <c r="K14" s="18" t="s">
        <v>42</v>
      </c>
      <c r="L14" s="21" t="s">
        <v>42</v>
      </c>
      <c r="M14" s="18">
        <v>2</v>
      </c>
      <c r="N14" s="21" t="s">
        <v>42</v>
      </c>
      <c r="O14" s="18">
        <v>0</v>
      </c>
      <c r="P14" s="48" t="s">
        <v>51</v>
      </c>
      <c r="R14" s="12" t="s">
        <v>50</v>
      </c>
      <c r="S14" s="19" t="s">
        <v>41</v>
      </c>
      <c r="T14" s="19">
        <v>0</v>
      </c>
      <c r="U14" s="14">
        <v>0</v>
      </c>
      <c r="V14" s="13">
        <v>0</v>
      </c>
      <c r="W14" s="13">
        <v>3</v>
      </c>
      <c r="X14" s="13">
        <v>0</v>
      </c>
      <c r="Y14" s="13">
        <v>2</v>
      </c>
      <c r="Z14" s="13">
        <v>0</v>
      </c>
      <c r="AA14" s="20">
        <v>1</v>
      </c>
      <c r="AB14" s="18" t="s">
        <v>42</v>
      </c>
      <c r="AC14" s="20">
        <v>3</v>
      </c>
      <c r="AD14" s="18">
        <v>0</v>
      </c>
      <c r="AE14" s="20">
        <v>1</v>
      </c>
      <c r="AF14" s="18">
        <v>0</v>
      </c>
      <c r="AG14" s="48" t="s">
        <v>51</v>
      </c>
    </row>
    <row r="15" spans="1:35">
      <c r="A15" s="12" t="s">
        <v>52</v>
      </c>
      <c r="B15" s="19" t="s">
        <v>41</v>
      </c>
      <c r="C15" s="19">
        <v>1</v>
      </c>
      <c r="D15" s="14">
        <v>1</v>
      </c>
      <c r="E15" s="19">
        <v>1</v>
      </c>
      <c r="F15" s="19">
        <v>0</v>
      </c>
      <c r="G15" s="19">
        <v>0</v>
      </c>
      <c r="H15" s="13">
        <v>0</v>
      </c>
      <c r="I15" s="13">
        <v>1</v>
      </c>
      <c r="J15" s="20">
        <v>10</v>
      </c>
      <c r="K15" s="18" t="s">
        <v>42</v>
      </c>
      <c r="L15" s="21" t="s">
        <v>42</v>
      </c>
      <c r="M15" s="18">
        <v>1</v>
      </c>
      <c r="N15" s="21" t="s">
        <v>42</v>
      </c>
      <c r="O15" s="18" t="s">
        <v>41</v>
      </c>
      <c r="P15" s="48" t="s">
        <v>53</v>
      </c>
      <c r="R15" s="12" t="s">
        <v>52</v>
      </c>
      <c r="S15" s="19" t="s">
        <v>41</v>
      </c>
      <c r="T15" s="19">
        <v>1</v>
      </c>
      <c r="U15" s="14">
        <v>1</v>
      </c>
      <c r="V15" s="19">
        <v>0</v>
      </c>
      <c r="W15" s="19">
        <v>0</v>
      </c>
      <c r="X15" s="19">
        <v>0</v>
      </c>
      <c r="Y15" s="13">
        <v>3</v>
      </c>
      <c r="Z15" s="13">
        <v>0</v>
      </c>
      <c r="AA15" s="20">
        <v>0</v>
      </c>
      <c r="AB15" s="18" t="s">
        <v>42</v>
      </c>
      <c r="AC15" s="20">
        <v>0</v>
      </c>
      <c r="AD15" s="18">
        <v>0</v>
      </c>
      <c r="AE15" s="20" t="s">
        <v>41</v>
      </c>
      <c r="AF15" s="18" t="s">
        <v>41</v>
      </c>
      <c r="AG15" s="48" t="s">
        <v>53</v>
      </c>
    </row>
    <row r="16" spans="1:35">
      <c r="A16" s="12" t="s">
        <v>54</v>
      </c>
      <c r="B16" s="19">
        <v>0</v>
      </c>
      <c r="C16" s="19">
        <v>1</v>
      </c>
      <c r="D16" s="19">
        <v>1</v>
      </c>
      <c r="E16" s="19">
        <v>4</v>
      </c>
      <c r="F16" s="19">
        <v>1</v>
      </c>
      <c r="G16" s="19">
        <v>0</v>
      </c>
      <c r="H16" s="13">
        <v>2</v>
      </c>
      <c r="I16" s="13">
        <v>0</v>
      </c>
      <c r="J16" s="20" t="s">
        <v>42</v>
      </c>
      <c r="K16" s="18">
        <v>0</v>
      </c>
      <c r="L16" s="21" t="s">
        <v>42</v>
      </c>
      <c r="M16" s="18">
        <v>0</v>
      </c>
      <c r="N16" s="21" t="s">
        <v>42</v>
      </c>
      <c r="O16" s="18" t="s">
        <v>41</v>
      </c>
      <c r="P16" s="48" t="s">
        <v>55</v>
      </c>
      <c r="R16" s="12" t="s">
        <v>54</v>
      </c>
      <c r="S16" s="19">
        <v>5</v>
      </c>
      <c r="T16" s="19">
        <v>0</v>
      </c>
      <c r="U16" s="19">
        <v>0</v>
      </c>
      <c r="V16" s="19">
        <v>1</v>
      </c>
      <c r="W16" s="19">
        <v>0</v>
      </c>
      <c r="X16" s="19">
        <v>0</v>
      </c>
      <c r="Y16" s="13">
        <v>3</v>
      </c>
      <c r="Z16" s="13">
        <v>0</v>
      </c>
      <c r="AA16" s="20">
        <v>1</v>
      </c>
      <c r="AB16" s="24">
        <v>0</v>
      </c>
      <c r="AC16" s="20">
        <v>0</v>
      </c>
      <c r="AD16" s="18">
        <v>0</v>
      </c>
      <c r="AE16" s="20" t="s">
        <v>41</v>
      </c>
      <c r="AF16" s="18" t="s">
        <v>41</v>
      </c>
      <c r="AG16" s="48" t="s">
        <v>55</v>
      </c>
    </row>
    <row r="17" spans="1:35">
      <c r="A17" s="12" t="s">
        <v>56</v>
      </c>
      <c r="B17" s="19">
        <v>1</v>
      </c>
      <c r="C17" s="19">
        <v>2</v>
      </c>
      <c r="D17" s="19">
        <v>4</v>
      </c>
      <c r="E17" s="19">
        <v>1</v>
      </c>
      <c r="F17" s="19">
        <v>4</v>
      </c>
      <c r="G17" s="19">
        <v>1</v>
      </c>
      <c r="H17" s="13">
        <v>2</v>
      </c>
      <c r="I17" s="13">
        <v>0</v>
      </c>
      <c r="J17" s="20" t="s">
        <v>42</v>
      </c>
      <c r="K17" s="18">
        <v>0</v>
      </c>
      <c r="L17" s="21" t="s">
        <v>42</v>
      </c>
      <c r="M17" s="18">
        <v>1</v>
      </c>
      <c r="N17" s="21" t="s">
        <v>42</v>
      </c>
      <c r="O17" s="18" t="s">
        <v>41</v>
      </c>
      <c r="P17" s="48" t="s">
        <v>57</v>
      </c>
      <c r="R17" s="12" t="s">
        <v>56</v>
      </c>
      <c r="S17" s="19">
        <v>0</v>
      </c>
      <c r="T17" s="19">
        <v>0</v>
      </c>
      <c r="U17" s="19">
        <v>5</v>
      </c>
      <c r="V17" s="19">
        <v>0</v>
      </c>
      <c r="W17" s="19">
        <v>2</v>
      </c>
      <c r="X17" s="19">
        <v>0</v>
      </c>
      <c r="Y17" s="13">
        <v>5</v>
      </c>
      <c r="Z17" s="13">
        <v>0</v>
      </c>
      <c r="AA17" s="20">
        <v>0</v>
      </c>
      <c r="AB17" s="24">
        <v>0</v>
      </c>
      <c r="AC17" s="20">
        <v>1</v>
      </c>
      <c r="AD17" s="18">
        <v>0</v>
      </c>
      <c r="AE17" s="20" t="s">
        <v>41</v>
      </c>
      <c r="AF17" s="18" t="s">
        <v>41</v>
      </c>
      <c r="AG17" s="48" t="s">
        <v>57</v>
      </c>
    </row>
    <row r="18" spans="1:35">
      <c r="A18" s="12" t="s">
        <v>58</v>
      </c>
      <c r="B18" s="19">
        <v>3</v>
      </c>
      <c r="C18" s="19">
        <v>4</v>
      </c>
      <c r="D18" s="19">
        <v>1</v>
      </c>
      <c r="E18" s="19">
        <v>2</v>
      </c>
      <c r="F18" s="19">
        <v>2</v>
      </c>
      <c r="G18" s="19">
        <v>0</v>
      </c>
      <c r="H18" s="13">
        <v>1</v>
      </c>
      <c r="I18" s="13">
        <v>0</v>
      </c>
      <c r="J18" s="20" t="s">
        <v>42</v>
      </c>
      <c r="K18" s="18">
        <v>1</v>
      </c>
      <c r="L18" s="21" t="s">
        <v>42</v>
      </c>
      <c r="M18" s="18">
        <v>2</v>
      </c>
      <c r="N18" s="21" t="s">
        <v>42</v>
      </c>
      <c r="O18" s="18" t="s">
        <v>41</v>
      </c>
      <c r="P18" s="48" t="s">
        <v>59</v>
      </c>
      <c r="R18" s="12" t="s">
        <v>58</v>
      </c>
      <c r="S18" s="19">
        <v>0</v>
      </c>
      <c r="T18" s="19">
        <v>4</v>
      </c>
      <c r="U18" s="19">
        <v>0</v>
      </c>
      <c r="V18" s="19">
        <v>2</v>
      </c>
      <c r="W18" s="19">
        <v>0</v>
      </c>
      <c r="X18" s="19">
        <v>1</v>
      </c>
      <c r="Y18" s="13">
        <v>3</v>
      </c>
      <c r="Z18" s="13">
        <v>0</v>
      </c>
      <c r="AA18" s="20">
        <v>1</v>
      </c>
      <c r="AB18" s="24">
        <v>0</v>
      </c>
      <c r="AC18" s="20">
        <v>5</v>
      </c>
      <c r="AD18" s="18">
        <v>0</v>
      </c>
      <c r="AE18" s="20" t="s">
        <v>41</v>
      </c>
      <c r="AF18" s="18" t="s">
        <v>41</v>
      </c>
      <c r="AG18" s="48" t="s">
        <v>59</v>
      </c>
      <c r="AI18" s="84"/>
    </row>
    <row r="19" spans="1:35">
      <c r="A19" s="12" t="s">
        <v>60</v>
      </c>
      <c r="B19" s="19">
        <v>0</v>
      </c>
      <c r="C19" s="19">
        <v>0</v>
      </c>
      <c r="D19" s="19">
        <v>5</v>
      </c>
      <c r="E19" s="19">
        <v>1</v>
      </c>
      <c r="F19" s="19">
        <v>2</v>
      </c>
      <c r="G19" s="19">
        <v>0</v>
      </c>
      <c r="H19" s="13">
        <v>0</v>
      </c>
      <c r="I19" s="13">
        <v>1</v>
      </c>
      <c r="J19" s="20" t="s">
        <v>42</v>
      </c>
      <c r="K19" s="18">
        <v>0</v>
      </c>
      <c r="L19" s="21" t="s">
        <v>42</v>
      </c>
      <c r="M19" s="18">
        <v>1</v>
      </c>
      <c r="N19" s="21" t="s">
        <v>42</v>
      </c>
      <c r="O19" s="18" t="s">
        <v>41</v>
      </c>
      <c r="P19" s="48" t="s">
        <v>61</v>
      </c>
      <c r="R19" s="12" t="s">
        <v>60</v>
      </c>
      <c r="S19" s="19">
        <v>2</v>
      </c>
      <c r="T19" s="19">
        <v>3</v>
      </c>
      <c r="U19" s="19">
        <v>3</v>
      </c>
      <c r="V19" s="19">
        <v>0</v>
      </c>
      <c r="W19" s="19">
        <v>0</v>
      </c>
      <c r="X19" s="19">
        <v>2</v>
      </c>
      <c r="Y19" s="13">
        <v>0</v>
      </c>
      <c r="Z19" s="13">
        <v>0</v>
      </c>
      <c r="AA19" s="20">
        <v>0</v>
      </c>
      <c r="AB19" s="24">
        <v>0</v>
      </c>
      <c r="AC19" s="20">
        <v>0</v>
      </c>
      <c r="AD19" s="18">
        <v>0</v>
      </c>
      <c r="AE19" s="20" t="s">
        <v>41</v>
      </c>
      <c r="AF19" s="18" t="s">
        <v>41</v>
      </c>
      <c r="AG19" s="48" t="s">
        <v>61</v>
      </c>
      <c r="AI19" s="84"/>
    </row>
    <row r="20" spans="1:35">
      <c r="A20" s="12" t="s">
        <v>62</v>
      </c>
      <c r="B20" s="19">
        <v>2</v>
      </c>
      <c r="C20" s="19">
        <v>1</v>
      </c>
      <c r="D20" s="19">
        <v>0</v>
      </c>
      <c r="E20" s="19">
        <v>1</v>
      </c>
      <c r="F20" s="19">
        <v>0</v>
      </c>
      <c r="G20" s="19">
        <v>0</v>
      </c>
      <c r="H20" s="13">
        <v>0</v>
      </c>
      <c r="I20" s="13">
        <v>0</v>
      </c>
      <c r="J20" s="20" t="s">
        <v>42</v>
      </c>
      <c r="K20" s="18">
        <v>0</v>
      </c>
      <c r="L20" s="21" t="s">
        <v>42</v>
      </c>
      <c r="M20" s="18">
        <v>0</v>
      </c>
      <c r="N20" s="21" t="s">
        <v>42</v>
      </c>
      <c r="O20" s="18" t="s">
        <v>41</v>
      </c>
      <c r="P20" s="48" t="s">
        <v>63</v>
      </c>
      <c r="R20" s="12" t="s">
        <v>62</v>
      </c>
      <c r="S20" s="19">
        <v>2</v>
      </c>
      <c r="T20" s="19">
        <v>2</v>
      </c>
      <c r="U20" s="19">
        <v>0</v>
      </c>
      <c r="V20" s="19">
        <v>0</v>
      </c>
      <c r="W20" s="19">
        <v>0</v>
      </c>
      <c r="X20" s="19">
        <v>1</v>
      </c>
      <c r="Y20" s="13">
        <v>1</v>
      </c>
      <c r="Z20" s="13">
        <v>0</v>
      </c>
      <c r="AA20" s="20">
        <v>0</v>
      </c>
      <c r="AB20" s="24">
        <v>0</v>
      </c>
      <c r="AC20" s="20">
        <v>0</v>
      </c>
      <c r="AD20" s="18">
        <v>0</v>
      </c>
      <c r="AE20" s="20" t="s">
        <v>41</v>
      </c>
      <c r="AF20" s="18" t="s">
        <v>41</v>
      </c>
      <c r="AG20" s="48" t="s">
        <v>63</v>
      </c>
    </row>
    <row r="21" spans="1:35">
      <c r="A21" s="12" t="s">
        <v>64</v>
      </c>
      <c r="B21" s="25">
        <v>0</v>
      </c>
      <c r="C21" s="25">
        <v>3</v>
      </c>
      <c r="D21" s="25">
        <v>1</v>
      </c>
      <c r="E21" s="25">
        <v>4</v>
      </c>
      <c r="F21" s="25">
        <v>2</v>
      </c>
      <c r="G21" s="25">
        <v>0</v>
      </c>
      <c r="H21" s="13">
        <v>0</v>
      </c>
      <c r="I21" s="13">
        <v>2</v>
      </c>
      <c r="J21" s="26" t="s">
        <v>42</v>
      </c>
      <c r="K21" s="18">
        <v>5</v>
      </c>
      <c r="L21" s="27" t="s">
        <v>42</v>
      </c>
      <c r="M21" s="28">
        <v>0</v>
      </c>
      <c r="N21" s="27" t="s">
        <v>42</v>
      </c>
      <c r="O21" s="28" t="s">
        <v>41</v>
      </c>
      <c r="P21" s="49" t="s">
        <v>65</v>
      </c>
      <c r="R21" s="12" t="s">
        <v>64</v>
      </c>
      <c r="S21" s="25">
        <v>0</v>
      </c>
      <c r="T21" s="25">
        <v>1</v>
      </c>
      <c r="U21" s="25">
        <v>1</v>
      </c>
      <c r="V21" s="25">
        <v>1</v>
      </c>
      <c r="W21" s="25">
        <v>3</v>
      </c>
      <c r="X21" s="25">
        <v>0</v>
      </c>
      <c r="Y21" s="13">
        <v>0</v>
      </c>
      <c r="Z21" s="13">
        <v>0</v>
      </c>
      <c r="AA21" s="26">
        <v>1</v>
      </c>
      <c r="AB21" s="29">
        <v>0</v>
      </c>
      <c r="AC21" s="26">
        <v>1</v>
      </c>
      <c r="AD21" s="28">
        <v>1</v>
      </c>
      <c r="AE21" s="26" t="s">
        <v>41</v>
      </c>
      <c r="AF21" s="28" t="s">
        <v>41</v>
      </c>
      <c r="AG21" s="49" t="s">
        <v>65</v>
      </c>
    </row>
    <row r="22" spans="1:35">
      <c r="A22" s="30" t="s">
        <v>66</v>
      </c>
      <c r="B22" s="87">
        <f t="shared" ref="B22:G22" si="0">ROUND(SUM(B10:B21),1)</f>
        <v>6</v>
      </c>
      <c r="C22" s="87">
        <f t="shared" si="0"/>
        <v>25</v>
      </c>
      <c r="D22" s="87">
        <f t="shared" si="0"/>
        <v>20</v>
      </c>
      <c r="E22" s="87">
        <f t="shared" si="0"/>
        <v>20</v>
      </c>
      <c r="F22" s="87">
        <f t="shared" si="0"/>
        <v>17</v>
      </c>
      <c r="G22" s="87">
        <f t="shared" si="0"/>
        <v>2</v>
      </c>
      <c r="H22" s="87">
        <f>ROUND(SUM(H10:H21),1)</f>
        <v>5</v>
      </c>
      <c r="I22" s="87">
        <f>ROUND(SUM(I10:I21),1)</f>
        <v>6</v>
      </c>
      <c r="J22" s="123">
        <f>SUM(J10:K21)</f>
        <v>22</v>
      </c>
      <c r="K22" s="124"/>
      <c r="L22" s="123">
        <f>SUM(L10:M21)</f>
        <v>10</v>
      </c>
      <c r="M22" s="124"/>
      <c r="N22" s="125" t="s">
        <v>41</v>
      </c>
      <c r="O22" s="124"/>
      <c r="P22" s="31" t="s">
        <v>66</v>
      </c>
      <c r="R22" s="30" t="s">
        <v>66</v>
      </c>
      <c r="S22" s="87">
        <f t="shared" ref="S22:X22" si="1">ROUND(SUM(S10:S21),1)</f>
        <v>9</v>
      </c>
      <c r="T22" s="87">
        <f t="shared" si="1"/>
        <v>16</v>
      </c>
      <c r="U22" s="87">
        <f t="shared" si="1"/>
        <v>15</v>
      </c>
      <c r="V22" s="87">
        <f t="shared" si="1"/>
        <v>11</v>
      </c>
      <c r="W22" s="87">
        <f t="shared" si="1"/>
        <v>11</v>
      </c>
      <c r="X22" s="87">
        <f t="shared" si="1"/>
        <v>6</v>
      </c>
      <c r="Y22" s="87">
        <f>ROUND(SUM(Y10:Y21),1)</f>
        <v>19</v>
      </c>
      <c r="Z22" s="87">
        <f>ROUND(SUM(Z10:Z21),1)</f>
        <v>1</v>
      </c>
      <c r="AA22" s="123">
        <f>SUM(AA10:AB21)</f>
        <v>4</v>
      </c>
      <c r="AB22" s="124"/>
      <c r="AC22" s="123">
        <f>SUM(AC10:AD21)</f>
        <v>13</v>
      </c>
      <c r="AD22" s="124"/>
      <c r="AE22" s="130" t="s">
        <v>41</v>
      </c>
      <c r="AF22" s="131"/>
      <c r="AG22" s="31" t="s">
        <v>66</v>
      </c>
    </row>
    <row r="23" spans="1:35">
      <c r="A23" s="12" t="s">
        <v>67</v>
      </c>
      <c r="B23" s="32" t="s">
        <v>41</v>
      </c>
      <c r="C23" s="14">
        <f t="shared" ref="C23:J23" si="2">C22-B22</f>
        <v>19</v>
      </c>
      <c r="D23" s="14">
        <f t="shared" si="2"/>
        <v>-5</v>
      </c>
      <c r="E23" s="14">
        <f t="shared" si="2"/>
        <v>0</v>
      </c>
      <c r="F23" s="14">
        <f t="shared" si="2"/>
        <v>-3</v>
      </c>
      <c r="G23" s="14">
        <f t="shared" si="2"/>
        <v>-15</v>
      </c>
      <c r="H23" s="14">
        <f t="shared" si="2"/>
        <v>3</v>
      </c>
      <c r="I23" s="14">
        <f t="shared" si="2"/>
        <v>1</v>
      </c>
      <c r="J23" s="121">
        <f t="shared" si="2"/>
        <v>16</v>
      </c>
      <c r="K23" s="122"/>
      <c r="L23" s="121">
        <f>L22-J22</f>
        <v>-12</v>
      </c>
      <c r="M23" s="122"/>
      <c r="N23" s="121" t="s">
        <v>41</v>
      </c>
      <c r="O23" s="122"/>
      <c r="P23" s="48" t="s">
        <v>68</v>
      </c>
      <c r="Q23" s="5"/>
      <c r="R23" s="12" t="s">
        <v>67</v>
      </c>
      <c r="S23" s="32" t="s">
        <v>41</v>
      </c>
      <c r="T23" s="14">
        <f t="shared" ref="T23:AA23" si="3">T22-S22</f>
        <v>7</v>
      </c>
      <c r="U23" s="14">
        <f t="shared" si="3"/>
        <v>-1</v>
      </c>
      <c r="V23" s="14">
        <f t="shared" si="3"/>
        <v>-4</v>
      </c>
      <c r="W23" s="14">
        <f t="shared" si="3"/>
        <v>0</v>
      </c>
      <c r="X23" s="14">
        <f t="shared" si="3"/>
        <v>-5</v>
      </c>
      <c r="Y23" s="14">
        <f t="shared" si="3"/>
        <v>13</v>
      </c>
      <c r="Z23" s="14">
        <f t="shared" si="3"/>
        <v>-18</v>
      </c>
      <c r="AA23" s="121">
        <f t="shared" si="3"/>
        <v>3</v>
      </c>
      <c r="AB23" s="122"/>
      <c r="AC23" s="121">
        <f>AC22-AA22</f>
        <v>9</v>
      </c>
      <c r="AD23" s="122"/>
      <c r="AE23" s="121" t="s">
        <v>41</v>
      </c>
      <c r="AF23" s="122"/>
      <c r="AG23" s="48" t="s">
        <v>68</v>
      </c>
    </row>
    <row r="24" spans="1:35">
      <c r="A24" s="33" t="s">
        <v>69</v>
      </c>
      <c r="B24" s="34" t="s">
        <v>41</v>
      </c>
      <c r="C24" s="35">
        <f t="shared" ref="C24:J24" si="4">(C23/B22)*100</f>
        <v>316.66666666666663</v>
      </c>
      <c r="D24" s="35">
        <f t="shared" si="4"/>
        <v>-20</v>
      </c>
      <c r="E24" s="35">
        <f t="shared" si="4"/>
        <v>0</v>
      </c>
      <c r="F24" s="35">
        <f t="shared" si="4"/>
        <v>-15</v>
      </c>
      <c r="G24" s="35">
        <f t="shared" si="4"/>
        <v>-88.235294117647058</v>
      </c>
      <c r="H24" s="35">
        <f t="shared" si="4"/>
        <v>150</v>
      </c>
      <c r="I24" s="35">
        <f t="shared" si="4"/>
        <v>20</v>
      </c>
      <c r="J24" s="117">
        <f t="shared" si="4"/>
        <v>266.66666666666663</v>
      </c>
      <c r="K24" s="118"/>
      <c r="L24" s="117">
        <f>(L23/J22)*100</f>
        <v>-54.54545454545454</v>
      </c>
      <c r="M24" s="118"/>
      <c r="N24" s="117" t="s">
        <v>41</v>
      </c>
      <c r="O24" s="118"/>
      <c r="P24" s="49" t="s">
        <v>70</v>
      </c>
      <c r="R24" s="33" t="s">
        <v>69</v>
      </c>
      <c r="S24" s="34" t="s">
        <v>41</v>
      </c>
      <c r="T24" s="35">
        <f t="shared" ref="T24:AA24" si="5">(T23/S22)*100</f>
        <v>77.777777777777786</v>
      </c>
      <c r="U24" s="35">
        <f t="shared" si="5"/>
        <v>-6.25</v>
      </c>
      <c r="V24" s="35">
        <f t="shared" si="5"/>
        <v>-26.666666666666668</v>
      </c>
      <c r="W24" s="35">
        <f t="shared" si="5"/>
        <v>0</v>
      </c>
      <c r="X24" s="35">
        <f t="shared" si="5"/>
        <v>-45.454545454545453</v>
      </c>
      <c r="Y24" s="35">
        <f t="shared" si="5"/>
        <v>216.66666666666666</v>
      </c>
      <c r="Z24" s="35">
        <f t="shared" si="5"/>
        <v>-94.73684210526315</v>
      </c>
      <c r="AA24" s="117">
        <f t="shared" si="5"/>
        <v>300</v>
      </c>
      <c r="AB24" s="118"/>
      <c r="AC24" s="117">
        <f>(AC23/AA22)*100</f>
        <v>225</v>
      </c>
      <c r="AD24" s="118"/>
      <c r="AE24" s="117" t="s">
        <v>41</v>
      </c>
      <c r="AF24" s="118"/>
      <c r="AG24" s="49" t="s">
        <v>70</v>
      </c>
    </row>
    <row r="25" spans="1:35">
      <c r="A25" s="30" t="s">
        <v>71</v>
      </c>
      <c r="B25" s="36" t="s">
        <v>41</v>
      </c>
      <c r="C25" s="14">
        <f>ROUND(SUM(C10:C14),1)</f>
        <v>13</v>
      </c>
      <c r="D25" s="14">
        <f t="shared" ref="D25:I25" si="6">ROUND(SUM(D10:D14),1)</f>
        <v>7</v>
      </c>
      <c r="E25" s="14">
        <f t="shared" si="6"/>
        <v>6</v>
      </c>
      <c r="F25" s="14">
        <f t="shared" si="6"/>
        <v>6</v>
      </c>
      <c r="G25" s="14">
        <f t="shared" si="6"/>
        <v>1</v>
      </c>
      <c r="H25" s="14">
        <f t="shared" si="6"/>
        <v>0</v>
      </c>
      <c r="I25" s="14">
        <f t="shared" si="6"/>
        <v>2</v>
      </c>
      <c r="J25" s="123">
        <f>SUM(J10:K14)</f>
        <v>6</v>
      </c>
      <c r="K25" s="124">
        <f t="shared" ref="K25:O25" si="7">ROUND(SUM(K10:K17),1)</f>
        <v>0</v>
      </c>
      <c r="L25" s="123">
        <f t="shared" ref="L25" si="8">SUM(L10:M14)</f>
        <v>5</v>
      </c>
      <c r="M25" s="124">
        <f t="shared" si="7"/>
        <v>7</v>
      </c>
      <c r="N25" s="123">
        <f t="shared" ref="N25" si="9">SUM(N10:O14)</f>
        <v>2</v>
      </c>
      <c r="O25" s="124">
        <f t="shared" si="7"/>
        <v>2</v>
      </c>
      <c r="P25" s="30" t="s">
        <v>71</v>
      </c>
      <c r="R25" s="30" t="s">
        <v>71</v>
      </c>
      <c r="S25" s="36" t="s">
        <v>41</v>
      </c>
      <c r="T25" s="14">
        <f>ROUND(SUM(T10:T14),1)</f>
        <v>5</v>
      </c>
      <c r="U25" s="14">
        <f t="shared" ref="U25:Z25" si="10">ROUND(SUM(U10:U14),1)</f>
        <v>5</v>
      </c>
      <c r="V25" s="14">
        <f t="shared" si="10"/>
        <v>7</v>
      </c>
      <c r="W25" s="14">
        <f t="shared" si="10"/>
        <v>6</v>
      </c>
      <c r="X25" s="14">
        <f t="shared" si="10"/>
        <v>2</v>
      </c>
      <c r="Y25" s="14">
        <f t="shared" si="10"/>
        <v>4</v>
      </c>
      <c r="Z25" s="14">
        <f t="shared" si="10"/>
        <v>1</v>
      </c>
      <c r="AA25" s="123">
        <f>SUM(AA10:AB14)</f>
        <v>1</v>
      </c>
      <c r="AB25" s="124">
        <f t="shared" ref="AB25:AF25" si="11">ROUND(SUM(AB10:AB17),1)</f>
        <v>0</v>
      </c>
      <c r="AC25" s="123">
        <f t="shared" ref="AC25" si="12">SUM(AC10:AD14)</f>
        <v>5</v>
      </c>
      <c r="AD25" s="124">
        <f t="shared" si="11"/>
        <v>0</v>
      </c>
      <c r="AE25" s="123">
        <f t="shared" ref="AE25" si="13">SUM(AE10:AF14)</f>
        <v>6</v>
      </c>
      <c r="AF25" s="124">
        <f t="shared" si="11"/>
        <v>4</v>
      </c>
      <c r="AG25" s="30" t="s">
        <v>71</v>
      </c>
    </row>
    <row r="26" spans="1:35">
      <c r="A26" s="12" t="s">
        <v>67</v>
      </c>
      <c r="B26" s="32" t="s">
        <v>41</v>
      </c>
      <c r="C26" s="13" t="s">
        <v>41</v>
      </c>
      <c r="D26" s="14">
        <f t="shared" ref="D26:J26" si="14">D25-C25</f>
        <v>-6</v>
      </c>
      <c r="E26" s="14">
        <f t="shared" si="14"/>
        <v>-1</v>
      </c>
      <c r="F26" s="14">
        <f t="shared" si="14"/>
        <v>0</v>
      </c>
      <c r="G26" s="14">
        <f t="shared" si="14"/>
        <v>-5</v>
      </c>
      <c r="H26" s="14">
        <f t="shared" si="14"/>
        <v>-1</v>
      </c>
      <c r="I26" s="14">
        <f t="shared" si="14"/>
        <v>2</v>
      </c>
      <c r="J26" s="121">
        <f t="shared" si="14"/>
        <v>4</v>
      </c>
      <c r="K26" s="122"/>
      <c r="L26" s="121">
        <f>L25-J25</f>
        <v>-1</v>
      </c>
      <c r="M26" s="122"/>
      <c r="N26" s="121">
        <f>N25-L25</f>
        <v>-3</v>
      </c>
      <c r="O26" s="122"/>
      <c r="P26" s="37" t="s">
        <v>68</v>
      </c>
      <c r="R26" s="12" t="s">
        <v>67</v>
      </c>
      <c r="S26" s="32" t="s">
        <v>41</v>
      </c>
      <c r="T26" s="13" t="s">
        <v>41</v>
      </c>
      <c r="U26" s="14">
        <f t="shared" ref="U26:AA26" si="15">U25-T25</f>
        <v>0</v>
      </c>
      <c r="V26" s="14">
        <f t="shared" si="15"/>
        <v>2</v>
      </c>
      <c r="W26" s="14">
        <f t="shared" si="15"/>
        <v>-1</v>
      </c>
      <c r="X26" s="14">
        <f t="shared" si="15"/>
        <v>-4</v>
      </c>
      <c r="Y26" s="14">
        <f t="shared" si="15"/>
        <v>2</v>
      </c>
      <c r="Z26" s="14">
        <f t="shared" si="15"/>
        <v>-3</v>
      </c>
      <c r="AA26" s="121">
        <f t="shared" si="15"/>
        <v>0</v>
      </c>
      <c r="AB26" s="122"/>
      <c r="AC26" s="121">
        <f>AC25-AA25</f>
        <v>4</v>
      </c>
      <c r="AD26" s="122"/>
      <c r="AE26" s="121">
        <f>AE25-AC25</f>
        <v>1</v>
      </c>
      <c r="AF26" s="122"/>
      <c r="AG26" s="37" t="s">
        <v>68</v>
      </c>
    </row>
    <row r="27" spans="1:35">
      <c r="A27" s="33" t="s">
        <v>69</v>
      </c>
      <c r="B27" s="34" t="s">
        <v>41</v>
      </c>
      <c r="C27" s="34" t="s">
        <v>41</v>
      </c>
      <c r="D27" s="38">
        <f t="shared" ref="D27:J27" si="16">(D26/C25)*100</f>
        <v>-46.153846153846153</v>
      </c>
      <c r="E27" s="38">
        <f t="shared" si="16"/>
        <v>-14.285714285714285</v>
      </c>
      <c r="F27" s="38">
        <f t="shared" si="16"/>
        <v>0</v>
      </c>
      <c r="G27" s="38">
        <f t="shared" si="16"/>
        <v>-83.333333333333343</v>
      </c>
      <c r="H27" s="38">
        <f t="shared" si="16"/>
        <v>-100</v>
      </c>
      <c r="I27" s="86" t="s">
        <v>41</v>
      </c>
      <c r="J27" s="119">
        <f t="shared" si="16"/>
        <v>200</v>
      </c>
      <c r="K27" s="120"/>
      <c r="L27" s="119">
        <f>(L26/J25)*100</f>
        <v>-16.666666666666664</v>
      </c>
      <c r="M27" s="120"/>
      <c r="N27" s="119">
        <f>(N26/L25)*100</f>
        <v>-60</v>
      </c>
      <c r="O27" s="120"/>
      <c r="P27" s="39" t="s">
        <v>70</v>
      </c>
      <c r="R27" s="33" t="s">
        <v>69</v>
      </c>
      <c r="S27" s="34" t="s">
        <v>41</v>
      </c>
      <c r="T27" s="34" t="s">
        <v>41</v>
      </c>
      <c r="U27" s="38">
        <f t="shared" ref="U27:AA27" si="17">(U26/T25)*100</f>
        <v>0</v>
      </c>
      <c r="V27" s="38">
        <f t="shared" si="17"/>
        <v>40</v>
      </c>
      <c r="W27" s="38">
        <f t="shared" si="17"/>
        <v>-14.285714285714285</v>
      </c>
      <c r="X27" s="38">
        <f t="shared" si="17"/>
        <v>-66.666666666666657</v>
      </c>
      <c r="Y27" s="38">
        <f t="shared" si="17"/>
        <v>100</v>
      </c>
      <c r="Z27" s="38">
        <f t="shared" si="17"/>
        <v>-75</v>
      </c>
      <c r="AA27" s="119">
        <f t="shared" si="17"/>
        <v>0</v>
      </c>
      <c r="AB27" s="120"/>
      <c r="AC27" s="119">
        <f>(AC26/AA25)*100</f>
        <v>400</v>
      </c>
      <c r="AD27" s="120"/>
      <c r="AE27" s="119">
        <f>(AE26/AC25)*100</f>
        <v>20</v>
      </c>
      <c r="AF27" s="120"/>
      <c r="AG27" s="39" t="s">
        <v>70</v>
      </c>
    </row>
    <row r="28" spans="1:35">
      <c r="A28" s="30" t="s">
        <v>72</v>
      </c>
      <c r="B28" s="14">
        <f>ROUND(SUM(B16:B21,C10:C14),1)</f>
        <v>19</v>
      </c>
      <c r="C28" s="14">
        <f t="shared" ref="C28:I28" si="18">ROUND(SUM(C16:C21,D10:D14),1)</f>
        <v>18</v>
      </c>
      <c r="D28" s="14">
        <f t="shared" si="18"/>
        <v>18</v>
      </c>
      <c r="E28" s="14">
        <f t="shared" si="18"/>
        <v>19</v>
      </c>
      <c r="F28" s="14">
        <f t="shared" si="18"/>
        <v>12</v>
      </c>
      <c r="G28" s="14">
        <f t="shared" si="18"/>
        <v>1</v>
      </c>
      <c r="H28" s="14">
        <f t="shared" si="18"/>
        <v>7</v>
      </c>
      <c r="I28" s="14">
        <f t="shared" si="18"/>
        <v>9</v>
      </c>
      <c r="J28" s="123">
        <f>SUM(J16:K21,L10:M14)</f>
        <v>11</v>
      </c>
      <c r="K28" s="124">
        <f t="shared" ref="K28:M28" si="19">ROUND(SUM(K16:K17),1)</f>
        <v>0</v>
      </c>
      <c r="L28" s="123">
        <f>SUM(L16:M21,N10:O14)</f>
        <v>6</v>
      </c>
      <c r="M28" s="124">
        <f t="shared" si="19"/>
        <v>1</v>
      </c>
      <c r="N28" s="125" t="s">
        <v>41</v>
      </c>
      <c r="O28" s="124"/>
      <c r="P28" s="30" t="s">
        <v>73</v>
      </c>
      <c r="R28" s="30" t="s">
        <v>72</v>
      </c>
      <c r="S28" s="14">
        <f>ROUND(SUM(S16:S21,T10:T14),1)</f>
        <v>14</v>
      </c>
      <c r="T28" s="14">
        <f t="shared" ref="T28:Z28" si="20">ROUND(SUM(T16:T21,U10:U14),1)</f>
        <v>15</v>
      </c>
      <c r="U28" s="14">
        <f t="shared" si="20"/>
        <v>16</v>
      </c>
      <c r="V28" s="14">
        <f t="shared" si="20"/>
        <v>10</v>
      </c>
      <c r="W28" s="14">
        <f t="shared" si="20"/>
        <v>7</v>
      </c>
      <c r="X28" s="14">
        <f t="shared" si="20"/>
        <v>8</v>
      </c>
      <c r="Y28" s="14">
        <f t="shared" si="20"/>
        <v>13</v>
      </c>
      <c r="Z28" s="14">
        <f t="shared" si="20"/>
        <v>1</v>
      </c>
      <c r="AA28" s="123">
        <f>SUM(AA16:AB21,AC10:AD14)</f>
        <v>8</v>
      </c>
      <c r="AB28" s="124">
        <f t="shared" ref="AB28:AD28" si="21">ROUND(SUM(AB16:AB17),1)</f>
        <v>0</v>
      </c>
      <c r="AC28" s="123">
        <f>SUM(AC16:AD21,AE10:AF14)</f>
        <v>14</v>
      </c>
      <c r="AD28" s="124">
        <f t="shared" si="21"/>
        <v>0</v>
      </c>
      <c r="AE28" s="125" t="s">
        <v>41</v>
      </c>
      <c r="AF28" s="124"/>
      <c r="AG28" s="30" t="s">
        <v>73</v>
      </c>
    </row>
    <row r="29" spans="1:35">
      <c r="A29" s="12" t="s">
        <v>67</v>
      </c>
      <c r="B29" s="32" t="s">
        <v>41</v>
      </c>
      <c r="C29" s="14">
        <f t="shared" ref="C29:J29" si="22">+C28-B28</f>
        <v>-1</v>
      </c>
      <c r="D29" s="14">
        <f t="shared" si="22"/>
        <v>0</v>
      </c>
      <c r="E29" s="14">
        <f t="shared" si="22"/>
        <v>1</v>
      </c>
      <c r="F29" s="14">
        <f t="shared" si="22"/>
        <v>-7</v>
      </c>
      <c r="G29" s="14">
        <f t="shared" si="22"/>
        <v>-11</v>
      </c>
      <c r="H29" s="14">
        <f t="shared" si="22"/>
        <v>6</v>
      </c>
      <c r="I29" s="14">
        <f t="shared" si="22"/>
        <v>2</v>
      </c>
      <c r="J29" s="121">
        <f t="shared" si="22"/>
        <v>2</v>
      </c>
      <c r="K29" s="122"/>
      <c r="L29" s="121">
        <f>+L28-J28</f>
        <v>-5</v>
      </c>
      <c r="M29" s="122"/>
      <c r="N29" s="121" t="s">
        <v>41</v>
      </c>
      <c r="O29" s="122"/>
      <c r="P29" s="37" t="s">
        <v>68</v>
      </c>
      <c r="R29" s="12" t="s">
        <v>67</v>
      </c>
      <c r="S29" s="32" t="s">
        <v>41</v>
      </c>
      <c r="T29" s="14">
        <f t="shared" ref="T29:AA29" si="23">+T28-S28</f>
        <v>1</v>
      </c>
      <c r="U29" s="14">
        <f t="shared" si="23"/>
        <v>1</v>
      </c>
      <c r="V29" s="14">
        <f t="shared" si="23"/>
        <v>-6</v>
      </c>
      <c r="W29" s="14">
        <f t="shared" si="23"/>
        <v>-3</v>
      </c>
      <c r="X29" s="14">
        <f t="shared" si="23"/>
        <v>1</v>
      </c>
      <c r="Y29" s="14">
        <f t="shared" si="23"/>
        <v>5</v>
      </c>
      <c r="Z29" s="14">
        <f t="shared" si="23"/>
        <v>-12</v>
      </c>
      <c r="AA29" s="121">
        <f t="shared" si="23"/>
        <v>7</v>
      </c>
      <c r="AB29" s="122"/>
      <c r="AC29" s="121">
        <f>+AC28-AA28</f>
        <v>6</v>
      </c>
      <c r="AD29" s="122"/>
      <c r="AE29" s="121" t="s">
        <v>41</v>
      </c>
      <c r="AF29" s="122"/>
      <c r="AG29" s="37" t="s">
        <v>68</v>
      </c>
    </row>
    <row r="30" spans="1:35">
      <c r="A30" s="33" t="s">
        <v>69</v>
      </c>
      <c r="B30" s="34" t="s">
        <v>41</v>
      </c>
      <c r="C30" s="38">
        <f>((C28-B28)/B28)*100</f>
        <v>-5.2631578947368416</v>
      </c>
      <c r="D30" s="38">
        <f t="shared" ref="D30:I30" si="24">((D28-C28)/C28)*100</f>
        <v>0</v>
      </c>
      <c r="E30" s="38">
        <f t="shared" si="24"/>
        <v>5.5555555555555554</v>
      </c>
      <c r="F30" s="38">
        <f t="shared" si="24"/>
        <v>-36.84210526315789</v>
      </c>
      <c r="G30" s="38">
        <f t="shared" si="24"/>
        <v>-91.666666666666657</v>
      </c>
      <c r="H30" s="38">
        <f t="shared" si="24"/>
        <v>600</v>
      </c>
      <c r="I30" s="38">
        <f t="shared" si="24"/>
        <v>28.571428571428569</v>
      </c>
      <c r="J30" s="117">
        <f>((J28-I28)/I28)*100</f>
        <v>22.222222222222221</v>
      </c>
      <c r="K30" s="118"/>
      <c r="L30" s="119">
        <f>((L28-J28)/J28)*100</f>
        <v>-45.454545454545453</v>
      </c>
      <c r="M30" s="120"/>
      <c r="N30" s="117" t="s">
        <v>41</v>
      </c>
      <c r="O30" s="118"/>
      <c r="P30" s="39" t="s">
        <v>70</v>
      </c>
      <c r="R30" s="33" t="s">
        <v>69</v>
      </c>
      <c r="S30" s="34" t="s">
        <v>41</v>
      </c>
      <c r="T30" s="38">
        <f>((T28-S28)/S28)*100</f>
        <v>7.1428571428571423</v>
      </c>
      <c r="U30" s="38">
        <f t="shared" ref="U30:Z30" si="25">((U28-T28)/T28)*100</f>
        <v>6.666666666666667</v>
      </c>
      <c r="V30" s="38">
        <f t="shared" si="25"/>
        <v>-37.5</v>
      </c>
      <c r="W30" s="38">
        <f t="shared" si="25"/>
        <v>-30</v>
      </c>
      <c r="X30" s="38">
        <f t="shared" si="25"/>
        <v>14.285714285714285</v>
      </c>
      <c r="Y30" s="38">
        <f t="shared" si="25"/>
        <v>62.5</v>
      </c>
      <c r="Z30" s="38">
        <f t="shared" si="25"/>
        <v>-92.307692307692307</v>
      </c>
      <c r="AA30" s="117">
        <f>((AA28-Z28)/Z28)*100</f>
        <v>700</v>
      </c>
      <c r="AB30" s="118"/>
      <c r="AC30" s="119">
        <f>((AC28-AA28)/AA28)*100</f>
        <v>75</v>
      </c>
      <c r="AD30" s="120"/>
      <c r="AE30" s="117" t="s">
        <v>41</v>
      </c>
      <c r="AF30" s="118"/>
      <c r="AG30" s="39" t="s">
        <v>70</v>
      </c>
    </row>
    <row r="31" spans="1:35">
      <c r="A31" s="40" t="s">
        <v>74</v>
      </c>
      <c r="J31" s="4"/>
      <c r="P31" s="4"/>
      <c r="R31" s="40" t="s">
        <v>74</v>
      </c>
      <c r="AG31" s="4"/>
    </row>
    <row r="32" spans="1:35">
      <c r="A32" s="4" t="s">
        <v>75</v>
      </c>
      <c r="P32" s="4"/>
      <c r="R32" s="4" t="s">
        <v>75</v>
      </c>
      <c r="AG32" s="4"/>
    </row>
    <row r="33" spans="1:33">
      <c r="P33" s="4"/>
      <c r="AG33" s="4"/>
    </row>
    <row r="34" spans="1:33">
      <c r="P34" s="52"/>
      <c r="AG34" s="4"/>
    </row>
    <row r="35" spans="1:33">
      <c r="A35" s="126" t="s">
        <v>31</v>
      </c>
      <c r="B35" s="126"/>
      <c r="C35" s="126"/>
      <c r="D35" s="126"/>
      <c r="E35" s="126"/>
      <c r="F35" s="126"/>
      <c r="G35" s="126"/>
      <c r="H35" s="126"/>
      <c r="I35" s="126"/>
      <c r="J35" s="126"/>
      <c r="K35" s="126"/>
      <c r="L35" s="126"/>
      <c r="M35" s="126"/>
      <c r="N35" s="126"/>
      <c r="O35" s="126"/>
      <c r="P35" s="126"/>
      <c r="R35" s="126" t="s">
        <v>32</v>
      </c>
      <c r="S35" s="126"/>
      <c r="T35" s="126"/>
      <c r="U35" s="126"/>
      <c r="V35" s="126"/>
      <c r="W35" s="126"/>
      <c r="X35" s="126"/>
      <c r="Y35" s="126"/>
      <c r="Z35" s="126"/>
      <c r="AA35" s="126"/>
      <c r="AB35" s="126"/>
      <c r="AC35" s="126"/>
      <c r="AD35" s="126"/>
      <c r="AE35" s="126"/>
      <c r="AF35" s="126"/>
      <c r="AG35" s="126"/>
    </row>
    <row r="36" spans="1:33">
      <c r="A36" s="126" t="s">
        <v>33</v>
      </c>
      <c r="B36" s="126"/>
      <c r="C36" s="126"/>
      <c r="D36" s="126"/>
      <c r="E36" s="126"/>
      <c r="F36" s="126"/>
      <c r="G36" s="126"/>
      <c r="H36" s="126"/>
      <c r="I36" s="126"/>
      <c r="J36" s="126"/>
      <c r="K36" s="126"/>
      <c r="L36" s="126"/>
      <c r="M36" s="126"/>
      <c r="N36" s="126"/>
      <c r="O36" s="126"/>
      <c r="P36" s="126"/>
      <c r="Q36" s="4"/>
      <c r="R36" s="126" t="s">
        <v>33</v>
      </c>
      <c r="S36" s="126"/>
      <c r="T36" s="126"/>
      <c r="U36" s="126"/>
      <c r="V36" s="126"/>
      <c r="W36" s="126"/>
      <c r="X36" s="126"/>
      <c r="Y36" s="126"/>
      <c r="Z36" s="126"/>
      <c r="AA36" s="126"/>
      <c r="AB36" s="126"/>
      <c r="AC36" s="126"/>
      <c r="AD36" s="126"/>
      <c r="AE36" s="126"/>
      <c r="AF36" s="126"/>
      <c r="AG36" s="126"/>
    </row>
    <row r="37" spans="1:33">
      <c r="A37" s="126" t="s">
        <v>76</v>
      </c>
      <c r="B37" s="126"/>
      <c r="C37" s="126"/>
      <c r="D37" s="126"/>
      <c r="E37" s="126"/>
      <c r="F37" s="126"/>
      <c r="G37" s="126"/>
      <c r="H37" s="126"/>
      <c r="I37" s="126"/>
      <c r="J37" s="126"/>
      <c r="K37" s="126"/>
      <c r="L37" s="126"/>
      <c r="M37" s="126"/>
      <c r="N37" s="126"/>
      <c r="O37" s="126"/>
      <c r="P37" s="126"/>
      <c r="R37" s="126" t="s">
        <v>77</v>
      </c>
      <c r="S37" s="126"/>
      <c r="T37" s="126"/>
      <c r="U37" s="126"/>
      <c r="V37" s="126"/>
      <c r="W37" s="126"/>
      <c r="X37" s="126"/>
      <c r="Y37" s="126"/>
      <c r="Z37" s="126"/>
      <c r="AA37" s="126"/>
      <c r="AB37" s="126"/>
      <c r="AC37" s="126"/>
      <c r="AD37" s="126"/>
      <c r="AE37" s="126"/>
      <c r="AF37" s="126"/>
      <c r="AG37" s="126"/>
    </row>
    <row r="38" spans="1:33">
      <c r="A38" s="126" t="s">
        <v>78</v>
      </c>
      <c r="B38" s="126"/>
      <c r="C38" s="126"/>
      <c r="D38" s="126"/>
      <c r="E38" s="126"/>
      <c r="F38" s="126"/>
      <c r="G38" s="126"/>
      <c r="H38" s="126"/>
      <c r="I38" s="126"/>
      <c r="J38" s="126"/>
      <c r="K38" s="126"/>
      <c r="L38" s="126"/>
      <c r="M38" s="126"/>
      <c r="N38" s="126"/>
      <c r="O38" s="126"/>
      <c r="P38" s="126"/>
      <c r="R38" s="126" t="s">
        <v>78</v>
      </c>
      <c r="S38" s="126"/>
      <c r="T38" s="126"/>
      <c r="U38" s="126"/>
      <c r="V38" s="126"/>
      <c r="W38" s="126"/>
      <c r="X38" s="126"/>
      <c r="Y38" s="126"/>
      <c r="Z38" s="126"/>
      <c r="AA38" s="126"/>
      <c r="AB38" s="126"/>
      <c r="AC38" s="126"/>
      <c r="AD38" s="126"/>
      <c r="AE38" s="126"/>
      <c r="AF38" s="126"/>
      <c r="AG38" s="126"/>
    </row>
    <row r="39" spans="1:33">
      <c r="A39" s="90"/>
      <c r="B39" s="90"/>
      <c r="C39" s="90"/>
      <c r="D39" s="90"/>
      <c r="E39" s="90"/>
      <c r="F39" s="90"/>
      <c r="G39" s="90"/>
      <c r="H39" s="90"/>
      <c r="I39" s="90"/>
      <c r="J39" s="127">
        <v>2020</v>
      </c>
      <c r="K39" s="128"/>
      <c r="L39" s="127">
        <v>2021</v>
      </c>
      <c r="M39" s="128"/>
      <c r="N39" s="127">
        <v>2022</v>
      </c>
      <c r="O39" s="128"/>
      <c r="P39" s="51"/>
      <c r="R39" s="90"/>
      <c r="S39" s="90"/>
      <c r="T39" s="90"/>
      <c r="U39" s="90"/>
      <c r="V39" s="90"/>
      <c r="W39" s="90"/>
      <c r="X39" s="90"/>
      <c r="Y39" s="90"/>
      <c r="Z39" s="90"/>
      <c r="AA39" s="127">
        <v>2020</v>
      </c>
      <c r="AB39" s="128"/>
      <c r="AC39" s="127">
        <v>2021</v>
      </c>
      <c r="AD39" s="128"/>
      <c r="AE39" s="127">
        <v>2022</v>
      </c>
      <c r="AF39" s="128"/>
      <c r="AG39" s="51"/>
    </row>
    <row r="40" spans="1:33">
      <c r="A40" s="7" t="s">
        <v>36</v>
      </c>
      <c r="B40" s="8">
        <v>2012</v>
      </c>
      <c r="C40" s="8">
        <v>2013</v>
      </c>
      <c r="D40" s="8">
        <v>2014</v>
      </c>
      <c r="E40" s="8">
        <v>2015</v>
      </c>
      <c r="F40" s="8">
        <v>2016</v>
      </c>
      <c r="G40" s="8">
        <v>2017</v>
      </c>
      <c r="H40" s="8">
        <v>2018</v>
      </c>
      <c r="I40" s="8">
        <v>2019</v>
      </c>
      <c r="J40" s="9" t="s">
        <v>79</v>
      </c>
      <c r="K40" s="10" t="s">
        <v>38</v>
      </c>
      <c r="L40" s="9" t="s">
        <v>79</v>
      </c>
      <c r="M40" s="10" t="s">
        <v>38</v>
      </c>
      <c r="N40" s="9" t="s">
        <v>79</v>
      </c>
      <c r="O40" s="10" t="s">
        <v>38</v>
      </c>
      <c r="P40" s="50" t="s">
        <v>39</v>
      </c>
      <c r="R40" s="7" t="s">
        <v>36</v>
      </c>
      <c r="S40" s="8">
        <v>2012</v>
      </c>
      <c r="T40" s="8">
        <v>2013</v>
      </c>
      <c r="U40" s="8">
        <v>2014</v>
      </c>
      <c r="V40" s="8">
        <v>2015</v>
      </c>
      <c r="W40" s="8">
        <v>2016</v>
      </c>
      <c r="X40" s="8">
        <v>2017</v>
      </c>
      <c r="Y40" s="8">
        <v>2018</v>
      </c>
      <c r="Z40" s="11">
        <v>2019</v>
      </c>
      <c r="AA40" s="9" t="s">
        <v>79</v>
      </c>
      <c r="AB40" s="10" t="s">
        <v>38</v>
      </c>
      <c r="AC40" s="9" t="s">
        <v>79</v>
      </c>
      <c r="AD40" s="10" t="s">
        <v>38</v>
      </c>
      <c r="AE40" s="9" t="s">
        <v>79</v>
      </c>
      <c r="AF40" s="10" t="s">
        <v>38</v>
      </c>
      <c r="AG40" s="50" t="s">
        <v>39</v>
      </c>
    </row>
    <row r="41" spans="1:33">
      <c r="A41" s="12" t="s">
        <v>40</v>
      </c>
      <c r="B41" s="13" t="s">
        <v>41</v>
      </c>
      <c r="C41" s="14">
        <v>3</v>
      </c>
      <c r="D41" s="14">
        <v>6</v>
      </c>
      <c r="E41" s="14">
        <v>5</v>
      </c>
      <c r="F41" s="14">
        <v>1</v>
      </c>
      <c r="G41" s="14">
        <v>9</v>
      </c>
      <c r="H41" s="14">
        <v>3</v>
      </c>
      <c r="I41" s="13">
        <v>5</v>
      </c>
      <c r="J41" s="15">
        <v>9</v>
      </c>
      <c r="K41" s="42" t="s">
        <v>42</v>
      </c>
      <c r="L41" s="17" t="s">
        <v>42</v>
      </c>
      <c r="M41" s="42">
        <v>3</v>
      </c>
      <c r="N41" s="17" t="s">
        <v>42</v>
      </c>
      <c r="O41" s="42">
        <v>1</v>
      </c>
      <c r="P41" s="48" t="s">
        <v>43</v>
      </c>
      <c r="R41" s="12" t="s">
        <v>40</v>
      </c>
      <c r="S41" s="13" t="s">
        <v>41</v>
      </c>
      <c r="T41" s="14">
        <v>32</v>
      </c>
      <c r="U41" s="14">
        <v>13</v>
      </c>
      <c r="V41" s="14">
        <v>2</v>
      </c>
      <c r="W41" s="14">
        <v>1</v>
      </c>
      <c r="X41" s="14">
        <v>2</v>
      </c>
      <c r="Y41" s="14">
        <v>13</v>
      </c>
      <c r="Z41" s="13">
        <v>4</v>
      </c>
      <c r="AA41" s="15">
        <v>5</v>
      </c>
      <c r="AB41" s="42" t="s">
        <v>42</v>
      </c>
      <c r="AC41" s="17">
        <v>2</v>
      </c>
      <c r="AD41" s="16">
        <v>0</v>
      </c>
      <c r="AE41" s="17">
        <v>4</v>
      </c>
      <c r="AF41" s="16">
        <v>1</v>
      </c>
      <c r="AG41" s="48" t="s">
        <v>43</v>
      </c>
    </row>
    <row r="42" spans="1:33">
      <c r="A42" s="12" t="s">
        <v>44</v>
      </c>
      <c r="B42" s="13" t="s">
        <v>41</v>
      </c>
      <c r="C42" s="13">
        <v>12</v>
      </c>
      <c r="D42" s="14">
        <v>4</v>
      </c>
      <c r="E42" s="13">
        <v>5</v>
      </c>
      <c r="F42" s="13">
        <v>4</v>
      </c>
      <c r="G42" s="13">
        <v>8</v>
      </c>
      <c r="H42" s="19">
        <v>7</v>
      </c>
      <c r="I42" s="19">
        <v>9</v>
      </c>
      <c r="J42" s="22">
        <v>8</v>
      </c>
      <c r="K42" s="43" t="s">
        <v>42</v>
      </c>
      <c r="L42" s="44" t="s">
        <v>42</v>
      </c>
      <c r="M42" s="43">
        <v>6</v>
      </c>
      <c r="N42" s="44" t="s">
        <v>42</v>
      </c>
      <c r="O42" s="43">
        <v>0</v>
      </c>
      <c r="P42" s="48" t="s">
        <v>45</v>
      </c>
      <c r="R42" s="12" t="s">
        <v>44</v>
      </c>
      <c r="S42" s="13" t="s">
        <v>41</v>
      </c>
      <c r="T42" s="13">
        <v>3</v>
      </c>
      <c r="U42" s="14">
        <v>7</v>
      </c>
      <c r="V42" s="13">
        <v>3</v>
      </c>
      <c r="W42" s="13">
        <v>9</v>
      </c>
      <c r="X42" s="13">
        <v>0</v>
      </c>
      <c r="Y42" s="19">
        <v>8</v>
      </c>
      <c r="Z42" s="19">
        <v>4</v>
      </c>
      <c r="AA42" s="22">
        <v>4</v>
      </c>
      <c r="AB42" s="43" t="s">
        <v>42</v>
      </c>
      <c r="AC42" s="44">
        <v>2</v>
      </c>
      <c r="AD42" s="23">
        <v>0</v>
      </c>
      <c r="AE42" s="44">
        <v>5</v>
      </c>
      <c r="AF42" s="23">
        <v>1</v>
      </c>
      <c r="AG42" s="48" t="s">
        <v>45</v>
      </c>
    </row>
    <row r="43" spans="1:33">
      <c r="A43" s="12" t="s">
        <v>46</v>
      </c>
      <c r="B43" s="19" t="s">
        <v>41</v>
      </c>
      <c r="C43" s="19">
        <v>7</v>
      </c>
      <c r="D43" s="14"/>
      <c r="E43" s="13">
        <v>9</v>
      </c>
      <c r="F43" s="19">
        <v>5</v>
      </c>
      <c r="G43" s="19">
        <v>6</v>
      </c>
      <c r="H43" s="19">
        <v>1</v>
      </c>
      <c r="I43" s="19">
        <v>5</v>
      </c>
      <c r="J43" s="20">
        <v>8</v>
      </c>
      <c r="K43" s="24" t="s">
        <v>42</v>
      </c>
      <c r="L43" s="21" t="s">
        <v>42</v>
      </c>
      <c r="M43" s="24">
        <v>3</v>
      </c>
      <c r="N43" s="21" t="s">
        <v>42</v>
      </c>
      <c r="O43" s="18">
        <v>0</v>
      </c>
      <c r="P43" s="48" t="s">
        <v>47</v>
      </c>
      <c r="R43" s="12" t="s">
        <v>46</v>
      </c>
      <c r="S43" s="19" t="s">
        <v>41</v>
      </c>
      <c r="T43" s="19">
        <v>3</v>
      </c>
      <c r="U43" s="14">
        <v>1</v>
      </c>
      <c r="V43" s="13">
        <v>8</v>
      </c>
      <c r="W43" s="19">
        <v>1</v>
      </c>
      <c r="X43" s="19">
        <v>1</v>
      </c>
      <c r="Y43" s="19">
        <v>1</v>
      </c>
      <c r="Z43" s="19">
        <v>0</v>
      </c>
      <c r="AA43" s="20">
        <v>2</v>
      </c>
      <c r="AB43" s="24" t="s">
        <v>42</v>
      </c>
      <c r="AC43" s="21">
        <v>4</v>
      </c>
      <c r="AD43" s="18">
        <v>0</v>
      </c>
      <c r="AE43" s="21">
        <v>3</v>
      </c>
      <c r="AF43" s="18">
        <v>0</v>
      </c>
      <c r="AG43" s="48" t="s">
        <v>47</v>
      </c>
    </row>
    <row r="44" spans="1:33">
      <c r="A44" s="12" t="s">
        <v>48</v>
      </c>
      <c r="B44" s="19" t="s">
        <v>41</v>
      </c>
      <c r="C44" s="19">
        <v>6</v>
      </c>
      <c r="D44" s="14">
        <v>6</v>
      </c>
      <c r="E44" s="13">
        <v>3</v>
      </c>
      <c r="F44" s="13">
        <v>7</v>
      </c>
      <c r="G44" s="13">
        <v>11</v>
      </c>
      <c r="H44" s="13">
        <v>3</v>
      </c>
      <c r="I44" s="13">
        <v>10</v>
      </c>
      <c r="J44" s="20">
        <v>6</v>
      </c>
      <c r="K44" s="24" t="s">
        <v>42</v>
      </c>
      <c r="L44" s="21" t="s">
        <v>42</v>
      </c>
      <c r="M44" s="24">
        <v>5</v>
      </c>
      <c r="N44" s="21" t="s">
        <v>42</v>
      </c>
      <c r="O44" s="24">
        <v>2</v>
      </c>
      <c r="P44" s="48" t="s">
        <v>49</v>
      </c>
      <c r="R44" s="12" t="s">
        <v>48</v>
      </c>
      <c r="S44" s="19" t="s">
        <v>41</v>
      </c>
      <c r="T44" s="19">
        <v>2</v>
      </c>
      <c r="U44" s="14">
        <v>1</v>
      </c>
      <c r="V44" s="13">
        <v>6</v>
      </c>
      <c r="W44" s="13">
        <v>6</v>
      </c>
      <c r="X44" s="13">
        <v>2</v>
      </c>
      <c r="Y44" s="13">
        <v>5</v>
      </c>
      <c r="Z44" s="13">
        <v>2</v>
      </c>
      <c r="AA44" s="20">
        <v>9</v>
      </c>
      <c r="AB44" s="24" t="s">
        <v>42</v>
      </c>
      <c r="AC44" s="21">
        <v>17</v>
      </c>
      <c r="AD44" s="18">
        <v>0</v>
      </c>
      <c r="AE44" s="21">
        <v>1</v>
      </c>
      <c r="AF44" s="24">
        <v>0</v>
      </c>
      <c r="AG44" s="48" t="s">
        <v>49</v>
      </c>
    </row>
    <row r="45" spans="1:33">
      <c r="A45" s="12" t="s">
        <v>50</v>
      </c>
      <c r="B45" s="19" t="s">
        <v>41</v>
      </c>
      <c r="C45" s="19">
        <v>11</v>
      </c>
      <c r="D45" s="14">
        <v>3</v>
      </c>
      <c r="E45" s="13">
        <v>9</v>
      </c>
      <c r="F45" s="13">
        <v>4</v>
      </c>
      <c r="G45" s="13">
        <v>6</v>
      </c>
      <c r="H45" s="13">
        <v>2</v>
      </c>
      <c r="I45" s="13">
        <v>8</v>
      </c>
      <c r="J45" s="20">
        <v>6</v>
      </c>
      <c r="K45" s="24" t="s">
        <v>42</v>
      </c>
      <c r="L45" s="21" t="s">
        <v>42</v>
      </c>
      <c r="M45" s="24">
        <v>4</v>
      </c>
      <c r="N45" s="21" t="s">
        <v>42</v>
      </c>
      <c r="O45" s="24">
        <v>4</v>
      </c>
      <c r="P45" s="48" t="s">
        <v>51</v>
      </c>
      <c r="R45" s="12" t="s">
        <v>50</v>
      </c>
      <c r="S45" s="19" t="s">
        <v>41</v>
      </c>
      <c r="T45" s="19">
        <v>14</v>
      </c>
      <c r="U45" s="14">
        <v>0</v>
      </c>
      <c r="V45" s="13">
        <v>5</v>
      </c>
      <c r="W45" s="13">
        <v>8</v>
      </c>
      <c r="X45" s="13">
        <v>6</v>
      </c>
      <c r="Y45" s="13">
        <v>2</v>
      </c>
      <c r="Z45" s="13">
        <v>7</v>
      </c>
      <c r="AA45" s="20">
        <v>6</v>
      </c>
      <c r="AB45" s="24" t="s">
        <v>42</v>
      </c>
      <c r="AC45" s="21">
        <v>6</v>
      </c>
      <c r="AD45" s="18">
        <v>0</v>
      </c>
      <c r="AE45" s="21">
        <v>2</v>
      </c>
      <c r="AF45" s="24">
        <v>1</v>
      </c>
      <c r="AG45" s="48" t="s">
        <v>51</v>
      </c>
    </row>
    <row r="46" spans="1:33">
      <c r="A46" s="12" t="s">
        <v>52</v>
      </c>
      <c r="B46" s="19" t="s">
        <v>41</v>
      </c>
      <c r="C46" s="19">
        <v>8</v>
      </c>
      <c r="D46" s="14">
        <v>23</v>
      </c>
      <c r="E46" s="19">
        <v>31</v>
      </c>
      <c r="F46" s="19">
        <v>11</v>
      </c>
      <c r="G46" s="19">
        <v>23</v>
      </c>
      <c r="H46" s="13">
        <v>9</v>
      </c>
      <c r="I46" s="13">
        <v>23</v>
      </c>
      <c r="J46" s="20">
        <v>76</v>
      </c>
      <c r="K46" s="24" t="s">
        <v>42</v>
      </c>
      <c r="L46" s="21" t="s">
        <v>42</v>
      </c>
      <c r="M46" s="24">
        <v>18</v>
      </c>
      <c r="N46" s="21" t="s">
        <v>42</v>
      </c>
      <c r="O46" s="24" t="s">
        <v>41</v>
      </c>
      <c r="P46" s="48" t="s">
        <v>53</v>
      </c>
      <c r="R46" s="12" t="s">
        <v>52</v>
      </c>
      <c r="S46" s="19" t="s">
        <v>41</v>
      </c>
      <c r="T46" s="19">
        <v>19</v>
      </c>
      <c r="U46" s="14">
        <v>12</v>
      </c>
      <c r="V46" s="19">
        <v>5</v>
      </c>
      <c r="W46" s="19">
        <v>5</v>
      </c>
      <c r="X46" s="19">
        <v>8</v>
      </c>
      <c r="Y46" s="13">
        <v>19</v>
      </c>
      <c r="Z46" s="13">
        <v>4</v>
      </c>
      <c r="AA46" s="20">
        <v>5</v>
      </c>
      <c r="AB46" s="24" t="s">
        <v>42</v>
      </c>
      <c r="AC46" s="21">
        <v>20</v>
      </c>
      <c r="AD46" s="18">
        <v>0</v>
      </c>
      <c r="AE46" s="21" t="s">
        <v>41</v>
      </c>
      <c r="AF46" s="24" t="s">
        <v>41</v>
      </c>
      <c r="AG46" s="48" t="s">
        <v>53</v>
      </c>
    </row>
    <row r="47" spans="1:33">
      <c r="A47" s="12" t="s">
        <v>54</v>
      </c>
      <c r="B47" s="19">
        <v>1</v>
      </c>
      <c r="C47" s="19">
        <v>2</v>
      </c>
      <c r="D47" s="19">
        <v>5</v>
      </c>
      <c r="E47" s="19">
        <v>5</v>
      </c>
      <c r="F47" s="19">
        <v>4</v>
      </c>
      <c r="G47" s="19">
        <v>2</v>
      </c>
      <c r="H47" s="13">
        <v>2</v>
      </c>
      <c r="I47" s="13">
        <v>9</v>
      </c>
      <c r="J47" s="20" t="s">
        <v>42</v>
      </c>
      <c r="K47" s="24">
        <v>1</v>
      </c>
      <c r="L47" s="21" t="s">
        <v>42</v>
      </c>
      <c r="M47" s="24">
        <v>1</v>
      </c>
      <c r="N47" s="21" t="s">
        <v>42</v>
      </c>
      <c r="O47" s="24" t="s">
        <v>41</v>
      </c>
      <c r="P47" s="48" t="s">
        <v>55</v>
      </c>
      <c r="R47" s="12" t="s">
        <v>54</v>
      </c>
      <c r="S47" s="19">
        <v>7</v>
      </c>
      <c r="T47" s="19">
        <v>1</v>
      </c>
      <c r="U47" s="19">
        <v>7</v>
      </c>
      <c r="V47" s="19">
        <v>3</v>
      </c>
      <c r="W47" s="19">
        <v>1</v>
      </c>
      <c r="X47" s="19">
        <v>0</v>
      </c>
      <c r="Y47" s="13">
        <v>17</v>
      </c>
      <c r="Z47" s="13">
        <v>4</v>
      </c>
      <c r="AA47" s="20">
        <v>5</v>
      </c>
      <c r="AB47" s="18">
        <v>0</v>
      </c>
      <c r="AC47" s="21">
        <v>1</v>
      </c>
      <c r="AD47" s="18">
        <v>0</v>
      </c>
      <c r="AE47" s="21" t="s">
        <v>41</v>
      </c>
      <c r="AF47" s="24" t="s">
        <v>41</v>
      </c>
      <c r="AG47" s="48" t="s">
        <v>55</v>
      </c>
    </row>
    <row r="48" spans="1:33">
      <c r="A48" s="12" t="s">
        <v>56</v>
      </c>
      <c r="B48" s="19">
        <v>2</v>
      </c>
      <c r="C48" s="19">
        <v>3</v>
      </c>
      <c r="D48" s="19">
        <v>6</v>
      </c>
      <c r="E48" s="19">
        <v>4</v>
      </c>
      <c r="F48" s="19">
        <v>9</v>
      </c>
      <c r="G48" s="19">
        <v>3</v>
      </c>
      <c r="H48" s="13">
        <v>2</v>
      </c>
      <c r="I48" s="13">
        <v>5</v>
      </c>
      <c r="J48" s="20" t="s">
        <v>42</v>
      </c>
      <c r="K48" s="24">
        <v>9</v>
      </c>
      <c r="L48" s="21" t="s">
        <v>42</v>
      </c>
      <c r="M48" s="24">
        <v>4</v>
      </c>
      <c r="N48" s="21" t="s">
        <v>42</v>
      </c>
      <c r="O48" s="24" t="s">
        <v>41</v>
      </c>
      <c r="P48" s="48" t="s">
        <v>57</v>
      </c>
      <c r="R48" s="12" t="s">
        <v>56</v>
      </c>
      <c r="S48" s="19">
        <v>6</v>
      </c>
      <c r="T48" s="19">
        <v>0</v>
      </c>
      <c r="U48" s="19">
        <v>3</v>
      </c>
      <c r="V48" s="19">
        <v>7</v>
      </c>
      <c r="W48" s="19">
        <v>7</v>
      </c>
      <c r="X48" s="19">
        <v>5</v>
      </c>
      <c r="Y48" s="13">
        <v>15</v>
      </c>
      <c r="Z48" s="13">
        <v>5</v>
      </c>
      <c r="AA48" s="20">
        <v>2</v>
      </c>
      <c r="AB48" s="18">
        <v>0</v>
      </c>
      <c r="AC48" s="21">
        <v>1</v>
      </c>
      <c r="AD48" s="18">
        <v>0</v>
      </c>
      <c r="AE48" s="21" t="s">
        <v>41</v>
      </c>
      <c r="AF48" s="24" t="s">
        <v>41</v>
      </c>
      <c r="AG48" s="48" t="s">
        <v>57</v>
      </c>
    </row>
    <row r="49" spans="1:33">
      <c r="A49" s="12" t="s">
        <v>58</v>
      </c>
      <c r="B49" s="19">
        <v>2</v>
      </c>
      <c r="C49" s="19">
        <v>6</v>
      </c>
      <c r="D49" s="19">
        <v>7</v>
      </c>
      <c r="E49" s="19">
        <v>7</v>
      </c>
      <c r="F49" s="19">
        <v>5</v>
      </c>
      <c r="G49" s="19">
        <v>4</v>
      </c>
      <c r="H49" s="13">
        <v>5</v>
      </c>
      <c r="I49" s="13">
        <v>8</v>
      </c>
      <c r="J49" s="20" t="s">
        <v>42</v>
      </c>
      <c r="K49" s="24">
        <v>2</v>
      </c>
      <c r="L49" s="21" t="s">
        <v>42</v>
      </c>
      <c r="M49" s="24">
        <v>4</v>
      </c>
      <c r="N49" s="21" t="s">
        <v>42</v>
      </c>
      <c r="O49" s="24" t="s">
        <v>41</v>
      </c>
      <c r="P49" s="48" t="s">
        <v>59</v>
      </c>
      <c r="R49" s="12" t="s">
        <v>58</v>
      </c>
      <c r="S49" s="19">
        <v>7</v>
      </c>
      <c r="T49" s="19">
        <v>7</v>
      </c>
      <c r="U49" s="19">
        <v>7</v>
      </c>
      <c r="V49" s="19">
        <v>4</v>
      </c>
      <c r="W49" s="19">
        <v>3</v>
      </c>
      <c r="X49" s="19">
        <v>6</v>
      </c>
      <c r="Y49" s="13">
        <v>10</v>
      </c>
      <c r="Z49" s="13">
        <v>2</v>
      </c>
      <c r="AA49" s="20">
        <v>3</v>
      </c>
      <c r="AB49" s="18">
        <v>0</v>
      </c>
      <c r="AC49" s="21">
        <v>0</v>
      </c>
      <c r="AD49" s="18">
        <v>0</v>
      </c>
      <c r="AE49" s="21" t="s">
        <v>41</v>
      </c>
      <c r="AF49" s="24" t="s">
        <v>41</v>
      </c>
      <c r="AG49" s="48" t="s">
        <v>59</v>
      </c>
    </row>
    <row r="50" spans="1:33">
      <c r="A50" s="12" t="s">
        <v>60</v>
      </c>
      <c r="B50" s="19">
        <v>2</v>
      </c>
      <c r="C50" s="19">
        <v>3</v>
      </c>
      <c r="D50" s="19">
        <v>4</v>
      </c>
      <c r="E50" s="19">
        <v>9</v>
      </c>
      <c r="F50" s="19">
        <v>8</v>
      </c>
      <c r="G50" s="19">
        <v>1</v>
      </c>
      <c r="H50" s="13">
        <v>6</v>
      </c>
      <c r="I50" s="13">
        <v>2</v>
      </c>
      <c r="J50" s="20" t="s">
        <v>42</v>
      </c>
      <c r="K50" s="24">
        <v>1</v>
      </c>
      <c r="L50" s="21" t="s">
        <v>42</v>
      </c>
      <c r="M50" s="24">
        <v>1</v>
      </c>
      <c r="N50" s="21" t="s">
        <v>42</v>
      </c>
      <c r="O50" s="24" t="s">
        <v>41</v>
      </c>
      <c r="P50" s="48" t="s">
        <v>61</v>
      </c>
      <c r="R50" s="12" t="s">
        <v>60</v>
      </c>
      <c r="S50" s="19">
        <v>4</v>
      </c>
      <c r="T50" s="19">
        <v>2</v>
      </c>
      <c r="U50" s="19">
        <v>3</v>
      </c>
      <c r="V50" s="19">
        <v>1</v>
      </c>
      <c r="W50" s="19">
        <v>3</v>
      </c>
      <c r="X50" s="19">
        <v>7</v>
      </c>
      <c r="Y50" s="13">
        <v>7</v>
      </c>
      <c r="Z50" s="13">
        <v>2</v>
      </c>
      <c r="AA50" s="20">
        <v>0</v>
      </c>
      <c r="AB50" s="18">
        <v>0</v>
      </c>
      <c r="AC50" s="21">
        <v>2</v>
      </c>
      <c r="AD50" s="18">
        <v>0</v>
      </c>
      <c r="AE50" s="21" t="s">
        <v>41</v>
      </c>
      <c r="AF50" s="24" t="s">
        <v>41</v>
      </c>
      <c r="AG50" s="48" t="s">
        <v>61</v>
      </c>
    </row>
    <row r="51" spans="1:33">
      <c r="A51" s="12" t="s">
        <v>62</v>
      </c>
      <c r="B51" s="19">
        <v>9</v>
      </c>
      <c r="C51" s="19">
        <v>9</v>
      </c>
      <c r="D51" s="19">
        <v>7</v>
      </c>
      <c r="E51" s="19">
        <v>6</v>
      </c>
      <c r="F51" s="19">
        <v>3</v>
      </c>
      <c r="G51" s="19">
        <v>3</v>
      </c>
      <c r="H51" s="13">
        <v>10</v>
      </c>
      <c r="I51" s="13">
        <v>2</v>
      </c>
      <c r="J51" s="20" t="s">
        <v>42</v>
      </c>
      <c r="K51" s="24">
        <v>1</v>
      </c>
      <c r="L51" s="21" t="s">
        <v>42</v>
      </c>
      <c r="M51" s="18">
        <v>3</v>
      </c>
      <c r="N51" s="21" t="s">
        <v>42</v>
      </c>
      <c r="O51" s="18" t="s">
        <v>41</v>
      </c>
      <c r="P51" s="48" t="s">
        <v>63</v>
      </c>
      <c r="R51" s="12" t="s">
        <v>62</v>
      </c>
      <c r="S51" s="19">
        <v>20</v>
      </c>
      <c r="T51" s="19">
        <v>5</v>
      </c>
      <c r="U51" s="19">
        <v>7</v>
      </c>
      <c r="V51" s="19">
        <v>6</v>
      </c>
      <c r="W51" s="19">
        <v>3</v>
      </c>
      <c r="X51" s="19">
        <v>3</v>
      </c>
      <c r="Y51" s="13">
        <v>6</v>
      </c>
      <c r="Z51" s="13">
        <v>12</v>
      </c>
      <c r="AA51" s="20">
        <v>0</v>
      </c>
      <c r="AB51" s="18">
        <v>0</v>
      </c>
      <c r="AC51" s="21">
        <v>4</v>
      </c>
      <c r="AD51" s="18">
        <v>0</v>
      </c>
      <c r="AE51" s="21" t="s">
        <v>41</v>
      </c>
      <c r="AF51" s="18" t="s">
        <v>41</v>
      </c>
      <c r="AG51" s="48" t="s">
        <v>63</v>
      </c>
    </row>
    <row r="52" spans="1:33">
      <c r="A52" s="12" t="s">
        <v>64</v>
      </c>
      <c r="B52" s="25">
        <v>8</v>
      </c>
      <c r="C52" s="25">
        <v>7</v>
      </c>
      <c r="D52" s="25">
        <v>7</v>
      </c>
      <c r="E52" s="25">
        <v>11</v>
      </c>
      <c r="F52" s="25">
        <v>7</v>
      </c>
      <c r="G52" s="25">
        <v>0</v>
      </c>
      <c r="H52" s="13">
        <v>23</v>
      </c>
      <c r="I52" s="45">
        <v>21</v>
      </c>
      <c r="J52" s="26" t="s">
        <v>42</v>
      </c>
      <c r="K52" s="29">
        <v>11</v>
      </c>
      <c r="L52" s="27" t="s">
        <v>42</v>
      </c>
      <c r="M52" s="28">
        <v>3</v>
      </c>
      <c r="N52" s="27" t="s">
        <v>42</v>
      </c>
      <c r="O52" s="28" t="s">
        <v>41</v>
      </c>
      <c r="P52" s="49" t="s">
        <v>65</v>
      </c>
      <c r="R52" s="12" t="s">
        <v>64</v>
      </c>
      <c r="S52" s="25">
        <v>13</v>
      </c>
      <c r="T52" s="25">
        <v>1</v>
      </c>
      <c r="U52" s="25">
        <v>8</v>
      </c>
      <c r="V52" s="25">
        <v>4</v>
      </c>
      <c r="W52" s="25">
        <v>3</v>
      </c>
      <c r="X52" s="25">
        <v>5</v>
      </c>
      <c r="Y52" s="13">
        <v>6</v>
      </c>
      <c r="Z52" s="45">
        <v>8</v>
      </c>
      <c r="AA52" s="26">
        <v>6</v>
      </c>
      <c r="AB52" s="18">
        <v>0</v>
      </c>
      <c r="AC52" s="27">
        <v>4</v>
      </c>
      <c r="AD52" s="29">
        <v>0</v>
      </c>
      <c r="AE52" s="27" t="s">
        <v>41</v>
      </c>
      <c r="AF52" s="28" t="s">
        <v>41</v>
      </c>
      <c r="AG52" s="49" t="s">
        <v>65</v>
      </c>
    </row>
    <row r="53" spans="1:33">
      <c r="A53" s="30" t="s">
        <v>66</v>
      </c>
      <c r="B53" s="87">
        <f t="shared" ref="B53:G53" si="26">ROUND(SUM(B41:B52),1)</f>
        <v>24</v>
      </c>
      <c r="C53" s="87">
        <f t="shared" si="26"/>
        <v>77</v>
      </c>
      <c r="D53" s="87">
        <f t="shared" si="26"/>
        <v>78</v>
      </c>
      <c r="E53" s="87">
        <f t="shared" si="26"/>
        <v>104</v>
      </c>
      <c r="F53" s="87">
        <f t="shared" si="26"/>
        <v>68</v>
      </c>
      <c r="G53" s="87">
        <f t="shared" si="26"/>
        <v>76</v>
      </c>
      <c r="H53" s="87">
        <f>ROUND(SUM(H41:H52),1)</f>
        <v>73</v>
      </c>
      <c r="I53" s="87">
        <f>ROUND(SUM(I41:I52),1)</f>
        <v>107</v>
      </c>
      <c r="J53" s="123">
        <f>SUM(J41:K52)</f>
        <v>138</v>
      </c>
      <c r="K53" s="124"/>
      <c r="L53" s="123">
        <f>SUM(L41:M52)</f>
        <v>55</v>
      </c>
      <c r="M53" s="124"/>
      <c r="N53" s="125" t="s">
        <v>41</v>
      </c>
      <c r="O53" s="124"/>
      <c r="P53" s="31" t="s">
        <v>66</v>
      </c>
      <c r="R53" s="30" t="s">
        <v>66</v>
      </c>
      <c r="S53" s="87">
        <f t="shared" ref="S53:X53" si="27">ROUND(SUM(S41:S52),1)</f>
        <v>57</v>
      </c>
      <c r="T53" s="87">
        <f t="shared" si="27"/>
        <v>89</v>
      </c>
      <c r="U53" s="87">
        <f t="shared" si="27"/>
        <v>69</v>
      </c>
      <c r="V53" s="87">
        <f t="shared" si="27"/>
        <v>54</v>
      </c>
      <c r="W53" s="87">
        <f t="shared" si="27"/>
        <v>50</v>
      </c>
      <c r="X53" s="87">
        <f t="shared" si="27"/>
        <v>45</v>
      </c>
      <c r="Y53" s="87">
        <f>ROUND(SUM(Y41:Y52),1)</f>
        <v>109</v>
      </c>
      <c r="Z53" s="87">
        <f>ROUND(SUM(Z41:Z52),1)</f>
        <v>54</v>
      </c>
      <c r="AA53" s="123">
        <f>SUM(AA41:AB52)</f>
        <v>47</v>
      </c>
      <c r="AB53" s="124"/>
      <c r="AC53" s="123">
        <f>SUM(AC41:AD52)</f>
        <v>63</v>
      </c>
      <c r="AD53" s="124"/>
      <c r="AE53" s="125" t="s">
        <v>41</v>
      </c>
      <c r="AF53" s="124"/>
      <c r="AG53" s="31" t="s">
        <v>66</v>
      </c>
    </row>
    <row r="54" spans="1:33">
      <c r="A54" s="12" t="s">
        <v>67</v>
      </c>
      <c r="B54" s="32" t="s">
        <v>41</v>
      </c>
      <c r="C54" s="14">
        <f t="shared" ref="C54:J54" si="28">C53-B53</f>
        <v>53</v>
      </c>
      <c r="D54" s="14">
        <f t="shared" si="28"/>
        <v>1</v>
      </c>
      <c r="E54" s="14">
        <f t="shared" si="28"/>
        <v>26</v>
      </c>
      <c r="F54" s="14">
        <f t="shared" si="28"/>
        <v>-36</v>
      </c>
      <c r="G54" s="14">
        <f t="shared" si="28"/>
        <v>8</v>
      </c>
      <c r="H54" s="14">
        <f t="shared" si="28"/>
        <v>-3</v>
      </c>
      <c r="I54" s="14">
        <f t="shared" si="28"/>
        <v>34</v>
      </c>
      <c r="J54" s="121">
        <f t="shared" si="28"/>
        <v>31</v>
      </c>
      <c r="K54" s="122"/>
      <c r="L54" s="121">
        <f>L53-J53</f>
        <v>-83</v>
      </c>
      <c r="M54" s="122"/>
      <c r="N54" s="121" t="s">
        <v>41</v>
      </c>
      <c r="O54" s="122"/>
      <c r="P54" s="48" t="s">
        <v>68</v>
      </c>
      <c r="Q54" s="5"/>
      <c r="R54" s="12" t="s">
        <v>67</v>
      </c>
      <c r="S54" s="32" t="s">
        <v>41</v>
      </c>
      <c r="T54" s="14">
        <f t="shared" ref="T54:AA54" si="29">T53-S53</f>
        <v>32</v>
      </c>
      <c r="U54" s="14">
        <f t="shared" si="29"/>
        <v>-20</v>
      </c>
      <c r="V54" s="14">
        <f t="shared" si="29"/>
        <v>-15</v>
      </c>
      <c r="W54" s="14">
        <f t="shared" si="29"/>
        <v>-4</v>
      </c>
      <c r="X54" s="14">
        <f t="shared" si="29"/>
        <v>-5</v>
      </c>
      <c r="Y54" s="14">
        <f t="shared" si="29"/>
        <v>64</v>
      </c>
      <c r="Z54" s="14">
        <f t="shared" si="29"/>
        <v>-55</v>
      </c>
      <c r="AA54" s="121">
        <f t="shared" si="29"/>
        <v>-7</v>
      </c>
      <c r="AB54" s="122"/>
      <c r="AC54" s="121">
        <f>AC53-AA53</f>
        <v>16</v>
      </c>
      <c r="AD54" s="122"/>
      <c r="AE54" s="121" t="s">
        <v>41</v>
      </c>
      <c r="AF54" s="122"/>
      <c r="AG54" s="48" t="s">
        <v>68</v>
      </c>
    </row>
    <row r="55" spans="1:33">
      <c r="A55" s="33" t="s">
        <v>69</v>
      </c>
      <c r="B55" s="34" t="s">
        <v>41</v>
      </c>
      <c r="C55" s="35">
        <f t="shared" ref="C55:J55" si="30">(C54/B53)*100</f>
        <v>220.83333333333334</v>
      </c>
      <c r="D55" s="35">
        <f t="shared" si="30"/>
        <v>1.2987012987012987</v>
      </c>
      <c r="E55" s="35">
        <f t="shared" si="30"/>
        <v>33.333333333333329</v>
      </c>
      <c r="F55" s="35">
        <f t="shared" si="30"/>
        <v>-34.615384615384613</v>
      </c>
      <c r="G55" s="35">
        <f t="shared" si="30"/>
        <v>11.76470588235294</v>
      </c>
      <c r="H55" s="35">
        <f t="shared" si="30"/>
        <v>-3.9473684210526314</v>
      </c>
      <c r="I55" s="35">
        <f t="shared" si="30"/>
        <v>46.575342465753423</v>
      </c>
      <c r="J55" s="117">
        <f t="shared" si="30"/>
        <v>28.971962616822427</v>
      </c>
      <c r="K55" s="118"/>
      <c r="L55" s="117">
        <f>(L54/J53)*100</f>
        <v>-60.144927536231883</v>
      </c>
      <c r="M55" s="118"/>
      <c r="N55" s="117" t="s">
        <v>41</v>
      </c>
      <c r="O55" s="118"/>
      <c r="P55" s="49" t="s">
        <v>70</v>
      </c>
      <c r="R55" s="33" t="s">
        <v>69</v>
      </c>
      <c r="S55" s="34" t="s">
        <v>41</v>
      </c>
      <c r="T55" s="35">
        <f t="shared" ref="T55:AA55" si="31">(T54/S53)*100</f>
        <v>56.140350877192979</v>
      </c>
      <c r="U55" s="35">
        <f t="shared" si="31"/>
        <v>-22.471910112359549</v>
      </c>
      <c r="V55" s="35">
        <f t="shared" si="31"/>
        <v>-21.739130434782609</v>
      </c>
      <c r="W55" s="35">
        <f t="shared" si="31"/>
        <v>-7.4074074074074066</v>
      </c>
      <c r="X55" s="35">
        <f t="shared" si="31"/>
        <v>-10</v>
      </c>
      <c r="Y55" s="35">
        <f t="shared" si="31"/>
        <v>142.22222222222223</v>
      </c>
      <c r="Z55" s="35">
        <f t="shared" si="31"/>
        <v>-50.458715596330272</v>
      </c>
      <c r="AA55" s="117">
        <f t="shared" si="31"/>
        <v>-12.962962962962962</v>
      </c>
      <c r="AB55" s="118"/>
      <c r="AC55" s="117">
        <f>(AC54/AA53)*100</f>
        <v>34.042553191489361</v>
      </c>
      <c r="AD55" s="118"/>
      <c r="AE55" s="117" t="s">
        <v>41</v>
      </c>
      <c r="AF55" s="118"/>
      <c r="AG55" s="49" t="s">
        <v>70</v>
      </c>
    </row>
    <row r="56" spans="1:33">
      <c r="A56" s="30" t="s">
        <v>71</v>
      </c>
      <c r="B56" s="36" t="s">
        <v>41</v>
      </c>
      <c r="C56" s="14">
        <f>ROUND(SUM(C41:C45),1)</f>
        <v>39</v>
      </c>
      <c r="D56" s="14">
        <f t="shared" ref="D56:I56" si="32">ROUND(SUM(D41:D45),1)</f>
        <v>19</v>
      </c>
      <c r="E56" s="14">
        <f t="shared" si="32"/>
        <v>31</v>
      </c>
      <c r="F56" s="14">
        <f t="shared" si="32"/>
        <v>21</v>
      </c>
      <c r="G56" s="14">
        <f t="shared" si="32"/>
        <v>40</v>
      </c>
      <c r="H56" s="14">
        <f t="shared" si="32"/>
        <v>16</v>
      </c>
      <c r="I56" s="14">
        <f t="shared" si="32"/>
        <v>37</v>
      </c>
      <c r="J56" s="123">
        <f>SUM(J41:K45)</f>
        <v>37</v>
      </c>
      <c r="K56" s="124">
        <f t="shared" ref="K56:O56" si="33">ROUND(SUM(K41:K48),1)</f>
        <v>10</v>
      </c>
      <c r="L56" s="123">
        <f t="shared" ref="L56" si="34">SUM(L41:M45)</f>
        <v>21</v>
      </c>
      <c r="M56" s="124">
        <f t="shared" si="33"/>
        <v>44</v>
      </c>
      <c r="N56" s="123">
        <f t="shared" ref="N56" si="35">SUM(N41:O45)</f>
        <v>7</v>
      </c>
      <c r="O56" s="124">
        <f t="shared" si="33"/>
        <v>7</v>
      </c>
      <c r="P56" s="88" t="s">
        <v>71</v>
      </c>
      <c r="R56" s="30" t="s">
        <v>71</v>
      </c>
      <c r="S56" s="36" t="s">
        <v>41</v>
      </c>
      <c r="T56" s="14">
        <f>ROUND(SUM(T41:T45),1)</f>
        <v>54</v>
      </c>
      <c r="U56" s="14">
        <f t="shared" ref="U56:Z56" si="36">ROUND(SUM(U41:U45),1)</f>
        <v>22</v>
      </c>
      <c r="V56" s="14">
        <f t="shared" si="36"/>
        <v>24</v>
      </c>
      <c r="W56" s="14">
        <f t="shared" si="36"/>
        <v>25</v>
      </c>
      <c r="X56" s="14">
        <f t="shared" si="36"/>
        <v>11</v>
      </c>
      <c r="Y56" s="14">
        <f t="shared" si="36"/>
        <v>29</v>
      </c>
      <c r="Z56" s="14">
        <f t="shared" si="36"/>
        <v>17</v>
      </c>
      <c r="AA56" s="123">
        <f>SUM(AA41:AB45)</f>
        <v>26</v>
      </c>
      <c r="AB56" s="124">
        <f t="shared" ref="AB56:AF56" si="37">ROUND(SUM(AB41:AB48),1)</f>
        <v>0</v>
      </c>
      <c r="AC56" s="123">
        <f t="shared" ref="AC56" si="38">SUM(AC41:AD45)</f>
        <v>31</v>
      </c>
      <c r="AD56" s="124">
        <f t="shared" si="37"/>
        <v>0</v>
      </c>
      <c r="AE56" s="123">
        <f t="shared" ref="AE56" si="39">SUM(AE41:AF45)</f>
        <v>18</v>
      </c>
      <c r="AF56" s="124">
        <f t="shared" si="37"/>
        <v>3</v>
      </c>
      <c r="AG56" s="88" t="s">
        <v>71</v>
      </c>
    </row>
    <row r="57" spans="1:33">
      <c r="A57" s="12" t="s">
        <v>67</v>
      </c>
      <c r="B57" s="32" t="s">
        <v>41</v>
      </c>
      <c r="C57" s="13" t="s">
        <v>41</v>
      </c>
      <c r="D57" s="14">
        <f t="shared" ref="D57:J57" si="40">D56-C56</f>
        <v>-20</v>
      </c>
      <c r="E57" s="14">
        <f t="shared" si="40"/>
        <v>12</v>
      </c>
      <c r="F57" s="14">
        <f t="shared" si="40"/>
        <v>-10</v>
      </c>
      <c r="G57" s="14">
        <f t="shared" si="40"/>
        <v>19</v>
      </c>
      <c r="H57" s="14">
        <f t="shared" si="40"/>
        <v>-24</v>
      </c>
      <c r="I57" s="14">
        <f t="shared" si="40"/>
        <v>21</v>
      </c>
      <c r="J57" s="121">
        <f t="shared" si="40"/>
        <v>0</v>
      </c>
      <c r="K57" s="122"/>
      <c r="L57" s="121">
        <f>L56-J56</f>
        <v>-16</v>
      </c>
      <c r="M57" s="122"/>
      <c r="N57" s="121">
        <f>N56-L56</f>
        <v>-14</v>
      </c>
      <c r="O57" s="122"/>
      <c r="P57" s="37" t="s">
        <v>68</v>
      </c>
      <c r="R57" s="12" t="s">
        <v>67</v>
      </c>
      <c r="S57" s="32" t="s">
        <v>41</v>
      </c>
      <c r="T57" s="13" t="s">
        <v>41</v>
      </c>
      <c r="U57" s="14">
        <f t="shared" ref="U57:AA57" si="41">U56-T56</f>
        <v>-32</v>
      </c>
      <c r="V57" s="14">
        <f t="shared" si="41"/>
        <v>2</v>
      </c>
      <c r="W57" s="14">
        <f t="shared" si="41"/>
        <v>1</v>
      </c>
      <c r="X57" s="14">
        <f t="shared" si="41"/>
        <v>-14</v>
      </c>
      <c r="Y57" s="14">
        <f t="shared" si="41"/>
        <v>18</v>
      </c>
      <c r="Z57" s="14">
        <f t="shared" si="41"/>
        <v>-12</v>
      </c>
      <c r="AA57" s="121">
        <f t="shared" si="41"/>
        <v>9</v>
      </c>
      <c r="AB57" s="122"/>
      <c r="AC57" s="121">
        <f>AC56-AA56</f>
        <v>5</v>
      </c>
      <c r="AD57" s="122"/>
      <c r="AE57" s="121">
        <f>AE56-AC56</f>
        <v>-13</v>
      </c>
      <c r="AF57" s="122"/>
      <c r="AG57" s="37" t="s">
        <v>68</v>
      </c>
    </row>
    <row r="58" spans="1:33">
      <c r="A58" s="33" t="s">
        <v>69</v>
      </c>
      <c r="B58" s="34" t="s">
        <v>41</v>
      </c>
      <c r="C58" s="34" t="s">
        <v>41</v>
      </c>
      <c r="D58" s="38">
        <f t="shared" ref="D58:J58" si="42">(D57/C56)*100</f>
        <v>-51.282051282051277</v>
      </c>
      <c r="E58" s="38">
        <f t="shared" si="42"/>
        <v>63.157894736842103</v>
      </c>
      <c r="F58" s="38">
        <f t="shared" si="42"/>
        <v>-32.258064516129032</v>
      </c>
      <c r="G58" s="38">
        <f t="shared" si="42"/>
        <v>90.476190476190482</v>
      </c>
      <c r="H58" s="38">
        <f t="shared" si="42"/>
        <v>-60</v>
      </c>
      <c r="I58" s="38">
        <f t="shared" si="42"/>
        <v>131.25</v>
      </c>
      <c r="J58" s="119">
        <f t="shared" si="42"/>
        <v>0</v>
      </c>
      <c r="K58" s="120"/>
      <c r="L58" s="119">
        <f>(L57/J56)*100</f>
        <v>-43.243243243243242</v>
      </c>
      <c r="M58" s="120"/>
      <c r="N58" s="119">
        <f>(N57/L56)*100</f>
        <v>-66.666666666666657</v>
      </c>
      <c r="O58" s="120"/>
      <c r="P58" s="39" t="s">
        <v>70</v>
      </c>
      <c r="R58" s="33" t="s">
        <v>69</v>
      </c>
      <c r="S58" s="34" t="s">
        <v>41</v>
      </c>
      <c r="T58" s="34" t="s">
        <v>41</v>
      </c>
      <c r="U58" s="38">
        <f t="shared" ref="U58:AA58" si="43">(U57/T56)*100</f>
        <v>-59.259259259259252</v>
      </c>
      <c r="V58" s="38">
        <f t="shared" si="43"/>
        <v>9.0909090909090917</v>
      </c>
      <c r="W58" s="38">
        <f t="shared" si="43"/>
        <v>4.1666666666666661</v>
      </c>
      <c r="X58" s="38">
        <f t="shared" si="43"/>
        <v>-56.000000000000007</v>
      </c>
      <c r="Y58" s="38">
        <f t="shared" si="43"/>
        <v>163.63636363636365</v>
      </c>
      <c r="Z58" s="38">
        <f t="shared" si="43"/>
        <v>-41.379310344827587</v>
      </c>
      <c r="AA58" s="119">
        <f t="shared" si="43"/>
        <v>52.941176470588239</v>
      </c>
      <c r="AB58" s="120"/>
      <c r="AC58" s="119">
        <f>(AC57/AA56)*100</f>
        <v>19.230769230769234</v>
      </c>
      <c r="AD58" s="120"/>
      <c r="AE58" s="119">
        <f>(AE57/AC56)*100</f>
        <v>-41.935483870967744</v>
      </c>
      <c r="AF58" s="120"/>
      <c r="AG58" s="39" t="s">
        <v>70</v>
      </c>
    </row>
    <row r="59" spans="1:33">
      <c r="A59" s="30" t="s">
        <v>72</v>
      </c>
      <c r="B59" s="14">
        <f>ROUND(SUM(B47:B52,C41:C45),1)</f>
        <v>63</v>
      </c>
      <c r="C59" s="14">
        <f t="shared" ref="C59:I59" si="44">ROUND(SUM(C47:C52,D41:D45),1)</f>
        <v>49</v>
      </c>
      <c r="D59" s="14">
        <f t="shared" si="44"/>
        <v>67</v>
      </c>
      <c r="E59" s="14">
        <f t="shared" si="44"/>
        <v>63</v>
      </c>
      <c r="F59" s="14">
        <f t="shared" si="44"/>
        <v>76</v>
      </c>
      <c r="G59" s="14">
        <f t="shared" si="44"/>
        <v>29</v>
      </c>
      <c r="H59" s="14">
        <f t="shared" si="44"/>
        <v>85</v>
      </c>
      <c r="I59" s="14">
        <f t="shared" si="44"/>
        <v>84</v>
      </c>
      <c r="J59" s="123">
        <f>SUM(J47:K52,L41:M45)</f>
        <v>46</v>
      </c>
      <c r="K59" s="124">
        <f t="shared" ref="K59:M59" si="45">ROUND(SUM(K47:K48),1)</f>
        <v>10</v>
      </c>
      <c r="L59" s="123">
        <f>SUM(L47:M52,N41:O45)</f>
        <v>23</v>
      </c>
      <c r="M59" s="124">
        <f t="shared" si="45"/>
        <v>5</v>
      </c>
      <c r="N59" s="125" t="s">
        <v>41</v>
      </c>
      <c r="O59" s="124"/>
      <c r="P59" s="30" t="s">
        <v>73</v>
      </c>
      <c r="R59" s="30" t="s">
        <v>72</v>
      </c>
      <c r="S59" s="14">
        <f>ROUND(SUM(S47:S52,T41:T45),1)</f>
        <v>111</v>
      </c>
      <c r="T59" s="14">
        <f t="shared" ref="T59:Z59" si="46">ROUND(SUM(T47:T52,U41:U45),1)</f>
        <v>38</v>
      </c>
      <c r="U59" s="14">
        <f t="shared" si="46"/>
        <v>59</v>
      </c>
      <c r="V59" s="14">
        <f t="shared" si="46"/>
        <v>50</v>
      </c>
      <c r="W59" s="14">
        <f t="shared" si="46"/>
        <v>31</v>
      </c>
      <c r="X59" s="14">
        <f t="shared" si="46"/>
        <v>55</v>
      </c>
      <c r="Y59" s="14">
        <f t="shared" si="46"/>
        <v>78</v>
      </c>
      <c r="Z59" s="14">
        <f t="shared" si="46"/>
        <v>59</v>
      </c>
      <c r="AA59" s="123">
        <f>SUM(AA47:AB52,AC41:AD45)</f>
        <v>47</v>
      </c>
      <c r="AB59" s="124">
        <f t="shared" ref="AB59:AD59" si="47">ROUND(SUM(AB47:AB48),1)</f>
        <v>0</v>
      </c>
      <c r="AC59" s="123">
        <f>SUM(AC47:AD52,AE41:AF45)</f>
        <v>30</v>
      </c>
      <c r="AD59" s="124">
        <f t="shared" si="47"/>
        <v>0</v>
      </c>
      <c r="AE59" s="125" t="s">
        <v>41</v>
      </c>
      <c r="AF59" s="124"/>
      <c r="AG59" s="30" t="s">
        <v>73</v>
      </c>
    </row>
    <row r="60" spans="1:33">
      <c r="A60" s="12" t="s">
        <v>67</v>
      </c>
      <c r="B60" s="32" t="s">
        <v>41</v>
      </c>
      <c r="C60" s="14">
        <f t="shared" ref="C60:J60" si="48">+C59-B59</f>
        <v>-14</v>
      </c>
      <c r="D60" s="14">
        <f t="shared" si="48"/>
        <v>18</v>
      </c>
      <c r="E60" s="14">
        <f t="shared" si="48"/>
        <v>-4</v>
      </c>
      <c r="F60" s="14">
        <f t="shared" si="48"/>
        <v>13</v>
      </c>
      <c r="G60" s="14">
        <f t="shared" si="48"/>
        <v>-47</v>
      </c>
      <c r="H60" s="14">
        <f t="shared" si="48"/>
        <v>56</v>
      </c>
      <c r="I60" s="14">
        <f t="shared" si="48"/>
        <v>-1</v>
      </c>
      <c r="J60" s="121">
        <f t="shared" si="48"/>
        <v>-38</v>
      </c>
      <c r="K60" s="122"/>
      <c r="L60" s="121">
        <f>+L59-J59</f>
        <v>-23</v>
      </c>
      <c r="M60" s="122"/>
      <c r="N60" s="121" t="s">
        <v>41</v>
      </c>
      <c r="O60" s="122"/>
      <c r="P60" s="37" t="s">
        <v>68</v>
      </c>
      <c r="R60" s="12" t="s">
        <v>67</v>
      </c>
      <c r="S60" s="32" t="s">
        <v>41</v>
      </c>
      <c r="T60" s="14">
        <f t="shared" ref="T60:AA60" si="49">+T59-S59</f>
        <v>-73</v>
      </c>
      <c r="U60" s="14">
        <f t="shared" si="49"/>
        <v>21</v>
      </c>
      <c r="V60" s="14">
        <f t="shared" si="49"/>
        <v>-9</v>
      </c>
      <c r="W60" s="14">
        <f t="shared" si="49"/>
        <v>-19</v>
      </c>
      <c r="X60" s="14">
        <f t="shared" si="49"/>
        <v>24</v>
      </c>
      <c r="Y60" s="14">
        <f t="shared" si="49"/>
        <v>23</v>
      </c>
      <c r="Z60" s="14">
        <f t="shared" si="49"/>
        <v>-19</v>
      </c>
      <c r="AA60" s="121">
        <f t="shared" si="49"/>
        <v>-12</v>
      </c>
      <c r="AB60" s="122"/>
      <c r="AC60" s="121">
        <f>+AC59-AA59</f>
        <v>-17</v>
      </c>
      <c r="AD60" s="122"/>
      <c r="AE60" s="121" t="s">
        <v>41</v>
      </c>
      <c r="AF60" s="122"/>
      <c r="AG60" s="37" t="s">
        <v>68</v>
      </c>
    </row>
    <row r="61" spans="1:33">
      <c r="A61" s="33" t="s">
        <v>69</v>
      </c>
      <c r="B61" s="34" t="s">
        <v>41</v>
      </c>
      <c r="C61" s="38">
        <f>((C59-B59)/B59)*100</f>
        <v>-22.222222222222221</v>
      </c>
      <c r="D61" s="38">
        <f t="shared" ref="D61:I61" si="50">((D59-C59)/C59)*100</f>
        <v>36.734693877551024</v>
      </c>
      <c r="E61" s="38">
        <f t="shared" si="50"/>
        <v>-5.9701492537313428</v>
      </c>
      <c r="F61" s="38">
        <f t="shared" si="50"/>
        <v>20.634920634920633</v>
      </c>
      <c r="G61" s="38">
        <f t="shared" si="50"/>
        <v>-61.842105263157897</v>
      </c>
      <c r="H61" s="38">
        <f t="shared" si="50"/>
        <v>193.10344827586206</v>
      </c>
      <c r="I61" s="38">
        <f t="shared" si="50"/>
        <v>-1.1764705882352942</v>
      </c>
      <c r="J61" s="117">
        <f>((J59-I59)/I59)*100</f>
        <v>-45.238095238095241</v>
      </c>
      <c r="K61" s="118"/>
      <c r="L61" s="119">
        <f>((L59-J59)/J59)*100</f>
        <v>-50</v>
      </c>
      <c r="M61" s="120"/>
      <c r="N61" s="117" t="s">
        <v>41</v>
      </c>
      <c r="O61" s="118"/>
      <c r="P61" s="39" t="s">
        <v>70</v>
      </c>
      <c r="R61" s="33" t="s">
        <v>69</v>
      </c>
      <c r="S61" s="34" t="s">
        <v>41</v>
      </c>
      <c r="T61" s="38">
        <f>((T59-S59)/S59)*100</f>
        <v>-65.765765765765778</v>
      </c>
      <c r="U61" s="38">
        <f t="shared" ref="U61:Z61" si="51">((U59-T59)/T59)*100</f>
        <v>55.26315789473685</v>
      </c>
      <c r="V61" s="38">
        <f t="shared" si="51"/>
        <v>-15.254237288135593</v>
      </c>
      <c r="W61" s="38">
        <f t="shared" si="51"/>
        <v>-38</v>
      </c>
      <c r="X61" s="38">
        <f t="shared" si="51"/>
        <v>77.41935483870968</v>
      </c>
      <c r="Y61" s="38">
        <f t="shared" si="51"/>
        <v>41.818181818181813</v>
      </c>
      <c r="Z61" s="38">
        <f t="shared" si="51"/>
        <v>-24.358974358974358</v>
      </c>
      <c r="AA61" s="117">
        <f>((AA59-Z59)/Z59)*100</f>
        <v>-20.33898305084746</v>
      </c>
      <c r="AB61" s="118"/>
      <c r="AC61" s="119">
        <f>((AC59-AA59)/AA59)*100</f>
        <v>-36.170212765957451</v>
      </c>
      <c r="AD61" s="120"/>
      <c r="AE61" s="117" t="s">
        <v>41</v>
      </c>
      <c r="AF61" s="118"/>
      <c r="AG61" s="39" t="s">
        <v>70</v>
      </c>
    </row>
    <row r="62" spans="1:33">
      <c r="A62" s="40" t="s">
        <v>74</v>
      </c>
      <c r="P62" s="48"/>
      <c r="R62" s="40" t="s">
        <v>74</v>
      </c>
      <c r="AG62" s="4"/>
    </row>
    <row r="63" spans="1:33">
      <c r="A63" s="4" t="s">
        <v>75</v>
      </c>
      <c r="P63" s="4"/>
      <c r="R63" s="4" t="s">
        <v>75</v>
      </c>
      <c r="AG63" s="4"/>
    </row>
    <row r="64" spans="1:33">
      <c r="P64" s="4"/>
      <c r="S64" s="46">
        <f t="shared" ref="S64:Z64" si="52">S53/B53</f>
        <v>2.375</v>
      </c>
      <c r="T64" s="46">
        <f t="shared" si="52"/>
        <v>1.1558441558441559</v>
      </c>
      <c r="U64" s="46">
        <f t="shared" si="52"/>
        <v>0.88461538461538458</v>
      </c>
      <c r="V64" s="46">
        <f t="shared" si="52"/>
        <v>0.51923076923076927</v>
      </c>
      <c r="W64" s="46">
        <f t="shared" si="52"/>
        <v>0.73529411764705888</v>
      </c>
      <c r="X64" s="46">
        <f t="shared" si="52"/>
        <v>0.59210526315789469</v>
      </c>
      <c r="Y64" s="46">
        <f t="shared" si="52"/>
        <v>1.4931506849315068</v>
      </c>
      <c r="Z64" s="46">
        <f t="shared" si="52"/>
        <v>0.50467289719626163</v>
      </c>
      <c r="AG64" s="4"/>
    </row>
    <row r="65" spans="1:33">
      <c r="P65" s="4"/>
      <c r="AG65" s="4"/>
    </row>
    <row r="66" spans="1:33">
      <c r="A66" s="126" t="s">
        <v>31</v>
      </c>
      <c r="B66" s="126"/>
      <c r="C66" s="126"/>
      <c r="D66" s="126"/>
      <c r="E66" s="126"/>
      <c r="F66" s="126"/>
      <c r="G66" s="126"/>
      <c r="H66" s="126"/>
      <c r="I66" s="126"/>
      <c r="J66" s="126"/>
      <c r="K66" s="126"/>
      <c r="L66" s="126"/>
      <c r="M66" s="126"/>
      <c r="N66" s="126"/>
      <c r="O66" s="126"/>
      <c r="P66" s="126"/>
      <c r="R66" s="126" t="s">
        <v>32</v>
      </c>
      <c r="S66" s="126"/>
      <c r="T66" s="126"/>
      <c r="U66" s="126"/>
      <c r="V66" s="126"/>
      <c r="W66" s="126"/>
      <c r="X66" s="126"/>
      <c r="Y66" s="126"/>
      <c r="Z66" s="126"/>
      <c r="AA66" s="126"/>
      <c r="AB66" s="126"/>
      <c r="AC66" s="126"/>
      <c r="AD66" s="126"/>
      <c r="AE66" s="126"/>
      <c r="AF66" s="126"/>
      <c r="AG66" s="126"/>
    </row>
    <row r="67" spans="1:33">
      <c r="A67" s="126" t="s">
        <v>33</v>
      </c>
      <c r="B67" s="126"/>
      <c r="C67" s="126"/>
      <c r="D67" s="126"/>
      <c r="E67" s="126"/>
      <c r="F67" s="126"/>
      <c r="G67" s="126"/>
      <c r="H67" s="126"/>
      <c r="I67" s="126"/>
      <c r="J67" s="126"/>
      <c r="K67" s="126"/>
      <c r="L67" s="126"/>
      <c r="M67" s="126"/>
      <c r="N67" s="126"/>
      <c r="O67" s="126"/>
      <c r="P67" s="126"/>
      <c r="Q67" s="4"/>
      <c r="R67" s="126" t="s">
        <v>33</v>
      </c>
      <c r="S67" s="126"/>
      <c r="T67" s="126"/>
      <c r="U67" s="126"/>
      <c r="V67" s="126"/>
      <c r="W67" s="126"/>
      <c r="X67" s="126"/>
      <c r="Y67" s="126"/>
      <c r="Z67" s="126"/>
      <c r="AA67" s="126"/>
      <c r="AB67" s="126"/>
      <c r="AC67" s="126"/>
      <c r="AD67" s="126"/>
      <c r="AE67" s="126"/>
      <c r="AF67" s="126"/>
      <c r="AG67" s="126"/>
    </row>
    <row r="68" spans="1:33">
      <c r="A68" s="126" t="s">
        <v>80</v>
      </c>
      <c r="B68" s="126"/>
      <c r="C68" s="126"/>
      <c r="D68" s="126"/>
      <c r="E68" s="126"/>
      <c r="F68" s="126"/>
      <c r="G68" s="126"/>
      <c r="H68" s="126"/>
      <c r="I68" s="126"/>
      <c r="J68" s="126"/>
      <c r="K68" s="126"/>
      <c r="L68" s="126"/>
      <c r="M68" s="126"/>
      <c r="N68" s="126"/>
      <c r="O68" s="126"/>
      <c r="P68" s="126"/>
      <c r="R68" s="126" t="s">
        <v>80</v>
      </c>
      <c r="S68" s="126"/>
      <c r="T68" s="126"/>
      <c r="U68" s="126"/>
      <c r="V68" s="126"/>
      <c r="W68" s="126"/>
      <c r="X68" s="126"/>
      <c r="Y68" s="126"/>
      <c r="Z68" s="126"/>
      <c r="AA68" s="126"/>
      <c r="AB68" s="126"/>
      <c r="AC68" s="126"/>
      <c r="AD68" s="126"/>
      <c r="AE68" s="126"/>
      <c r="AF68" s="126"/>
      <c r="AG68" s="126"/>
    </row>
    <row r="69" spans="1:33">
      <c r="A69" s="126" t="s">
        <v>81</v>
      </c>
      <c r="B69" s="126"/>
      <c r="C69" s="126"/>
      <c r="D69" s="126"/>
      <c r="E69" s="126"/>
      <c r="F69" s="126"/>
      <c r="G69" s="126"/>
      <c r="H69" s="126"/>
      <c r="I69" s="126"/>
      <c r="J69" s="126"/>
      <c r="K69" s="126"/>
      <c r="L69" s="126"/>
      <c r="M69" s="126"/>
      <c r="N69" s="126"/>
      <c r="O69" s="126"/>
      <c r="P69" s="126"/>
      <c r="R69" s="126" t="s">
        <v>81</v>
      </c>
      <c r="S69" s="126"/>
      <c r="T69" s="126"/>
      <c r="U69" s="126"/>
      <c r="V69" s="126"/>
      <c r="W69" s="126"/>
      <c r="X69" s="126"/>
      <c r="Y69" s="126"/>
      <c r="Z69" s="126"/>
      <c r="AA69" s="126"/>
      <c r="AB69" s="126"/>
      <c r="AC69" s="126"/>
      <c r="AD69" s="126"/>
      <c r="AE69" s="126"/>
      <c r="AF69" s="126"/>
      <c r="AG69" s="126"/>
    </row>
    <row r="70" spans="1:33">
      <c r="A70" s="90"/>
      <c r="B70" s="90"/>
      <c r="C70" s="90"/>
      <c r="D70" s="90"/>
      <c r="E70" s="90"/>
      <c r="F70" s="90"/>
      <c r="G70" s="90"/>
      <c r="H70" s="90"/>
      <c r="I70" s="90"/>
      <c r="J70" s="127">
        <v>2020</v>
      </c>
      <c r="K70" s="128"/>
      <c r="L70" s="127">
        <v>2021</v>
      </c>
      <c r="M70" s="128"/>
      <c r="N70" s="127">
        <v>2022</v>
      </c>
      <c r="O70" s="128"/>
      <c r="P70" s="51"/>
      <c r="R70" s="90"/>
      <c r="S70" s="90"/>
      <c r="T70" s="90"/>
      <c r="U70" s="90"/>
      <c r="V70" s="90"/>
      <c r="W70" s="90"/>
      <c r="X70" s="90"/>
      <c r="Y70" s="90"/>
      <c r="Z70" s="90"/>
      <c r="AA70" s="127">
        <v>2020</v>
      </c>
      <c r="AB70" s="128"/>
      <c r="AC70" s="127">
        <v>2021</v>
      </c>
      <c r="AD70" s="128"/>
      <c r="AE70" s="127">
        <v>2022</v>
      </c>
      <c r="AF70" s="128"/>
      <c r="AG70" s="51"/>
    </row>
    <row r="71" spans="1:33">
      <c r="A71" s="7" t="s">
        <v>36</v>
      </c>
      <c r="B71" s="8">
        <v>2012</v>
      </c>
      <c r="C71" s="8">
        <v>2013</v>
      </c>
      <c r="D71" s="8">
        <v>2014</v>
      </c>
      <c r="E71" s="8">
        <v>2015</v>
      </c>
      <c r="F71" s="8">
        <v>2016</v>
      </c>
      <c r="G71" s="8">
        <v>2017</v>
      </c>
      <c r="H71" s="8">
        <v>2018</v>
      </c>
      <c r="I71" s="8">
        <v>2019</v>
      </c>
      <c r="J71" s="9" t="s">
        <v>82</v>
      </c>
      <c r="K71" s="10" t="s">
        <v>38</v>
      </c>
      <c r="L71" s="9" t="s">
        <v>82</v>
      </c>
      <c r="M71" s="10" t="s">
        <v>38</v>
      </c>
      <c r="N71" s="9" t="s">
        <v>82</v>
      </c>
      <c r="O71" s="10" t="s">
        <v>38</v>
      </c>
      <c r="P71" s="50" t="s">
        <v>39</v>
      </c>
      <c r="R71" s="7" t="s">
        <v>36</v>
      </c>
      <c r="S71" s="8">
        <v>2012</v>
      </c>
      <c r="T71" s="8">
        <v>2013</v>
      </c>
      <c r="U71" s="8">
        <v>2014</v>
      </c>
      <c r="V71" s="8">
        <v>2015</v>
      </c>
      <c r="W71" s="8">
        <v>2016</v>
      </c>
      <c r="X71" s="8">
        <v>2017</v>
      </c>
      <c r="Y71" s="8">
        <v>2018</v>
      </c>
      <c r="Z71" s="11">
        <v>2019</v>
      </c>
      <c r="AA71" s="9" t="s">
        <v>82</v>
      </c>
      <c r="AB71" s="10" t="s">
        <v>38</v>
      </c>
      <c r="AC71" s="9" t="s">
        <v>82</v>
      </c>
      <c r="AD71" s="10" t="s">
        <v>38</v>
      </c>
      <c r="AE71" s="9" t="s">
        <v>82</v>
      </c>
      <c r="AF71" s="10" t="s">
        <v>38</v>
      </c>
      <c r="AG71" s="50" t="s">
        <v>39</v>
      </c>
    </row>
    <row r="72" spans="1:33">
      <c r="A72" s="12" t="s">
        <v>40</v>
      </c>
      <c r="B72" s="13" t="s">
        <v>41</v>
      </c>
      <c r="C72" s="14">
        <v>7</v>
      </c>
      <c r="D72" s="14">
        <v>6</v>
      </c>
      <c r="E72" s="14">
        <v>18</v>
      </c>
      <c r="F72" s="14">
        <v>14</v>
      </c>
      <c r="G72" s="14">
        <v>23</v>
      </c>
      <c r="H72" s="14">
        <v>16</v>
      </c>
      <c r="I72" s="13">
        <v>43</v>
      </c>
      <c r="J72" s="15">
        <v>35</v>
      </c>
      <c r="K72" s="16" t="s">
        <v>42</v>
      </c>
      <c r="L72" s="17" t="s">
        <v>42</v>
      </c>
      <c r="M72" s="16">
        <v>52</v>
      </c>
      <c r="N72" s="17" t="s">
        <v>42</v>
      </c>
      <c r="O72" s="16">
        <v>107</v>
      </c>
      <c r="P72" s="48" t="s">
        <v>43</v>
      </c>
      <c r="R72" s="12" t="s">
        <v>40</v>
      </c>
      <c r="S72" s="13" t="s">
        <v>41</v>
      </c>
      <c r="T72" s="14">
        <v>2</v>
      </c>
      <c r="U72" s="14">
        <v>12</v>
      </c>
      <c r="V72" s="14">
        <v>5</v>
      </c>
      <c r="W72" s="14">
        <v>6</v>
      </c>
      <c r="X72" s="14">
        <v>8</v>
      </c>
      <c r="Y72" s="14">
        <v>4</v>
      </c>
      <c r="Z72" s="13">
        <v>28</v>
      </c>
      <c r="AA72" s="15">
        <v>9</v>
      </c>
      <c r="AB72" s="16" t="s">
        <v>42</v>
      </c>
      <c r="AC72" s="17">
        <v>105</v>
      </c>
      <c r="AD72" s="16">
        <v>52</v>
      </c>
      <c r="AE72" s="17">
        <v>33</v>
      </c>
      <c r="AF72" s="16">
        <v>13</v>
      </c>
      <c r="AG72" s="48" t="s">
        <v>43</v>
      </c>
    </row>
    <row r="73" spans="1:33">
      <c r="A73" s="12" t="s">
        <v>44</v>
      </c>
      <c r="B73" s="13" t="s">
        <v>41</v>
      </c>
      <c r="C73" s="13">
        <v>14</v>
      </c>
      <c r="D73" s="14">
        <v>7</v>
      </c>
      <c r="E73" s="13">
        <v>13</v>
      </c>
      <c r="F73" s="13">
        <v>23</v>
      </c>
      <c r="G73" s="13">
        <v>22</v>
      </c>
      <c r="H73" s="19">
        <v>22</v>
      </c>
      <c r="I73" s="19">
        <v>69</v>
      </c>
      <c r="J73" s="22">
        <v>25</v>
      </c>
      <c r="K73" s="23" t="s">
        <v>42</v>
      </c>
      <c r="L73" s="44" t="s">
        <v>42</v>
      </c>
      <c r="M73" s="23">
        <v>41</v>
      </c>
      <c r="N73" s="44" t="s">
        <v>42</v>
      </c>
      <c r="O73" s="23">
        <v>90</v>
      </c>
      <c r="P73" s="48" t="s">
        <v>45</v>
      </c>
      <c r="R73" s="12" t="s">
        <v>44</v>
      </c>
      <c r="S73" s="13" t="s">
        <v>41</v>
      </c>
      <c r="T73" s="13">
        <v>1</v>
      </c>
      <c r="U73" s="14">
        <v>11</v>
      </c>
      <c r="V73" s="13">
        <v>5</v>
      </c>
      <c r="W73" s="13">
        <v>9</v>
      </c>
      <c r="X73" s="13">
        <v>17</v>
      </c>
      <c r="Y73" s="19">
        <v>54</v>
      </c>
      <c r="Z73" s="19">
        <v>49</v>
      </c>
      <c r="AA73" s="22">
        <v>22</v>
      </c>
      <c r="AB73" s="23" t="s">
        <v>42</v>
      </c>
      <c r="AC73" s="44">
        <v>10</v>
      </c>
      <c r="AD73" s="23">
        <v>41</v>
      </c>
      <c r="AE73" s="44">
        <v>9</v>
      </c>
      <c r="AF73" s="23">
        <v>22</v>
      </c>
      <c r="AG73" s="48" t="s">
        <v>45</v>
      </c>
    </row>
    <row r="74" spans="1:33">
      <c r="A74" s="12" t="s">
        <v>46</v>
      </c>
      <c r="B74" s="19" t="s">
        <v>41</v>
      </c>
      <c r="C74" s="19">
        <v>2</v>
      </c>
      <c r="D74" s="14">
        <v>9</v>
      </c>
      <c r="E74" s="13">
        <v>5</v>
      </c>
      <c r="F74" s="19">
        <v>35</v>
      </c>
      <c r="G74" s="19">
        <v>34</v>
      </c>
      <c r="H74" s="19">
        <v>14</v>
      </c>
      <c r="I74" s="19">
        <v>54</v>
      </c>
      <c r="J74" s="20">
        <v>30</v>
      </c>
      <c r="K74" s="18" t="s">
        <v>42</v>
      </c>
      <c r="L74" s="21" t="s">
        <v>42</v>
      </c>
      <c r="M74" s="18">
        <v>47</v>
      </c>
      <c r="N74" s="44" t="s">
        <v>42</v>
      </c>
      <c r="O74" s="18">
        <v>82</v>
      </c>
      <c r="P74" s="48" t="s">
        <v>47</v>
      </c>
      <c r="R74" s="12" t="s">
        <v>46</v>
      </c>
      <c r="S74" s="19" t="s">
        <v>41</v>
      </c>
      <c r="T74" s="19">
        <v>9</v>
      </c>
      <c r="U74" s="14">
        <v>7</v>
      </c>
      <c r="V74" s="13">
        <v>19</v>
      </c>
      <c r="W74" s="19">
        <v>10</v>
      </c>
      <c r="X74" s="19">
        <v>13</v>
      </c>
      <c r="Y74" s="19">
        <v>5</v>
      </c>
      <c r="Z74" s="19">
        <v>50</v>
      </c>
      <c r="AA74" s="20">
        <v>29</v>
      </c>
      <c r="AB74" s="18" t="s">
        <v>42</v>
      </c>
      <c r="AC74" s="21">
        <v>3</v>
      </c>
      <c r="AD74" s="18">
        <v>47</v>
      </c>
      <c r="AE74" s="21">
        <v>0</v>
      </c>
      <c r="AF74" s="18">
        <v>12</v>
      </c>
      <c r="AG74" s="48" t="s">
        <v>47</v>
      </c>
    </row>
    <row r="75" spans="1:33">
      <c r="A75" s="12" t="s">
        <v>48</v>
      </c>
      <c r="B75" s="19" t="s">
        <v>41</v>
      </c>
      <c r="C75" s="19">
        <v>11</v>
      </c>
      <c r="D75" s="14">
        <v>8</v>
      </c>
      <c r="E75" s="13">
        <v>12</v>
      </c>
      <c r="F75" s="13">
        <v>11</v>
      </c>
      <c r="G75" s="13">
        <v>27</v>
      </c>
      <c r="H75" s="13">
        <v>10</v>
      </c>
      <c r="I75" s="13">
        <v>53</v>
      </c>
      <c r="J75" s="20">
        <v>37</v>
      </c>
      <c r="K75" s="18" t="s">
        <v>42</v>
      </c>
      <c r="L75" s="21" t="s">
        <v>42</v>
      </c>
      <c r="M75" s="18">
        <v>69</v>
      </c>
      <c r="N75" s="44" t="s">
        <v>42</v>
      </c>
      <c r="O75" s="18">
        <v>64</v>
      </c>
      <c r="P75" s="48" t="s">
        <v>49</v>
      </c>
      <c r="R75" s="12" t="s">
        <v>48</v>
      </c>
      <c r="S75" s="19" t="s">
        <v>41</v>
      </c>
      <c r="T75" s="19">
        <v>0</v>
      </c>
      <c r="U75" s="14">
        <v>0</v>
      </c>
      <c r="V75" s="13">
        <v>11</v>
      </c>
      <c r="W75" s="13">
        <v>9</v>
      </c>
      <c r="X75" s="13">
        <v>30</v>
      </c>
      <c r="Y75" s="13">
        <v>6</v>
      </c>
      <c r="Z75" s="13">
        <v>23</v>
      </c>
      <c r="AA75" s="20">
        <v>66</v>
      </c>
      <c r="AB75" s="18" t="s">
        <v>42</v>
      </c>
      <c r="AC75" s="21">
        <v>44</v>
      </c>
      <c r="AD75" s="18">
        <v>69</v>
      </c>
      <c r="AE75" s="21">
        <v>10</v>
      </c>
      <c r="AF75" s="18">
        <v>51</v>
      </c>
      <c r="AG75" s="48" t="s">
        <v>49</v>
      </c>
    </row>
    <row r="76" spans="1:33">
      <c r="A76" s="12" t="s">
        <v>50</v>
      </c>
      <c r="B76" s="19" t="s">
        <v>41</v>
      </c>
      <c r="C76" s="19">
        <v>9</v>
      </c>
      <c r="D76" s="14">
        <v>11</v>
      </c>
      <c r="E76" s="13">
        <v>21</v>
      </c>
      <c r="F76" s="13">
        <v>60</v>
      </c>
      <c r="G76" s="13">
        <v>21</v>
      </c>
      <c r="H76" s="13">
        <v>13</v>
      </c>
      <c r="I76" s="13">
        <v>55</v>
      </c>
      <c r="J76" s="20">
        <v>63</v>
      </c>
      <c r="K76" s="18" t="s">
        <v>42</v>
      </c>
      <c r="L76" s="21" t="s">
        <v>42</v>
      </c>
      <c r="M76" s="18">
        <v>54</v>
      </c>
      <c r="N76" s="21" t="s">
        <v>42</v>
      </c>
      <c r="O76" s="18">
        <v>57</v>
      </c>
      <c r="P76" s="48" t="s">
        <v>51</v>
      </c>
      <c r="R76" s="12" t="s">
        <v>50</v>
      </c>
      <c r="S76" s="19" t="s">
        <v>41</v>
      </c>
      <c r="T76" s="19">
        <v>6</v>
      </c>
      <c r="U76" s="14">
        <v>5</v>
      </c>
      <c r="V76" s="13">
        <v>14</v>
      </c>
      <c r="W76" s="13">
        <v>11</v>
      </c>
      <c r="X76" s="13">
        <v>16</v>
      </c>
      <c r="Y76" s="13">
        <v>4</v>
      </c>
      <c r="Z76" s="13">
        <v>58</v>
      </c>
      <c r="AA76" s="20">
        <v>71</v>
      </c>
      <c r="AB76" s="18" t="s">
        <v>42</v>
      </c>
      <c r="AC76" s="21">
        <v>41</v>
      </c>
      <c r="AD76" s="18">
        <v>54</v>
      </c>
      <c r="AE76" s="21">
        <v>5</v>
      </c>
      <c r="AF76" s="18">
        <v>30</v>
      </c>
      <c r="AG76" s="48" t="s">
        <v>51</v>
      </c>
    </row>
    <row r="77" spans="1:33">
      <c r="A77" s="12" t="s">
        <v>52</v>
      </c>
      <c r="B77" s="19" t="s">
        <v>41</v>
      </c>
      <c r="C77" s="19">
        <v>7</v>
      </c>
      <c r="D77" s="14">
        <v>13</v>
      </c>
      <c r="E77" s="19">
        <v>28</v>
      </c>
      <c r="F77" s="19">
        <v>17</v>
      </c>
      <c r="G77" s="19">
        <v>48</v>
      </c>
      <c r="H77" s="13">
        <v>63</v>
      </c>
      <c r="I77" s="13">
        <v>111</v>
      </c>
      <c r="J77" s="20">
        <v>583</v>
      </c>
      <c r="K77" s="18" t="s">
        <v>42</v>
      </c>
      <c r="L77" s="21" t="s">
        <v>42</v>
      </c>
      <c r="M77" s="18">
        <v>110</v>
      </c>
      <c r="N77" s="21" t="s">
        <v>42</v>
      </c>
      <c r="O77" s="18" t="s">
        <v>41</v>
      </c>
      <c r="P77" s="48" t="s">
        <v>53</v>
      </c>
      <c r="R77" s="12" t="s">
        <v>52</v>
      </c>
      <c r="S77" s="19" t="s">
        <v>41</v>
      </c>
      <c r="T77" s="19">
        <v>8</v>
      </c>
      <c r="U77" s="14">
        <v>8</v>
      </c>
      <c r="V77" s="19">
        <v>19</v>
      </c>
      <c r="W77" s="19">
        <v>15</v>
      </c>
      <c r="X77" s="19">
        <v>70</v>
      </c>
      <c r="Y77" s="13">
        <v>28</v>
      </c>
      <c r="Z77" s="13">
        <v>53</v>
      </c>
      <c r="AA77" s="20">
        <v>78</v>
      </c>
      <c r="AB77" s="18" t="s">
        <v>42</v>
      </c>
      <c r="AC77" s="21">
        <v>160</v>
      </c>
      <c r="AD77" s="18">
        <v>110</v>
      </c>
      <c r="AE77" s="21" t="s">
        <v>41</v>
      </c>
      <c r="AF77" s="18" t="s">
        <v>41</v>
      </c>
      <c r="AG77" s="48" t="s">
        <v>53</v>
      </c>
    </row>
    <row r="78" spans="1:33">
      <c r="A78" s="12" t="s">
        <v>54</v>
      </c>
      <c r="B78" s="19">
        <v>0</v>
      </c>
      <c r="C78" s="19">
        <v>5</v>
      </c>
      <c r="D78" s="19">
        <v>10</v>
      </c>
      <c r="E78" s="19">
        <v>10</v>
      </c>
      <c r="F78" s="19">
        <v>11</v>
      </c>
      <c r="G78" s="19">
        <v>4</v>
      </c>
      <c r="H78" s="13">
        <v>34</v>
      </c>
      <c r="I78" s="13">
        <v>52</v>
      </c>
      <c r="J78" s="20" t="s">
        <v>42</v>
      </c>
      <c r="K78" s="18">
        <v>19</v>
      </c>
      <c r="L78" s="21" t="s">
        <v>42</v>
      </c>
      <c r="M78" s="18">
        <v>80</v>
      </c>
      <c r="N78" s="21" t="s">
        <v>42</v>
      </c>
      <c r="O78" s="18" t="s">
        <v>41</v>
      </c>
      <c r="P78" s="48" t="s">
        <v>55</v>
      </c>
      <c r="R78" s="12" t="s">
        <v>54</v>
      </c>
      <c r="S78" s="19">
        <v>0</v>
      </c>
      <c r="T78" s="19">
        <v>2</v>
      </c>
      <c r="U78" s="19">
        <v>2</v>
      </c>
      <c r="V78" s="19">
        <v>8</v>
      </c>
      <c r="W78" s="19">
        <v>7</v>
      </c>
      <c r="X78" s="19">
        <v>0</v>
      </c>
      <c r="Y78" s="13">
        <v>23</v>
      </c>
      <c r="Z78" s="13">
        <v>66</v>
      </c>
      <c r="AA78" s="20">
        <v>27</v>
      </c>
      <c r="AB78" s="18">
        <v>19</v>
      </c>
      <c r="AC78" s="21">
        <v>1</v>
      </c>
      <c r="AD78" s="18">
        <v>0</v>
      </c>
      <c r="AE78" s="21" t="s">
        <v>41</v>
      </c>
      <c r="AF78" s="18" t="s">
        <v>41</v>
      </c>
      <c r="AG78" s="48" t="s">
        <v>55</v>
      </c>
    </row>
    <row r="79" spans="1:33">
      <c r="A79" s="12" t="s">
        <v>56</v>
      </c>
      <c r="B79" s="19">
        <v>5</v>
      </c>
      <c r="C79" s="19">
        <v>7</v>
      </c>
      <c r="D79" s="19">
        <v>19</v>
      </c>
      <c r="E79" s="19">
        <v>20</v>
      </c>
      <c r="F79" s="19">
        <v>7</v>
      </c>
      <c r="G79" s="19">
        <v>21</v>
      </c>
      <c r="H79" s="13">
        <v>38</v>
      </c>
      <c r="I79" s="13">
        <v>51</v>
      </c>
      <c r="J79" s="20" t="s">
        <v>42</v>
      </c>
      <c r="K79" s="18">
        <v>17</v>
      </c>
      <c r="L79" s="21" t="s">
        <v>42</v>
      </c>
      <c r="M79" s="18">
        <v>67</v>
      </c>
      <c r="N79" s="21" t="s">
        <v>42</v>
      </c>
      <c r="O79" s="18" t="s">
        <v>41</v>
      </c>
      <c r="P79" s="48" t="s">
        <v>57</v>
      </c>
      <c r="R79" s="12" t="s">
        <v>56</v>
      </c>
      <c r="S79" s="19">
        <v>0</v>
      </c>
      <c r="T79" s="19">
        <v>0</v>
      </c>
      <c r="U79" s="19">
        <v>16</v>
      </c>
      <c r="V79" s="19">
        <v>22</v>
      </c>
      <c r="W79" s="19">
        <v>9</v>
      </c>
      <c r="X79" s="19">
        <v>8</v>
      </c>
      <c r="Y79" s="13">
        <v>61</v>
      </c>
      <c r="Z79" s="13">
        <v>34</v>
      </c>
      <c r="AA79" s="20">
        <v>40</v>
      </c>
      <c r="AB79" s="18">
        <v>17</v>
      </c>
      <c r="AC79" s="21">
        <v>0</v>
      </c>
      <c r="AD79" s="18">
        <v>0</v>
      </c>
      <c r="AE79" s="21" t="s">
        <v>41</v>
      </c>
      <c r="AF79" s="18" t="s">
        <v>41</v>
      </c>
      <c r="AG79" s="48" t="s">
        <v>57</v>
      </c>
    </row>
    <row r="80" spans="1:33">
      <c r="A80" s="12" t="s">
        <v>58</v>
      </c>
      <c r="B80" s="19">
        <v>2</v>
      </c>
      <c r="C80" s="19">
        <v>5</v>
      </c>
      <c r="D80" s="19">
        <v>7</v>
      </c>
      <c r="E80" s="19">
        <v>19</v>
      </c>
      <c r="F80" s="19">
        <v>18</v>
      </c>
      <c r="G80" s="19">
        <v>25</v>
      </c>
      <c r="H80" s="13">
        <v>34</v>
      </c>
      <c r="I80" s="13">
        <v>71</v>
      </c>
      <c r="J80" s="20" t="s">
        <v>42</v>
      </c>
      <c r="K80" s="18">
        <v>28</v>
      </c>
      <c r="L80" s="21" t="s">
        <v>42</v>
      </c>
      <c r="M80" s="18">
        <v>83</v>
      </c>
      <c r="N80" s="21" t="s">
        <v>42</v>
      </c>
      <c r="O80" s="18" t="s">
        <v>41</v>
      </c>
      <c r="P80" s="48" t="s">
        <v>59</v>
      </c>
      <c r="R80" s="12" t="s">
        <v>58</v>
      </c>
      <c r="S80" s="19">
        <v>0</v>
      </c>
      <c r="T80" s="19">
        <v>0</v>
      </c>
      <c r="U80" s="19">
        <v>6</v>
      </c>
      <c r="V80" s="19">
        <v>15</v>
      </c>
      <c r="W80" s="19">
        <v>7</v>
      </c>
      <c r="X80" s="19">
        <v>20</v>
      </c>
      <c r="Y80" s="13">
        <v>39</v>
      </c>
      <c r="Z80" s="13">
        <v>50</v>
      </c>
      <c r="AA80" s="20">
        <v>65</v>
      </c>
      <c r="AB80" s="18">
        <v>28</v>
      </c>
      <c r="AC80" s="21">
        <v>71</v>
      </c>
      <c r="AD80" s="18">
        <v>0</v>
      </c>
      <c r="AE80" s="21" t="s">
        <v>41</v>
      </c>
      <c r="AF80" s="18" t="s">
        <v>41</v>
      </c>
      <c r="AG80" s="48" t="s">
        <v>59</v>
      </c>
    </row>
    <row r="81" spans="1:33">
      <c r="A81" s="12" t="s">
        <v>60</v>
      </c>
      <c r="B81" s="19">
        <v>2</v>
      </c>
      <c r="C81" s="19">
        <v>11</v>
      </c>
      <c r="D81" s="19">
        <v>6</v>
      </c>
      <c r="E81" s="19">
        <v>27</v>
      </c>
      <c r="F81" s="19">
        <v>27</v>
      </c>
      <c r="G81" s="19">
        <v>18</v>
      </c>
      <c r="H81" s="13">
        <v>43</v>
      </c>
      <c r="I81" s="13">
        <v>54</v>
      </c>
      <c r="J81" s="20" t="s">
        <v>42</v>
      </c>
      <c r="K81" s="18">
        <v>19</v>
      </c>
      <c r="L81" s="21" t="s">
        <v>42</v>
      </c>
      <c r="M81" s="18">
        <v>82</v>
      </c>
      <c r="N81" s="21" t="s">
        <v>42</v>
      </c>
      <c r="O81" s="18" t="s">
        <v>41</v>
      </c>
      <c r="P81" s="48" t="s">
        <v>61</v>
      </c>
      <c r="R81" s="12" t="s">
        <v>60</v>
      </c>
      <c r="S81" s="19">
        <v>3</v>
      </c>
      <c r="T81" s="19">
        <v>7</v>
      </c>
      <c r="U81" s="19">
        <v>11</v>
      </c>
      <c r="V81" s="19">
        <v>28</v>
      </c>
      <c r="W81" s="19">
        <v>17</v>
      </c>
      <c r="X81" s="19">
        <v>12</v>
      </c>
      <c r="Y81" s="13">
        <v>51</v>
      </c>
      <c r="Z81" s="13">
        <v>42</v>
      </c>
      <c r="AA81" s="20">
        <v>25</v>
      </c>
      <c r="AB81" s="18">
        <v>19</v>
      </c>
      <c r="AC81" s="21">
        <v>34</v>
      </c>
      <c r="AD81" s="21">
        <v>0</v>
      </c>
      <c r="AE81" s="21" t="s">
        <v>41</v>
      </c>
      <c r="AF81" s="18" t="s">
        <v>41</v>
      </c>
      <c r="AG81" s="48" t="s">
        <v>61</v>
      </c>
    </row>
    <row r="82" spans="1:33">
      <c r="A82" s="12" t="s">
        <v>62</v>
      </c>
      <c r="B82" s="19">
        <v>2</v>
      </c>
      <c r="C82" s="19">
        <v>7</v>
      </c>
      <c r="D82" s="19">
        <v>18</v>
      </c>
      <c r="E82" s="19">
        <v>14</v>
      </c>
      <c r="F82" s="19">
        <v>16</v>
      </c>
      <c r="G82" s="19">
        <v>16</v>
      </c>
      <c r="H82" s="13">
        <v>50</v>
      </c>
      <c r="I82" s="13">
        <v>41</v>
      </c>
      <c r="J82" s="20" t="s">
        <v>42</v>
      </c>
      <c r="K82" s="18">
        <v>24</v>
      </c>
      <c r="L82" s="21" t="s">
        <v>42</v>
      </c>
      <c r="M82" s="18">
        <v>85</v>
      </c>
      <c r="N82" s="21" t="s">
        <v>42</v>
      </c>
      <c r="O82" s="18" t="s">
        <v>41</v>
      </c>
      <c r="P82" s="48" t="s">
        <v>63</v>
      </c>
      <c r="R82" s="12" t="s">
        <v>62</v>
      </c>
      <c r="S82" s="19">
        <v>3</v>
      </c>
      <c r="T82" s="19">
        <v>0</v>
      </c>
      <c r="U82" s="19">
        <v>6</v>
      </c>
      <c r="V82" s="19">
        <v>9</v>
      </c>
      <c r="W82" s="19">
        <v>7</v>
      </c>
      <c r="X82" s="19">
        <v>13</v>
      </c>
      <c r="Y82" s="13">
        <v>142</v>
      </c>
      <c r="Z82" s="13">
        <v>50</v>
      </c>
      <c r="AA82" s="20">
        <v>0</v>
      </c>
      <c r="AB82" s="18">
        <v>24</v>
      </c>
      <c r="AC82" s="21">
        <v>0</v>
      </c>
      <c r="AD82" s="21">
        <v>0</v>
      </c>
      <c r="AE82" s="21" t="s">
        <v>41</v>
      </c>
      <c r="AF82" s="18" t="s">
        <v>41</v>
      </c>
      <c r="AG82" s="48" t="s">
        <v>63</v>
      </c>
    </row>
    <row r="83" spans="1:33">
      <c r="A83" s="12" t="s">
        <v>64</v>
      </c>
      <c r="B83" s="25">
        <v>8</v>
      </c>
      <c r="C83" s="25">
        <v>8</v>
      </c>
      <c r="D83" s="25">
        <v>20</v>
      </c>
      <c r="E83" s="25">
        <v>4</v>
      </c>
      <c r="F83" s="25">
        <v>27</v>
      </c>
      <c r="G83" s="25">
        <v>27</v>
      </c>
      <c r="H83" s="13">
        <v>60</v>
      </c>
      <c r="I83" s="45">
        <v>296</v>
      </c>
      <c r="J83" s="26" t="s">
        <v>42</v>
      </c>
      <c r="K83" s="18">
        <v>62</v>
      </c>
      <c r="L83" s="21" t="s">
        <v>42</v>
      </c>
      <c r="M83" s="29">
        <v>124</v>
      </c>
      <c r="N83" s="21" t="s">
        <v>42</v>
      </c>
      <c r="O83" s="29" t="s">
        <v>41</v>
      </c>
      <c r="P83" s="49" t="s">
        <v>65</v>
      </c>
      <c r="R83" s="12" t="s">
        <v>64</v>
      </c>
      <c r="S83" s="25">
        <v>1</v>
      </c>
      <c r="T83" s="25">
        <v>1</v>
      </c>
      <c r="U83" s="25">
        <v>12</v>
      </c>
      <c r="V83" s="25">
        <v>11</v>
      </c>
      <c r="W83" s="25">
        <v>17</v>
      </c>
      <c r="X83" s="25">
        <v>7</v>
      </c>
      <c r="Y83" s="13">
        <v>35</v>
      </c>
      <c r="Z83" s="47">
        <v>78</v>
      </c>
      <c r="AA83" s="26">
        <v>59</v>
      </c>
      <c r="AB83" s="18">
        <v>62</v>
      </c>
      <c r="AC83" s="27">
        <v>19</v>
      </c>
      <c r="AD83" s="27">
        <v>1</v>
      </c>
      <c r="AE83" s="21" t="s">
        <v>41</v>
      </c>
      <c r="AF83" s="29" t="s">
        <v>41</v>
      </c>
      <c r="AG83" s="49" t="s">
        <v>65</v>
      </c>
    </row>
    <row r="84" spans="1:33">
      <c r="A84" s="30" t="s">
        <v>66</v>
      </c>
      <c r="B84" s="87">
        <f t="shared" ref="B84:G84" si="53">ROUND(SUM(B72:B83),1)</f>
        <v>19</v>
      </c>
      <c r="C84" s="87">
        <f t="shared" si="53"/>
        <v>93</v>
      </c>
      <c r="D84" s="87">
        <f t="shared" si="53"/>
        <v>134</v>
      </c>
      <c r="E84" s="87">
        <f t="shared" si="53"/>
        <v>191</v>
      </c>
      <c r="F84" s="87">
        <f t="shared" si="53"/>
        <v>266</v>
      </c>
      <c r="G84" s="87">
        <f t="shared" si="53"/>
        <v>286</v>
      </c>
      <c r="H84" s="87">
        <f>ROUND(SUM(H72:H83),1)</f>
        <v>397</v>
      </c>
      <c r="I84" s="87">
        <f>ROUND(SUM(I72:I83),1)</f>
        <v>950</v>
      </c>
      <c r="J84" s="123">
        <f>SUM(J72:K83)</f>
        <v>942</v>
      </c>
      <c r="K84" s="124"/>
      <c r="L84" s="123">
        <f>SUM(L72:M83)</f>
        <v>894</v>
      </c>
      <c r="M84" s="124"/>
      <c r="N84" s="125" t="s">
        <v>41</v>
      </c>
      <c r="O84" s="124"/>
      <c r="P84" s="31" t="s">
        <v>66</v>
      </c>
      <c r="R84" s="30" t="s">
        <v>66</v>
      </c>
      <c r="S84" s="87">
        <f t="shared" ref="S84:X84" si="54">ROUND(SUM(S72:S83),1)</f>
        <v>7</v>
      </c>
      <c r="T84" s="87">
        <f t="shared" si="54"/>
        <v>36</v>
      </c>
      <c r="U84" s="87">
        <f t="shared" si="54"/>
        <v>96</v>
      </c>
      <c r="V84" s="87">
        <f t="shared" si="54"/>
        <v>166</v>
      </c>
      <c r="W84" s="87">
        <f t="shared" si="54"/>
        <v>124</v>
      </c>
      <c r="X84" s="87">
        <f t="shared" si="54"/>
        <v>214</v>
      </c>
      <c r="Y84" s="87">
        <f>ROUND(SUM(Y72:Y83),1)</f>
        <v>452</v>
      </c>
      <c r="Z84" s="87">
        <f>ROUND(SUM(Z72:Z83),1)</f>
        <v>581</v>
      </c>
      <c r="AA84" s="123">
        <f>SUM(AA72:AB83)</f>
        <v>660</v>
      </c>
      <c r="AB84" s="124"/>
      <c r="AC84" s="123">
        <f>SUM(AC72:AD83)</f>
        <v>862</v>
      </c>
      <c r="AD84" s="124"/>
      <c r="AE84" s="125" t="s">
        <v>41</v>
      </c>
      <c r="AF84" s="124"/>
      <c r="AG84" s="31" t="s">
        <v>66</v>
      </c>
    </row>
    <row r="85" spans="1:33">
      <c r="A85" s="12" t="s">
        <v>67</v>
      </c>
      <c r="B85" s="32" t="s">
        <v>41</v>
      </c>
      <c r="C85" s="14">
        <f t="shared" ref="C85:J85" si="55">C84-B84</f>
        <v>74</v>
      </c>
      <c r="D85" s="14">
        <f t="shared" si="55"/>
        <v>41</v>
      </c>
      <c r="E85" s="14">
        <f t="shared" si="55"/>
        <v>57</v>
      </c>
      <c r="F85" s="14">
        <f t="shared" si="55"/>
        <v>75</v>
      </c>
      <c r="G85" s="14">
        <f t="shared" si="55"/>
        <v>20</v>
      </c>
      <c r="H85" s="14">
        <f t="shared" si="55"/>
        <v>111</v>
      </c>
      <c r="I85" s="14">
        <f t="shared" si="55"/>
        <v>553</v>
      </c>
      <c r="J85" s="121">
        <f t="shared" si="55"/>
        <v>-8</v>
      </c>
      <c r="K85" s="122"/>
      <c r="L85" s="121">
        <f>L84-J84</f>
        <v>-48</v>
      </c>
      <c r="M85" s="122"/>
      <c r="N85" s="121" t="s">
        <v>41</v>
      </c>
      <c r="O85" s="122"/>
      <c r="P85" s="48" t="s">
        <v>68</v>
      </c>
      <c r="Q85" s="5"/>
      <c r="R85" s="12" t="s">
        <v>67</v>
      </c>
      <c r="S85" s="32" t="s">
        <v>41</v>
      </c>
      <c r="T85" s="14">
        <f t="shared" ref="T85:AA85" si="56">T84-S84</f>
        <v>29</v>
      </c>
      <c r="U85" s="14">
        <f t="shared" si="56"/>
        <v>60</v>
      </c>
      <c r="V85" s="14">
        <f t="shared" si="56"/>
        <v>70</v>
      </c>
      <c r="W85" s="14">
        <f t="shared" si="56"/>
        <v>-42</v>
      </c>
      <c r="X85" s="14">
        <f t="shared" si="56"/>
        <v>90</v>
      </c>
      <c r="Y85" s="14">
        <f t="shared" si="56"/>
        <v>238</v>
      </c>
      <c r="Z85" s="14">
        <f t="shared" si="56"/>
        <v>129</v>
      </c>
      <c r="AA85" s="121">
        <f t="shared" si="56"/>
        <v>79</v>
      </c>
      <c r="AB85" s="122"/>
      <c r="AC85" s="121">
        <f>AC84-AA84</f>
        <v>202</v>
      </c>
      <c r="AD85" s="122"/>
      <c r="AE85" s="121" t="s">
        <v>41</v>
      </c>
      <c r="AF85" s="122"/>
      <c r="AG85" s="48" t="s">
        <v>68</v>
      </c>
    </row>
    <row r="86" spans="1:33">
      <c r="A86" s="33" t="s">
        <v>69</v>
      </c>
      <c r="B86" s="34" t="s">
        <v>41</v>
      </c>
      <c r="C86" s="35">
        <f t="shared" ref="C86:J86" si="57">(C85/B84)*100</f>
        <v>389.4736842105263</v>
      </c>
      <c r="D86" s="35">
        <f t="shared" si="57"/>
        <v>44.086021505376344</v>
      </c>
      <c r="E86" s="35">
        <f t="shared" si="57"/>
        <v>42.537313432835823</v>
      </c>
      <c r="F86" s="35">
        <f t="shared" si="57"/>
        <v>39.267015706806284</v>
      </c>
      <c r="G86" s="35">
        <f t="shared" si="57"/>
        <v>7.518796992481203</v>
      </c>
      <c r="H86" s="35">
        <f t="shared" si="57"/>
        <v>38.811188811188813</v>
      </c>
      <c r="I86" s="35">
        <f t="shared" si="57"/>
        <v>139.29471032745593</v>
      </c>
      <c r="J86" s="117">
        <f t="shared" si="57"/>
        <v>-0.84210526315789469</v>
      </c>
      <c r="K86" s="118"/>
      <c r="L86" s="117">
        <f>(L85/J84)*100</f>
        <v>-5.095541401273886</v>
      </c>
      <c r="M86" s="118"/>
      <c r="N86" s="117" t="s">
        <v>41</v>
      </c>
      <c r="O86" s="118"/>
      <c r="P86" s="49" t="s">
        <v>70</v>
      </c>
      <c r="R86" s="33" t="s">
        <v>69</v>
      </c>
      <c r="S86" s="34" t="s">
        <v>41</v>
      </c>
      <c r="T86" s="35">
        <f t="shared" ref="T86:AA86" si="58">(T85/S84)*100</f>
        <v>414.28571428571433</v>
      </c>
      <c r="U86" s="35">
        <f t="shared" si="58"/>
        <v>166.66666666666669</v>
      </c>
      <c r="V86" s="35">
        <f t="shared" si="58"/>
        <v>72.916666666666657</v>
      </c>
      <c r="W86" s="35">
        <f t="shared" si="58"/>
        <v>-25.301204819277107</v>
      </c>
      <c r="X86" s="35">
        <f t="shared" si="58"/>
        <v>72.58064516129032</v>
      </c>
      <c r="Y86" s="35">
        <f t="shared" si="58"/>
        <v>111.21495327102804</v>
      </c>
      <c r="Z86" s="35">
        <f t="shared" si="58"/>
        <v>28.539823008849556</v>
      </c>
      <c r="AA86" s="117">
        <f t="shared" si="58"/>
        <v>13.59724612736661</v>
      </c>
      <c r="AB86" s="118"/>
      <c r="AC86" s="117">
        <f>(AC85/AA84)*100</f>
        <v>30.606060606060602</v>
      </c>
      <c r="AD86" s="118"/>
      <c r="AE86" s="117" t="s">
        <v>41</v>
      </c>
      <c r="AF86" s="118"/>
      <c r="AG86" s="49" t="s">
        <v>70</v>
      </c>
    </row>
    <row r="87" spans="1:33">
      <c r="A87" s="30" t="s">
        <v>71</v>
      </c>
      <c r="B87" s="36" t="s">
        <v>41</v>
      </c>
      <c r="C87" s="14">
        <f>ROUND(SUM(C72:C76),1)</f>
        <v>43</v>
      </c>
      <c r="D87" s="14">
        <f t="shared" ref="D87:I87" si="59">ROUND(SUM(D72:D76),1)</f>
        <v>41</v>
      </c>
      <c r="E87" s="14">
        <f t="shared" si="59"/>
        <v>69</v>
      </c>
      <c r="F87" s="14">
        <f t="shared" si="59"/>
        <v>143</v>
      </c>
      <c r="G87" s="14">
        <f t="shared" si="59"/>
        <v>127</v>
      </c>
      <c r="H87" s="14">
        <f t="shared" si="59"/>
        <v>75</v>
      </c>
      <c r="I87" s="14">
        <f t="shared" si="59"/>
        <v>274</v>
      </c>
      <c r="J87" s="123">
        <f>SUM(J72:K76)</f>
        <v>190</v>
      </c>
      <c r="K87" s="124">
        <f t="shared" ref="K87:O87" si="60">ROUND(SUM(K72:K79),1)</f>
        <v>36</v>
      </c>
      <c r="L87" s="123">
        <f t="shared" ref="L87" si="61">SUM(L72:M76)</f>
        <v>263</v>
      </c>
      <c r="M87" s="124">
        <f t="shared" si="60"/>
        <v>520</v>
      </c>
      <c r="N87" s="123">
        <f t="shared" ref="N87" si="62">SUM(N72:O76)</f>
        <v>400</v>
      </c>
      <c r="O87" s="124">
        <f t="shared" si="60"/>
        <v>400</v>
      </c>
      <c r="P87" s="88" t="s">
        <v>71</v>
      </c>
      <c r="R87" s="30" t="s">
        <v>71</v>
      </c>
      <c r="S87" s="36" t="s">
        <v>41</v>
      </c>
      <c r="T87" s="14">
        <f>ROUND(SUM(T72:T76),1)</f>
        <v>18</v>
      </c>
      <c r="U87" s="14">
        <f t="shared" ref="U87:Z87" si="63">ROUND(SUM(U72:U76),1)</f>
        <v>35</v>
      </c>
      <c r="V87" s="14">
        <f t="shared" si="63"/>
        <v>54</v>
      </c>
      <c r="W87" s="14">
        <f t="shared" si="63"/>
        <v>45</v>
      </c>
      <c r="X87" s="14">
        <f t="shared" si="63"/>
        <v>84</v>
      </c>
      <c r="Y87" s="14">
        <f t="shared" si="63"/>
        <v>73</v>
      </c>
      <c r="Z87" s="14">
        <f t="shared" si="63"/>
        <v>208</v>
      </c>
      <c r="AA87" s="123">
        <f>SUM(AA72:AB76)</f>
        <v>197</v>
      </c>
      <c r="AB87" s="124">
        <f t="shared" ref="AB87:AF87" si="64">ROUND(SUM(AB72:AB79),1)</f>
        <v>36</v>
      </c>
      <c r="AC87" s="123">
        <f t="shared" ref="AC87" si="65">SUM(AC72:AD76)</f>
        <v>466</v>
      </c>
      <c r="AD87" s="124">
        <f t="shared" si="64"/>
        <v>373</v>
      </c>
      <c r="AE87" s="123">
        <f t="shared" ref="AE87" si="66">SUM(AE72:AF76)</f>
        <v>185</v>
      </c>
      <c r="AF87" s="124">
        <f t="shared" si="64"/>
        <v>128</v>
      </c>
      <c r="AG87" s="88" t="s">
        <v>71</v>
      </c>
    </row>
    <row r="88" spans="1:33">
      <c r="A88" s="12" t="s">
        <v>67</v>
      </c>
      <c r="B88" s="32" t="s">
        <v>41</v>
      </c>
      <c r="C88" s="13" t="s">
        <v>41</v>
      </c>
      <c r="D88" s="14">
        <f t="shared" ref="D88:J88" si="67">D87-C87</f>
        <v>-2</v>
      </c>
      <c r="E88" s="14">
        <f t="shared" si="67"/>
        <v>28</v>
      </c>
      <c r="F88" s="14">
        <f t="shared" si="67"/>
        <v>74</v>
      </c>
      <c r="G88" s="14">
        <f t="shared" si="67"/>
        <v>-16</v>
      </c>
      <c r="H88" s="14">
        <f t="shared" si="67"/>
        <v>-52</v>
      </c>
      <c r="I88" s="14">
        <f t="shared" si="67"/>
        <v>199</v>
      </c>
      <c r="J88" s="121">
        <f t="shared" si="67"/>
        <v>-84</v>
      </c>
      <c r="K88" s="122"/>
      <c r="L88" s="121">
        <f>L87-J87</f>
        <v>73</v>
      </c>
      <c r="M88" s="122"/>
      <c r="N88" s="121">
        <f>N87-L87</f>
        <v>137</v>
      </c>
      <c r="O88" s="122"/>
      <c r="P88" s="37" t="s">
        <v>68</v>
      </c>
      <c r="R88" s="12" t="s">
        <v>67</v>
      </c>
      <c r="S88" s="32" t="s">
        <v>41</v>
      </c>
      <c r="T88" s="13" t="s">
        <v>41</v>
      </c>
      <c r="U88" s="14">
        <f t="shared" ref="U88:AA88" si="68">U87-T87</f>
        <v>17</v>
      </c>
      <c r="V88" s="14">
        <f t="shared" si="68"/>
        <v>19</v>
      </c>
      <c r="W88" s="14">
        <f t="shared" si="68"/>
        <v>-9</v>
      </c>
      <c r="X88" s="14">
        <f t="shared" si="68"/>
        <v>39</v>
      </c>
      <c r="Y88" s="14">
        <f t="shared" si="68"/>
        <v>-11</v>
      </c>
      <c r="Z88" s="14">
        <f t="shared" si="68"/>
        <v>135</v>
      </c>
      <c r="AA88" s="121">
        <f t="shared" si="68"/>
        <v>-11</v>
      </c>
      <c r="AB88" s="122"/>
      <c r="AC88" s="121">
        <f>AC87-AA87</f>
        <v>269</v>
      </c>
      <c r="AD88" s="122"/>
      <c r="AE88" s="121">
        <f>AE87-AC87</f>
        <v>-281</v>
      </c>
      <c r="AF88" s="122"/>
      <c r="AG88" s="37" t="s">
        <v>68</v>
      </c>
    </row>
    <row r="89" spans="1:33">
      <c r="A89" s="33" t="s">
        <v>69</v>
      </c>
      <c r="B89" s="34" t="s">
        <v>41</v>
      </c>
      <c r="C89" s="34" t="s">
        <v>41</v>
      </c>
      <c r="D89" s="38">
        <f t="shared" ref="D89:J89" si="69">(D88/C87)*100</f>
        <v>-4.6511627906976747</v>
      </c>
      <c r="E89" s="38">
        <f t="shared" si="69"/>
        <v>68.292682926829272</v>
      </c>
      <c r="F89" s="38">
        <f t="shared" si="69"/>
        <v>107.24637681159422</v>
      </c>
      <c r="G89" s="38">
        <f t="shared" si="69"/>
        <v>-11.188811188811188</v>
      </c>
      <c r="H89" s="38">
        <f t="shared" si="69"/>
        <v>-40.944881889763778</v>
      </c>
      <c r="I89" s="38">
        <f t="shared" si="69"/>
        <v>265.33333333333331</v>
      </c>
      <c r="J89" s="119">
        <f t="shared" si="69"/>
        <v>-30.656934306569344</v>
      </c>
      <c r="K89" s="120"/>
      <c r="L89" s="119">
        <f>(L88/J87)*100</f>
        <v>38.421052631578945</v>
      </c>
      <c r="M89" s="120"/>
      <c r="N89" s="119">
        <f>(N88/L87)*100</f>
        <v>52.091254752851711</v>
      </c>
      <c r="O89" s="120"/>
      <c r="P89" s="39" t="s">
        <v>70</v>
      </c>
      <c r="R89" s="33" t="s">
        <v>69</v>
      </c>
      <c r="S89" s="34" t="s">
        <v>41</v>
      </c>
      <c r="T89" s="34" t="s">
        <v>41</v>
      </c>
      <c r="U89" s="38">
        <f t="shared" ref="U89:AA89" si="70">(U88/T87)*100</f>
        <v>94.444444444444443</v>
      </c>
      <c r="V89" s="38">
        <f t="shared" si="70"/>
        <v>54.285714285714285</v>
      </c>
      <c r="W89" s="38">
        <f t="shared" si="70"/>
        <v>-16.666666666666664</v>
      </c>
      <c r="X89" s="38">
        <f t="shared" si="70"/>
        <v>86.666666666666671</v>
      </c>
      <c r="Y89" s="38">
        <f t="shared" si="70"/>
        <v>-13.095238095238097</v>
      </c>
      <c r="Z89" s="38">
        <f t="shared" si="70"/>
        <v>184.93150684931507</v>
      </c>
      <c r="AA89" s="119">
        <f t="shared" si="70"/>
        <v>-5.2884615384615383</v>
      </c>
      <c r="AB89" s="120"/>
      <c r="AC89" s="119">
        <f>(AC88/AA87)*100</f>
        <v>136.54822335025381</v>
      </c>
      <c r="AD89" s="120"/>
      <c r="AE89" s="119">
        <f>(AE88/AC87)*100</f>
        <v>-60.300429184549351</v>
      </c>
      <c r="AF89" s="120"/>
      <c r="AG89" s="39" t="s">
        <v>70</v>
      </c>
    </row>
    <row r="90" spans="1:33">
      <c r="A90" s="30" t="s">
        <v>72</v>
      </c>
      <c r="B90" s="14">
        <f>ROUND(SUM(B78:B83,C72:C76),1)</f>
        <v>62</v>
      </c>
      <c r="C90" s="14">
        <f t="shared" ref="C90:I90" si="71">ROUND(SUM(C78:C83,D72:D76),1)</f>
        <v>84</v>
      </c>
      <c r="D90" s="14">
        <f t="shared" si="71"/>
        <v>149</v>
      </c>
      <c r="E90" s="14">
        <f t="shared" si="71"/>
        <v>237</v>
      </c>
      <c r="F90" s="14">
        <f t="shared" si="71"/>
        <v>233</v>
      </c>
      <c r="G90" s="14">
        <f t="shared" si="71"/>
        <v>186</v>
      </c>
      <c r="H90" s="14">
        <f t="shared" si="71"/>
        <v>533</v>
      </c>
      <c r="I90" s="14">
        <f t="shared" si="71"/>
        <v>755</v>
      </c>
      <c r="J90" s="123">
        <f>SUM(J78:K83,L72:M76)</f>
        <v>432</v>
      </c>
      <c r="K90" s="124">
        <f t="shared" ref="K90:M90" si="72">ROUND(SUM(K78:K79),1)</f>
        <v>36</v>
      </c>
      <c r="L90" s="123">
        <f>SUM(L78:M83,N72:O76)</f>
        <v>921</v>
      </c>
      <c r="M90" s="124">
        <f t="shared" si="72"/>
        <v>147</v>
      </c>
      <c r="N90" s="125" t="s">
        <v>41</v>
      </c>
      <c r="O90" s="124"/>
      <c r="P90" s="30" t="s">
        <v>73</v>
      </c>
      <c r="R90" s="30" t="s">
        <v>72</v>
      </c>
      <c r="S90" s="14">
        <f>ROUND(SUM(S78:S83,T72:T76),1)</f>
        <v>25</v>
      </c>
      <c r="T90" s="14">
        <f t="shared" ref="T90:Z90" si="73">ROUND(SUM(T78:T83,U72:U76),1)</f>
        <v>45</v>
      </c>
      <c r="U90" s="14">
        <f t="shared" si="73"/>
        <v>107</v>
      </c>
      <c r="V90" s="14">
        <f t="shared" si="73"/>
        <v>138</v>
      </c>
      <c r="W90" s="14">
        <f t="shared" si="73"/>
        <v>148</v>
      </c>
      <c r="X90" s="14">
        <f t="shared" si="73"/>
        <v>133</v>
      </c>
      <c r="Y90" s="14">
        <f t="shared" si="73"/>
        <v>559</v>
      </c>
      <c r="Z90" s="14">
        <f t="shared" si="73"/>
        <v>517</v>
      </c>
      <c r="AA90" s="123">
        <f>SUM(AA78:AB83,AC72:AD76)</f>
        <v>851</v>
      </c>
      <c r="AB90" s="124">
        <f t="shared" ref="AB90:AD90" si="74">ROUND(SUM(AB78:AB79),1)</f>
        <v>36</v>
      </c>
      <c r="AC90" s="123">
        <f>SUM(AC78:AD83,AE72:AF76)</f>
        <v>311</v>
      </c>
      <c r="AD90" s="124">
        <f t="shared" si="74"/>
        <v>0</v>
      </c>
      <c r="AE90" s="125" t="s">
        <v>41</v>
      </c>
      <c r="AF90" s="129"/>
      <c r="AG90" s="30" t="s">
        <v>73</v>
      </c>
    </row>
    <row r="91" spans="1:33">
      <c r="A91" s="12" t="s">
        <v>67</v>
      </c>
      <c r="B91" s="32" t="s">
        <v>41</v>
      </c>
      <c r="C91" s="14">
        <f t="shared" ref="C91:J91" si="75">+C90-B90</f>
        <v>22</v>
      </c>
      <c r="D91" s="14">
        <f t="shared" si="75"/>
        <v>65</v>
      </c>
      <c r="E91" s="14">
        <f t="shared" si="75"/>
        <v>88</v>
      </c>
      <c r="F91" s="14">
        <f t="shared" si="75"/>
        <v>-4</v>
      </c>
      <c r="G91" s="14">
        <f t="shared" si="75"/>
        <v>-47</v>
      </c>
      <c r="H91" s="14">
        <f t="shared" si="75"/>
        <v>347</v>
      </c>
      <c r="I91" s="14">
        <f t="shared" si="75"/>
        <v>222</v>
      </c>
      <c r="J91" s="121">
        <f t="shared" si="75"/>
        <v>-323</v>
      </c>
      <c r="K91" s="122"/>
      <c r="L91" s="121">
        <f>+L90-J90</f>
        <v>489</v>
      </c>
      <c r="M91" s="122"/>
      <c r="N91" s="121" t="s">
        <v>41</v>
      </c>
      <c r="O91" s="122"/>
      <c r="P91" s="37" t="s">
        <v>68</v>
      </c>
      <c r="R91" s="12" t="s">
        <v>67</v>
      </c>
      <c r="S91" s="32" t="s">
        <v>41</v>
      </c>
      <c r="T91" s="14">
        <f t="shared" ref="T91:AA91" si="76">+T90-S90</f>
        <v>20</v>
      </c>
      <c r="U91" s="14">
        <f t="shared" si="76"/>
        <v>62</v>
      </c>
      <c r="V91" s="14">
        <f t="shared" si="76"/>
        <v>31</v>
      </c>
      <c r="W91" s="14">
        <f t="shared" si="76"/>
        <v>10</v>
      </c>
      <c r="X91" s="14">
        <f t="shared" si="76"/>
        <v>-15</v>
      </c>
      <c r="Y91" s="14">
        <f t="shared" si="76"/>
        <v>426</v>
      </c>
      <c r="Z91" s="14">
        <f t="shared" si="76"/>
        <v>-42</v>
      </c>
      <c r="AA91" s="121">
        <f t="shared" si="76"/>
        <v>334</v>
      </c>
      <c r="AB91" s="122"/>
      <c r="AC91" s="121">
        <f>+AC90-AA90</f>
        <v>-540</v>
      </c>
      <c r="AD91" s="122"/>
      <c r="AE91" s="121" t="s">
        <v>41</v>
      </c>
      <c r="AF91" s="122"/>
      <c r="AG91" s="37" t="s">
        <v>68</v>
      </c>
    </row>
    <row r="92" spans="1:33">
      <c r="A92" s="33" t="s">
        <v>69</v>
      </c>
      <c r="B92" s="34" t="s">
        <v>41</v>
      </c>
      <c r="C92" s="38">
        <f>((C90-B90)/B90)*100</f>
        <v>35.483870967741936</v>
      </c>
      <c r="D92" s="38">
        <f t="shared" ref="D92:I92" si="77">((D90-C90)/C90)*100</f>
        <v>77.38095238095238</v>
      </c>
      <c r="E92" s="38">
        <f t="shared" si="77"/>
        <v>59.060402684563762</v>
      </c>
      <c r="F92" s="38">
        <f t="shared" si="77"/>
        <v>-1.6877637130801686</v>
      </c>
      <c r="G92" s="38">
        <f t="shared" si="77"/>
        <v>-20.171673819742487</v>
      </c>
      <c r="H92" s="38">
        <f t="shared" si="77"/>
        <v>186.55913978494624</v>
      </c>
      <c r="I92" s="38">
        <f t="shared" si="77"/>
        <v>41.651031894934334</v>
      </c>
      <c r="J92" s="117">
        <f>((J90-I90)/I90)*100</f>
        <v>-42.781456953642383</v>
      </c>
      <c r="K92" s="118"/>
      <c r="L92" s="119">
        <f>((L90-J90)/J90)*100</f>
        <v>113.19444444444444</v>
      </c>
      <c r="M92" s="120"/>
      <c r="N92" s="117" t="s">
        <v>41</v>
      </c>
      <c r="O92" s="118"/>
      <c r="P92" s="39" t="s">
        <v>70</v>
      </c>
      <c r="R92" s="33" t="s">
        <v>69</v>
      </c>
      <c r="S92" s="34" t="s">
        <v>41</v>
      </c>
      <c r="T92" s="38">
        <f>((T90-S90)/S90)*100</f>
        <v>80</v>
      </c>
      <c r="U92" s="38">
        <f t="shared" ref="U92:Z92" si="78">((U90-T90)/T90)*100</f>
        <v>137.77777777777777</v>
      </c>
      <c r="V92" s="38">
        <f t="shared" si="78"/>
        <v>28.971962616822427</v>
      </c>
      <c r="W92" s="38">
        <f t="shared" si="78"/>
        <v>7.2463768115942031</v>
      </c>
      <c r="X92" s="38">
        <f t="shared" si="78"/>
        <v>-10.135135135135135</v>
      </c>
      <c r="Y92" s="38">
        <f t="shared" si="78"/>
        <v>320.30075187969925</v>
      </c>
      <c r="Z92" s="38">
        <f t="shared" si="78"/>
        <v>-7.5134168157423975</v>
      </c>
      <c r="AA92" s="117">
        <f>((AA90-Z90)/Z90)*100</f>
        <v>64.603481624758217</v>
      </c>
      <c r="AB92" s="118"/>
      <c r="AC92" s="119">
        <f>((AC90-AA90)/AA90)*100</f>
        <v>-63.454759106933025</v>
      </c>
      <c r="AD92" s="120"/>
      <c r="AE92" s="117" t="s">
        <v>41</v>
      </c>
      <c r="AF92" s="118"/>
      <c r="AG92" s="39" t="s">
        <v>70</v>
      </c>
    </row>
    <row r="93" spans="1:33">
      <c r="A93" s="40" t="s">
        <v>74</v>
      </c>
      <c r="P93" s="4"/>
      <c r="R93" s="40" t="s">
        <v>74</v>
      </c>
      <c r="AG93" s="4"/>
    </row>
    <row r="94" spans="1:33">
      <c r="A94" s="4" t="s">
        <v>75</v>
      </c>
      <c r="P94" s="4"/>
      <c r="R94" s="4" t="s">
        <v>75</v>
      </c>
      <c r="AG94" s="4"/>
    </row>
    <row r="95" spans="1:33">
      <c r="P95" s="4"/>
      <c r="AG95" s="4"/>
    </row>
    <row r="96" spans="1:33">
      <c r="P96" s="4"/>
      <c r="AG96" s="4"/>
    </row>
    <row r="97" spans="1:33">
      <c r="A97" s="126" t="s">
        <v>31</v>
      </c>
      <c r="B97" s="126"/>
      <c r="C97" s="126"/>
      <c r="D97" s="126"/>
      <c r="E97" s="126"/>
      <c r="F97" s="126"/>
      <c r="G97" s="126"/>
      <c r="H97" s="126"/>
      <c r="I97" s="126"/>
      <c r="J97" s="126"/>
      <c r="K97" s="126"/>
      <c r="L97" s="126"/>
      <c r="M97" s="126"/>
      <c r="N97" s="126"/>
      <c r="O97" s="126"/>
      <c r="P97" s="126"/>
      <c r="R97" s="126" t="s">
        <v>32</v>
      </c>
      <c r="S97" s="126"/>
      <c r="T97" s="126"/>
      <c r="U97" s="126"/>
      <c r="V97" s="126"/>
      <c r="W97" s="126"/>
      <c r="X97" s="126"/>
      <c r="Y97" s="126"/>
      <c r="Z97" s="126"/>
      <c r="AA97" s="126"/>
      <c r="AB97" s="126"/>
      <c r="AC97" s="126"/>
      <c r="AD97" s="126"/>
      <c r="AE97" s="126"/>
      <c r="AF97" s="126"/>
      <c r="AG97" s="126"/>
    </row>
    <row r="98" spans="1:33">
      <c r="A98" s="126" t="s">
        <v>33</v>
      </c>
      <c r="B98" s="126"/>
      <c r="C98" s="126"/>
      <c r="D98" s="126"/>
      <c r="E98" s="126"/>
      <c r="F98" s="126"/>
      <c r="G98" s="126"/>
      <c r="H98" s="126"/>
      <c r="I98" s="126"/>
      <c r="J98" s="126"/>
      <c r="K98" s="126"/>
      <c r="L98" s="126"/>
      <c r="M98" s="126"/>
      <c r="N98" s="126"/>
      <c r="O98" s="126"/>
      <c r="P98" s="126"/>
      <c r="Q98" s="4"/>
      <c r="R98" s="126" t="s">
        <v>33</v>
      </c>
      <c r="S98" s="126"/>
      <c r="T98" s="126"/>
      <c r="U98" s="126"/>
      <c r="V98" s="126"/>
      <c r="W98" s="126"/>
      <c r="X98" s="126"/>
      <c r="Y98" s="126"/>
      <c r="Z98" s="126"/>
      <c r="AA98" s="126"/>
      <c r="AB98" s="126"/>
      <c r="AC98" s="126"/>
      <c r="AD98" s="126"/>
      <c r="AE98" s="126"/>
      <c r="AF98" s="126"/>
      <c r="AG98" s="126"/>
    </row>
    <row r="99" spans="1:33">
      <c r="A99" s="126" t="s">
        <v>83</v>
      </c>
      <c r="B99" s="126"/>
      <c r="C99" s="126"/>
      <c r="D99" s="126"/>
      <c r="E99" s="126"/>
      <c r="F99" s="126"/>
      <c r="G99" s="126"/>
      <c r="H99" s="126"/>
      <c r="I99" s="126"/>
      <c r="J99" s="126"/>
      <c r="K99" s="126"/>
      <c r="L99" s="126"/>
      <c r="M99" s="126"/>
      <c r="N99" s="126"/>
      <c r="O99" s="126"/>
      <c r="P99" s="126"/>
      <c r="R99" s="126" t="s">
        <v>83</v>
      </c>
      <c r="S99" s="126"/>
      <c r="T99" s="126"/>
      <c r="U99" s="126"/>
      <c r="V99" s="126"/>
      <c r="W99" s="126"/>
      <c r="X99" s="126"/>
      <c r="Y99" s="126"/>
      <c r="Z99" s="126"/>
      <c r="AA99" s="126"/>
      <c r="AB99" s="126"/>
      <c r="AC99" s="126"/>
      <c r="AD99" s="126"/>
      <c r="AE99" s="126"/>
      <c r="AF99" s="126"/>
      <c r="AG99" s="126"/>
    </row>
    <row r="100" spans="1:33">
      <c r="A100" s="126" t="s">
        <v>84</v>
      </c>
      <c r="B100" s="126"/>
      <c r="C100" s="126"/>
      <c r="D100" s="126"/>
      <c r="E100" s="126"/>
      <c r="F100" s="126"/>
      <c r="G100" s="126"/>
      <c r="H100" s="126"/>
      <c r="I100" s="126"/>
      <c r="J100" s="126"/>
      <c r="K100" s="126"/>
      <c r="L100" s="126"/>
      <c r="M100" s="126"/>
      <c r="N100" s="126"/>
      <c r="O100" s="126"/>
      <c r="P100" s="126"/>
      <c r="R100" s="126" t="s">
        <v>84</v>
      </c>
      <c r="S100" s="126"/>
      <c r="T100" s="126"/>
      <c r="U100" s="126"/>
      <c r="V100" s="126"/>
      <c r="W100" s="126"/>
      <c r="X100" s="126"/>
      <c r="Y100" s="126"/>
      <c r="Z100" s="126"/>
      <c r="AA100" s="126"/>
      <c r="AB100" s="126"/>
      <c r="AC100" s="126"/>
      <c r="AD100" s="126"/>
      <c r="AE100" s="126"/>
      <c r="AF100" s="126"/>
      <c r="AG100" s="126"/>
    </row>
    <row r="101" spans="1:33">
      <c r="A101" s="90"/>
      <c r="B101" s="90"/>
      <c r="C101" s="90"/>
      <c r="D101" s="90"/>
      <c r="E101" s="90"/>
      <c r="F101" s="90"/>
      <c r="G101" s="90"/>
      <c r="H101" s="90"/>
      <c r="I101" s="90"/>
      <c r="J101" s="127">
        <v>2020</v>
      </c>
      <c r="K101" s="128"/>
      <c r="L101" s="127">
        <v>2021</v>
      </c>
      <c r="M101" s="128"/>
      <c r="N101" s="127">
        <v>2022</v>
      </c>
      <c r="O101" s="128"/>
      <c r="P101" s="51"/>
      <c r="R101" s="90"/>
      <c r="S101" s="90"/>
      <c r="T101" s="90"/>
      <c r="U101" s="90"/>
      <c r="V101" s="90"/>
      <c r="W101" s="90"/>
      <c r="X101" s="90"/>
      <c r="Y101" s="90"/>
      <c r="Z101" s="90"/>
      <c r="AA101" s="127">
        <v>2020</v>
      </c>
      <c r="AB101" s="128"/>
      <c r="AC101" s="127">
        <v>2021</v>
      </c>
      <c r="AD101" s="128"/>
      <c r="AE101" s="127">
        <v>2022</v>
      </c>
      <c r="AF101" s="128"/>
      <c r="AG101" s="51"/>
    </row>
    <row r="102" spans="1:33">
      <c r="A102" s="7" t="s">
        <v>36</v>
      </c>
      <c r="B102" s="8">
        <v>2012</v>
      </c>
      <c r="C102" s="8">
        <v>2013</v>
      </c>
      <c r="D102" s="8">
        <v>2014</v>
      </c>
      <c r="E102" s="8">
        <v>2015</v>
      </c>
      <c r="F102" s="8">
        <v>2016</v>
      </c>
      <c r="G102" s="8">
        <v>2017</v>
      </c>
      <c r="H102" s="8">
        <v>2018</v>
      </c>
      <c r="I102" s="8">
        <v>2019</v>
      </c>
      <c r="J102" s="9" t="s">
        <v>85</v>
      </c>
      <c r="K102" s="10" t="s">
        <v>38</v>
      </c>
      <c r="L102" s="9" t="s">
        <v>85</v>
      </c>
      <c r="M102" s="10" t="s">
        <v>38</v>
      </c>
      <c r="N102" s="9" t="s">
        <v>85</v>
      </c>
      <c r="O102" s="10" t="s">
        <v>38</v>
      </c>
      <c r="P102" s="50" t="s">
        <v>39</v>
      </c>
      <c r="R102" s="7" t="s">
        <v>36</v>
      </c>
      <c r="S102" s="8">
        <v>2012</v>
      </c>
      <c r="T102" s="8">
        <v>2013</v>
      </c>
      <c r="U102" s="8">
        <v>2014</v>
      </c>
      <c r="V102" s="8">
        <v>2015</v>
      </c>
      <c r="W102" s="8">
        <v>2016</v>
      </c>
      <c r="X102" s="8">
        <v>2017</v>
      </c>
      <c r="Y102" s="8">
        <v>2018</v>
      </c>
      <c r="Z102" s="11">
        <v>2019</v>
      </c>
      <c r="AA102" s="9" t="s">
        <v>85</v>
      </c>
      <c r="AB102" s="10" t="s">
        <v>38</v>
      </c>
      <c r="AC102" s="9" t="s">
        <v>85</v>
      </c>
      <c r="AD102" s="10" t="s">
        <v>38</v>
      </c>
      <c r="AE102" s="9" t="s">
        <v>85</v>
      </c>
      <c r="AF102" s="10" t="s">
        <v>38</v>
      </c>
      <c r="AG102" s="50" t="s">
        <v>39</v>
      </c>
    </row>
    <row r="103" spans="1:33">
      <c r="A103" s="12" t="s">
        <v>40</v>
      </c>
      <c r="B103" s="13" t="s">
        <v>41</v>
      </c>
      <c r="C103" s="14">
        <v>3</v>
      </c>
      <c r="D103" s="14">
        <v>11</v>
      </c>
      <c r="E103" s="14">
        <v>23</v>
      </c>
      <c r="F103" s="14">
        <v>23</v>
      </c>
      <c r="G103" s="14">
        <v>31</v>
      </c>
      <c r="H103" s="14">
        <v>30</v>
      </c>
      <c r="I103" s="13">
        <v>125</v>
      </c>
      <c r="J103" s="15">
        <v>22</v>
      </c>
      <c r="K103" s="16" t="s">
        <v>42</v>
      </c>
      <c r="L103" s="17" t="s">
        <v>42</v>
      </c>
      <c r="M103" s="16">
        <v>37</v>
      </c>
      <c r="N103" s="17" t="s">
        <v>42</v>
      </c>
      <c r="O103" s="16">
        <v>121</v>
      </c>
      <c r="P103" s="48" t="s">
        <v>43</v>
      </c>
      <c r="R103" s="12" t="s">
        <v>40</v>
      </c>
      <c r="S103" s="13" t="s">
        <v>41</v>
      </c>
      <c r="T103" s="14">
        <v>0</v>
      </c>
      <c r="U103" s="14">
        <v>39</v>
      </c>
      <c r="V103" s="14">
        <v>13</v>
      </c>
      <c r="W103" s="14">
        <v>5</v>
      </c>
      <c r="X103" s="14">
        <v>10</v>
      </c>
      <c r="Y103" s="14">
        <v>36</v>
      </c>
      <c r="Z103" s="13">
        <v>56</v>
      </c>
      <c r="AA103" s="15">
        <v>14</v>
      </c>
      <c r="AB103" s="16" t="s">
        <v>42</v>
      </c>
      <c r="AC103" s="17">
        <v>6</v>
      </c>
      <c r="AD103" s="16">
        <v>0</v>
      </c>
      <c r="AE103" s="17">
        <v>2</v>
      </c>
      <c r="AF103" s="16">
        <v>295</v>
      </c>
      <c r="AG103" s="48" t="s">
        <v>43</v>
      </c>
    </row>
    <row r="104" spans="1:33">
      <c r="A104" s="12" t="s">
        <v>44</v>
      </c>
      <c r="B104" s="13" t="s">
        <v>41</v>
      </c>
      <c r="C104" s="13">
        <v>2</v>
      </c>
      <c r="D104" s="14">
        <v>10</v>
      </c>
      <c r="E104" s="13">
        <v>14</v>
      </c>
      <c r="F104" s="13">
        <v>26</v>
      </c>
      <c r="G104" s="13">
        <v>31</v>
      </c>
      <c r="H104" s="19">
        <v>25</v>
      </c>
      <c r="I104" s="19">
        <v>68</v>
      </c>
      <c r="J104" s="20">
        <v>25</v>
      </c>
      <c r="K104" s="18" t="s">
        <v>42</v>
      </c>
      <c r="L104" s="21" t="s">
        <v>42</v>
      </c>
      <c r="M104" s="18">
        <v>31</v>
      </c>
      <c r="N104" s="21" t="s">
        <v>42</v>
      </c>
      <c r="O104" s="18">
        <v>106</v>
      </c>
      <c r="P104" s="48" t="s">
        <v>45</v>
      </c>
      <c r="R104" s="12" t="s">
        <v>44</v>
      </c>
      <c r="S104" s="13" t="s">
        <v>41</v>
      </c>
      <c r="T104" s="13">
        <v>0</v>
      </c>
      <c r="U104" s="14">
        <v>3</v>
      </c>
      <c r="V104" s="13">
        <v>11</v>
      </c>
      <c r="W104" s="13">
        <v>12</v>
      </c>
      <c r="X104" s="13">
        <v>13</v>
      </c>
      <c r="Y104" s="19">
        <v>46</v>
      </c>
      <c r="Z104" s="19">
        <v>123</v>
      </c>
      <c r="AA104" s="22">
        <v>8</v>
      </c>
      <c r="AB104" s="23" t="s">
        <v>42</v>
      </c>
      <c r="AC104" s="44">
        <v>3</v>
      </c>
      <c r="AD104" s="23">
        <v>0</v>
      </c>
      <c r="AE104" s="44">
        <v>0</v>
      </c>
      <c r="AF104" s="23">
        <v>54</v>
      </c>
      <c r="AG104" s="48" t="s">
        <v>45</v>
      </c>
    </row>
    <row r="105" spans="1:33">
      <c r="A105" s="12" t="s">
        <v>46</v>
      </c>
      <c r="B105" s="19" t="s">
        <v>41</v>
      </c>
      <c r="C105" s="19">
        <v>3</v>
      </c>
      <c r="D105" s="14">
        <v>14</v>
      </c>
      <c r="E105" s="13">
        <v>28</v>
      </c>
      <c r="F105" s="19">
        <v>21</v>
      </c>
      <c r="G105" s="19">
        <v>37</v>
      </c>
      <c r="H105" s="19">
        <v>7</v>
      </c>
      <c r="I105" s="19">
        <v>39</v>
      </c>
      <c r="J105" s="20">
        <v>48</v>
      </c>
      <c r="K105" s="18" t="s">
        <v>42</v>
      </c>
      <c r="L105" s="21" t="s">
        <v>42</v>
      </c>
      <c r="M105" s="18">
        <v>54</v>
      </c>
      <c r="N105" s="21" t="s">
        <v>42</v>
      </c>
      <c r="O105" s="18">
        <v>84</v>
      </c>
      <c r="P105" s="48" t="s">
        <v>47</v>
      </c>
      <c r="R105" s="12" t="s">
        <v>46</v>
      </c>
      <c r="S105" s="19" t="s">
        <v>41</v>
      </c>
      <c r="T105" s="19">
        <v>5</v>
      </c>
      <c r="U105" s="14">
        <v>0</v>
      </c>
      <c r="V105" s="13">
        <v>17</v>
      </c>
      <c r="W105" s="19">
        <v>12</v>
      </c>
      <c r="X105" s="19">
        <v>20</v>
      </c>
      <c r="Y105" s="19">
        <v>31</v>
      </c>
      <c r="Z105" s="19">
        <v>59</v>
      </c>
      <c r="AA105" s="20">
        <v>12</v>
      </c>
      <c r="AB105" s="18" t="s">
        <v>42</v>
      </c>
      <c r="AC105" s="21">
        <v>6</v>
      </c>
      <c r="AD105" s="18">
        <v>0</v>
      </c>
      <c r="AE105" s="21">
        <v>1</v>
      </c>
      <c r="AF105" s="18">
        <v>52</v>
      </c>
      <c r="AG105" s="48" t="s">
        <v>47</v>
      </c>
    </row>
    <row r="106" spans="1:33">
      <c r="A106" s="12" t="s">
        <v>48</v>
      </c>
      <c r="B106" s="19" t="s">
        <v>41</v>
      </c>
      <c r="C106" s="19">
        <v>4</v>
      </c>
      <c r="D106" s="14">
        <v>17</v>
      </c>
      <c r="E106" s="13">
        <v>48</v>
      </c>
      <c r="F106" s="13">
        <v>30</v>
      </c>
      <c r="G106" s="13">
        <v>23</v>
      </c>
      <c r="H106" s="13">
        <v>11</v>
      </c>
      <c r="I106" s="13">
        <v>48</v>
      </c>
      <c r="J106" s="20">
        <v>48</v>
      </c>
      <c r="K106" s="18" t="s">
        <v>42</v>
      </c>
      <c r="L106" s="21" t="s">
        <v>42</v>
      </c>
      <c r="M106" s="18">
        <v>60</v>
      </c>
      <c r="N106" s="21" t="s">
        <v>42</v>
      </c>
      <c r="O106" s="18">
        <v>81</v>
      </c>
      <c r="P106" s="48" t="s">
        <v>49</v>
      </c>
      <c r="R106" s="12" t="s">
        <v>48</v>
      </c>
      <c r="S106" s="19" t="s">
        <v>41</v>
      </c>
      <c r="T106" s="19">
        <v>1</v>
      </c>
      <c r="U106" s="14">
        <v>43</v>
      </c>
      <c r="V106" s="13">
        <v>18</v>
      </c>
      <c r="W106" s="13">
        <v>24</v>
      </c>
      <c r="X106" s="13">
        <v>33</v>
      </c>
      <c r="Y106" s="13">
        <v>17</v>
      </c>
      <c r="Z106" s="13">
        <v>24</v>
      </c>
      <c r="AA106" s="20">
        <v>18</v>
      </c>
      <c r="AB106" s="18" t="s">
        <v>42</v>
      </c>
      <c r="AC106" s="21">
        <v>9</v>
      </c>
      <c r="AD106" s="18">
        <v>0</v>
      </c>
      <c r="AE106" s="21">
        <v>3</v>
      </c>
      <c r="AF106" s="18">
        <v>140</v>
      </c>
      <c r="AG106" s="48" t="s">
        <v>49</v>
      </c>
    </row>
    <row r="107" spans="1:33">
      <c r="A107" s="12" t="s">
        <v>50</v>
      </c>
      <c r="B107" s="19" t="s">
        <v>41</v>
      </c>
      <c r="C107" s="19">
        <v>6</v>
      </c>
      <c r="D107" s="14">
        <v>7</v>
      </c>
      <c r="E107" s="13">
        <v>36</v>
      </c>
      <c r="F107" s="13">
        <v>90</v>
      </c>
      <c r="G107" s="13">
        <v>15</v>
      </c>
      <c r="H107" s="13">
        <v>14</v>
      </c>
      <c r="I107" s="13">
        <v>62</v>
      </c>
      <c r="J107" s="20">
        <v>90</v>
      </c>
      <c r="K107" s="18" t="s">
        <v>42</v>
      </c>
      <c r="L107" s="21" t="s">
        <v>42</v>
      </c>
      <c r="M107" s="18">
        <v>35</v>
      </c>
      <c r="N107" s="21" t="s">
        <v>42</v>
      </c>
      <c r="O107" s="18">
        <v>114</v>
      </c>
      <c r="P107" s="48" t="s">
        <v>51</v>
      </c>
      <c r="R107" s="12" t="s">
        <v>50</v>
      </c>
      <c r="S107" s="19" t="s">
        <v>41</v>
      </c>
      <c r="T107" s="19">
        <v>9</v>
      </c>
      <c r="U107" s="14">
        <v>15</v>
      </c>
      <c r="V107" s="13">
        <v>46</v>
      </c>
      <c r="W107" s="13">
        <v>36</v>
      </c>
      <c r="X107" s="13">
        <v>15</v>
      </c>
      <c r="Y107" s="13">
        <v>16</v>
      </c>
      <c r="Z107" s="13">
        <v>97</v>
      </c>
      <c r="AA107" s="20">
        <v>70</v>
      </c>
      <c r="AB107" s="18" t="s">
        <v>42</v>
      </c>
      <c r="AC107" s="21">
        <v>15</v>
      </c>
      <c r="AD107" s="18">
        <v>0</v>
      </c>
      <c r="AE107" s="21">
        <v>0</v>
      </c>
      <c r="AF107" s="18">
        <v>118</v>
      </c>
      <c r="AG107" s="48" t="s">
        <v>51</v>
      </c>
    </row>
    <row r="108" spans="1:33">
      <c r="A108" s="12" t="s">
        <v>52</v>
      </c>
      <c r="B108" s="19" t="s">
        <v>41</v>
      </c>
      <c r="C108" s="19">
        <v>4</v>
      </c>
      <c r="D108" s="14">
        <v>20</v>
      </c>
      <c r="E108" s="19">
        <v>70</v>
      </c>
      <c r="F108" s="19">
        <v>16</v>
      </c>
      <c r="G108" s="19">
        <v>56</v>
      </c>
      <c r="H108" s="13">
        <v>41</v>
      </c>
      <c r="I108" s="13">
        <v>121</v>
      </c>
      <c r="J108" s="20">
        <v>488</v>
      </c>
      <c r="K108" s="18" t="s">
        <v>42</v>
      </c>
      <c r="L108" s="21" t="s">
        <v>42</v>
      </c>
      <c r="M108" s="18">
        <v>185</v>
      </c>
      <c r="N108" s="21" t="s">
        <v>42</v>
      </c>
      <c r="O108" s="18" t="s">
        <v>41</v>
      </c>
      <c r="P108" s="48" t="s">
        <v>53</v>
      </c>
      <c r="R108" s="12" t="s">
        <v>52</v>
      </c>
      <c r="S108" s="19" t="s">
        <v>41</v>
      </c>
      <c r="T108" s="19">
        <v>3</v>
      </c>
      <c r="U108" s="14">
        <v>5</v>
      </c>
      <c r="V108" s="19">
        <v>51</v>
      </c>
      <c r="W108" s="19">
        <v>15</v>
      </c>
      <c r="X108" s="19">
        <v>36</v>
      </c>
      <c r="Y108" s="13">
        <v>27</v>
      </c>
      <c r="Z108" s="13">
        <v>85</v>
      </c>
      <c r="AA108" s="20">
        <v>89</v>
      </c>
      <c r="AB108" s="18" t="s">
        <v>42</v>
      </c>
      <c r="AC108" s="21">
        <v>66</v>
      </c>
      <c r="AD108" s="18">
        <v>0</v>
      </c>
      <c r="AE108" s="21" t="s">
        <v>41</v>
      </c>
      <c r="AF108" s="18" t="s">
        <v>41</v>
      </c>
      <c r="AG108" s="48" t="s">
        <v>53</v>
      </c>
    </row>
    <row r="109" spans="1:33">
      <c r="A109" s="12" t="s">
        <v>54</v>
      </c>
      <c r="B109" s="19">
        <v>0</v>
      </c>
      <c r="C109" s="19">
        <v>6</v>
      </c>
      <c r="D109" s="19">
        <v>18</v>
      </c>
      <c r="E109" s="19">
        <v>22</v>
      </c>
      <c r="F109" s="19">
        <v>14</v>
      </c>
      <c r="G109" s="19">
        <v>6</v>
      </c>
      <c r="H109" s="13">
        <v>33</v>
      </c>
      <c r="I109" s="13">
        <v>39</v>
      </c>
      <c r="J109" s="20" t="s">
        <v>86</v>
      </c>
      <c r="K109" s="18">
        <v>5</v>
      </c>
      <c r="L109" s="21" t="s">
        <v>42</v>
      </c>
      <c r="M109" s="18">
        <v>92</v>
      </c>
      <c r="N109" s="21" t="s">
        <v>42</v>
      </c>
      <c r="O109" s="18" t="s">
        <v>41</v>
      </c>
      <c r="P109" s="48" t="s">
        <v>55</v>
      </c>
      <c r="R109" s="12" t="s">
        <v>54</v>
      </c>
      <c r="S109" s="19">
        <v>0</v>
      </c>
      <c r="T109" s="19">
        <v>4</v>
      </c>
      <c r="U109" s="19">
        <v>13</v>
      </c>
      <c r="V109" s="19">
        <v>22</v>
      </c>
      <c r="W109" s="19">
        <v>3</v>
      </c>
      <c r="X109" s="19">
        <v>0</v>
      </c>
      <c r="Y109" s="13">
        <v>42</v>
      </c>
      <c r="Z109" s="13">
        <v>37</v>
      </c>
      <c r="AA109" s="20">
        <v>34</v>
      </c>
      <c r="AB109" s="18">
        <v>0</v>
      </c>
      <c r="AC109" s="21">
        <v>0</v>
      </c>
      <c r="AD109" s="18">
        <v>0</v>
      </c>
      <c r="AE109" s="21" t="s">
        <v>41</v>
      </c>
      <c r="AF109" s="18" t="s">
        <v>41</v>
      </c>
      <c r="AG109" s="48" t="s">
        <v>55</v>
      </c>
    </row>
    <row r="110" spans="1:33">
      <c r="A110" s="12" t="s">
        <v>56</v>
      </c>
      <c r="B110" s="19">
        <v>0</v>
      </c>
      <c r="C110" s="19">
        <v>7</v>
      </c>
      <c r="D110" s="19">
        <v>26</v>
      </c>
      <c r="E110" s="19">
        <v>23</v>
      </c>
      <c r="F110" s="19">
        <v>21</v>
      </c>
      <c r="G110" s="19">
        <v>34</v>
      </c>
      <c r="H110" s="13">
        <v>48</v>
      </c>
      <c r="I110" s="13">
        <v>37</v>
      </c>
      <c r="J110" s="20" t="s">
        <v>86</v>
      </c>
      <c r="K110" s="18">
        <v>8</v>
      </c>
      <c r="L110" s="21" t="s">
        <v>42</v>
      </c>
      <c r="M110" s="18">
        <v>99</v>
      </c>
      <c r="N110" s="21" t="s">
        <v>42</v>
      </c>
      <c r="O110" s="18" t="s">
        <v>41</v>
      </c>
      <c r="P110" s="48" t="s">
        <v>57</v>
      </c>
      <c r="R110" s="12" t="s">
        <v>56</v>
      </c>
      <c r="S110" s="19">
        <v>0</v>
      </c>
      <c r="T110" s="19">
        <v>0</v>
      </c>
      <c r="U110" s="19">
        <v>22</v>
      </c>
      <c r="V110" s="19">
        <v>39</v>
      </c>
      <c r="W110" s="19">
        <v>28</v>
      </c>
      <c r="X110" s="19">
        <v>48</v>
      </c>
      <c r="Y110" s="13">
        <v>29</v>
      </c>
      <c r="Z110" s="13">
        <v>56</v>
      </c>
      <c r="AA110" s="20">
        <v>78</v>
      </c>
      <c r="AB110" s="18">
        <v>0</v>
      </c>
      <c r="AC110" s="21">
        <v>0</v>
      </c>
      <c r="AD110" s="18">
        <v>0</v>
      </c>
      <c r="AE110" s="21" t="s">
        <v>41</v>
      </c>
      <c r="AF110" s="18" t="s">
        <v>41</v>
      </c>
      <c r="AG110" s="48" t="s">
        <v>57</v>
      </c>
    </row>
    <row r="111" spans="1:33">
      <c r="A111" s="12" t="s">
        <v>58</v>
      </c>
      <c r="B111" s="19">
        <v>0</v>
      </c>
      <c r="C111" s="19">
        <v>4</v>
      </c>
      <c r="D111" s="19">
        <v>14</v>
      </c>
      <c r="E111" s="19">
        <v>42</v>
      </c>
      <c r="F111" s="19">
        <v>22</v>
      </c>
      <c r="G111" s="19">
        <v>28</v>
      </c>
      <c r="H111" s="13">
        <v>43</v>
      </c>
      <c r="I111" s="13">
        <v>54</v>
      </c>
      <c r="J111" s="20" t="s">
        <v>86</v>
      </c>
      <c r="K111" s="18">
        <v>12</v>
      </c>
      <c r="L111" s="21" t="s">
        <v>42</v>
      </c>
      <c r="M111" s="18">
        <v>163</v>
      </c>
      <c r="N111" s="21" t="s">
        <v>42</v>
      </c>
      <c r="O111" s="18" t="s">
        <v>41</v>
      </c>
      <c r="P111" s="48" t="s">
        <v>59</v>
      </c>
      <c r="R111" s="12" t="s">
        <v>58</v>
      </c>
      <c r="S111" s="19">
        <v>0</v>
      </c>
      <c r="T111" s="19">
        <v>0</v>
      </c>
      <c r="U111" s="19">
        <v>3</v>
      </c>
      <c r="V111" s="19">
        <v>30</v>
      </c>
      <c r="W111" s="19">
        <v>44</v>
      </c>
      <c r="X111" s="19">
        <v>24</v>
      </c>
      <c r="Y111" s="13">
        <v>36</v>
      </c>
      <c r="Z111" s="13">
        <v>73</v>
      </c>
      <c r="AA111" s="20">
        <v>44</v>
      </c>
      <c r="AB111" s="18">
        <v>0</v>
      </c>
      <c r="AC111" s="21">
        <v>3</v>
      </c>
      <c r="AD111" s="18">
        <v>54</v>
      </c>
      <c r="AE111" s="21" t="s">
        <v>41</v>
      </c>
      <c r="AF111" s="18" t="s">
        <v>41</v>
      </c>
      <c r="AG111" s="48" t="s">
        <v>59</v>
      </c>
    </row>
    <row r="112" spans="1:33">
      <c r="A112" s="12" t="s">
        <v>60</v>
      </c>
      <c r="B112" s="19">
        <v>0</v>
      </c>
      <c r="C112" s="19">
        <v>23</v>
      </c>
      <c r="D112" s="19">
        <v>17</v>
      </c>
      <c r="E112" s="19">
        <v>39</v>
      </c>
      <c r="F112" s="19">
        <v>34</v>
      </c>
      <c r="G112" s="19">
        <v>28</v>
      </c>
      <c r="H112" s="13">
        <v>67</v>
      </c>
      <c r="I112" s="13">
        <v>37</v>
      </c>
      <c r="J112" s="20" t="s">
        <v>86</v>
      </c>
      <c r="K112" s="18">
        <v>13</v>
      </c>
      <c r="L112" s="21" t="s">
        <v>42</v>
      </c>
      <c r="M112" s="21">
        <v>194</v>
      </c>
      <c r="N112" s="21" t="s">
        <v>42</v>
      </c>
      <c r="O112" s="21" t="s">
        <v>41</v>
      </c>
      <c r="P112" s="48" t="s">
        <v>61</v>
      </c>
      <c r="R112" s="12" t="s">
        <v>60</v>
      </c>
      <c r="S112" s="19">
        <v>0</v>
      </c>
      <c r="T112" s="19">
        <v>1</v>
      </c>
      <c r="U112" s="19">
        <v>27</v>
      </c>
      <c r="V112" s="19">
        <v>19</v>
      </c>
      <c r="W112" s="19">
        <v>96</v>
      </c>
      <c r="X112" s="19">
        <v>38</v>
      </c>
      <c r="Y112" s="13">
        <v>0</v>
      </c>
      <c r="Z112" s="13">
        <v>37</v>
      </c>
      <c r="AA112" s="20">
        <v>133</v>
      </c>
      <c r="AB112" s="18">
        <v>0</v>
      </c>
      <c r="AC112" s="21">
        <v>8</v>
      </c>
      <c r="AD112" s="18">
        <v>105</v>
      </c>
      <c r="AE112" s="21" t="s">
        <v>41</v>
      </c>
      <c r="AF112" s="21" t="s">
        <v>41</v>
      </c>
      <c r="AG112" s="48" t="s">
        <v>61</v>
      </c>
    </row>
    <row r="113" spans="1:33">
      <c r="A113" s="12" t="s">
        <v>62</v>
      </c>
      <c r="B113" s="19">
        <v>0</v>
      </c>
      <c r="C113" s="19">
        <v>18</v>
      </c>
      <c r="D113" s="19">
        <v>20</v>
      </c>
      <c r="E113" s="19">
        <v>16</v>
      </c>
      <c r="F113" s="19">
        <v>27</v>
      </c>
      <c r="G113" s="19">
        <v>29</v>
      </c>
      <c r="H113" s="13">
        <v>66</v>
      </c>
      <c r="I113" s="13">
        <v>58</v>
      </c>
      <c r="J113" s="20" t="s">
        <v>86</v>
      </c>
      <c r="K113" s="18">
        <v>22</v>
      </c>
      <c r="L113" s="21" t="s">
        <v>42</v>
      </c>
      <c r="M113" s="21">
        <v>155</v>
      </c>
      <c r="N113" s="21" t="s">
        <v>42</v>
      </c>
      <c r="O113" s="21" t="s">
        <v>41</v>
      </c>
      <c r="P113" s="48" t="s">
        <v>63</v>
      </c>
      <c r="R113" s="12" t="s">
        <v>62</v>
      </c>
      <c r="S113" s="19">
        <v>0</v>
      </c>
      <c r="T113" s="19">
        <v>15</v>
      </c>
      <c r="U113" s="19">
        <v>15</v>
      </c>
      <c r="V113" s="19">
        <v>2</v>
      </c>
      <c r="W113" s="19">
        <v>18</v>
      </c>
      <c r="X113" s="19">
        <v>0</v>
      </c>
      <c r="Y113" s="13">
        <v>132</v>
      </c>
      <c r="Z113" s="13">
        <v>43</v>
      </c>
      <c r="AA113" s="20">
        <v>260</v>
      </c>
      <c r="AB113" s="18">
        <v>0</v>
      </c>
      <c r="AC113" s="21">
        <v>0</v>
      </c>
      <c r="AD113" s="18">
        <v>137</v>
      </c>
      <c r="AE113" s="21" t="s">
        <v>41</v>
      </c>
      <c r="AF113" s="21" t="s">
        <v>41</v>
      </c>
      <c r="AG113" s="48" t="s">
        <v>63</v>
      </c>
    </row>
    <row r="114" spans="1:33">
      <c r="A114" s="12" t="s">
        <v>64</v>
      </c>
      <c r="B114" s="25">
        <v>0</v>
      </c>
      <c r="C114" s="25">
        <v>14</v>
      </c>
      <c r="D114" s="25">
        <v>20</v>
      </c>
      <c r="E114" s="25">
        <v>9</v>
      </c>
      <c r="F114" s="25">
        <v>48</v>
      </c>
      <c r="G114" s="25">
        <v>28</v>
      </c>
      <c r="H114" s="13">
        <v>109</v>
      </c>
      <c r="I114" s="45">
        <v>256</v>
      </c>
      <c r="J114" s="26" t="s">
        <v>86</v>
      </c>
      <c r="K114" s="18">
        <v>32</v>
      </c>
      <c r="L114" s="21" t="s">
        <v>42</v>
      </c>
      <c r="M114" s="27">
        <v>254</v>
      </c>
      <c r="N114" s="21" t="s">
        <v>42</v>
      </c>
      <c r="O114" s="27" t="s">
        <v>41</v>
      </c>
      <c r="P114" s="49" t="s">
        <v>65</v>
      </c>
      <c r="R114" s="12" t="s">
        <v>64</v>
      </c>
      <c r="S114" s="25">
        <v>0</v>
      </c>
      <c r="T114" s="25">
        <v>4</v>
      </c>
      <c r="U114" s="25">
        <v>27</v>
      </c>
      <c r="V114" s="25">
        <v>17</v>
      </c>
      <c r="W114" s="25">
        <v>22</v>
      </c>
      <c r="X114" s="25">
        <v>65</v>
      </c>
      <c r="Y114" s="13">
        <v>31</v>
      </c>
      <c r="Z114" s="47">
        <v>57</v>
      </c>
      <c r="AA114" s="26">
        <v>60</v>
      </c>
      <c r="AB114" s="18">
        <v>0</v>
      </c>
      <c r="AC114" s="27">
        <v>0</v>
      </c>
      <c r="AD114" s="18">
        <v>128</v>
      </c>
      <c r="AE114" s="21" t="s">
        <v>41</v>
      </c>
      <c r="AF114" s="27" t="s">
        <v>41</v>
      </c>
      <c r="AG114" s="49" t="s">
        <v>65</v>
      </c>
    </row>
    <row r="115" spans="1:33">
      <c r="A115" s="30" t="s">
        <v>66</v>
      </c>
      <c r="B115" s="87">
        <f t="shared" ref="B115:G115" si="79">ROUND(SUM(B103:B114),1)</f>
        <v>0</v>
      </c>
      <c r="C115" s="87">
        <f t="shared" si="79"/>
        <v>94</v>
      </c>
      <c r="D115" s="87">
        <f t="shared" si="79"/>
        <v>194</v>
      </c>
      <c r="E115" s="87">
        <f t="shared" si="79"/>
        <v>370</v>
      </c>
      <c r="F115" s="87">
        <f t="shared" si="79"/>
        <v>372</v>
      </c>
      <c r="G115" s="87">
        <f t="shared" si="79"/>
        <v>346</v>
      </c>
      <c r="H115" s="87">
        <f>ROUND(SUM(H103:H114),1)</f>
        <v>494</v>
      </c>
      <c r="I115" s="87">
        <f>ROUND(SUM(I103:I114),1)</f>
        <v>944</v>
      </c>
      <c r="J115" s="123">
        <f>SUM(J103:K114)</f>
        <v>813</v>
      </c>
      <c r="K115" s="124"/>
      <c r="L115" s="123">
        <f>SUM(L103:M114)</f>
        <v>1359</v>
      </c>
      <c r="M115" s="124"/>
      <c r="N115" s="125" t="s">
        <v>41</v>
      </c>
      <c r="O115" s="124"/>
      <c r="P115" s="31" t="s">
        <v>66</v>
      </c>
      <c r="R115" s="30" t="s">
        <v>66</v>
      </c>
      <c r="S115" s="87">
        <f t="shared" ref="S115:X115" si="80">ROUND(SUM(S103:S114),1)</f>
        <v>0</v>
      </c>
      <c r="T115" s="87">
        <f t="shared" si="80"/>
        <v>42</v>
      </c>
      <c r="U115" s="87">
        <f t="shared" si="80"/>
        <v>212</v>
      </c>
      <c r="V115" s="87">
        <f t="shared" si="80"/>
        <v>285</v>
      </c>
      <c r="W115" s="87">
        <f t="shared" si="80"/>
        <v>315</v>
      </c>
      <c r="X115" s="87">
        <f t="shared" si="80"/>
        <v>302</v>
      </c>
      <c r="Y115" s="87">
        <f>ROUND(SUM(Y103:Y114),1)</f>
        <v>443</v>
      </c>
      <c r="Z115" s="87">
        <f>ROUND(SUM(Z103:Z114),1)</f>
        <v>747</v>
      </c>
      <c r="AA115" s="123">
        <f>SUM(AA103:AB114)</f>
        <v>820</v>
      </c>
      <c r="AB115" s="124"/>
      <c r="AC115" s="123">
        <f>SUM(AC103:AD114)</f>
        <v>540</v>
      </c>
      <c r="AD115" s="124"/>
      <c r="AE115" s="125" t="s">
        <v>41</v>
      </c>
      <c r="AF115" s="124"/>
      <c r="AG115" s="31" t="s">
        <v>66</v>
      </c>
    </row>
    <row r="116" spans="1:33">
      <c r="A116" s="12" t="s">
        <v>67</v>
      </c>
      <c r="B116" s="32" t="s">
        <v>41</v>
      </c>
      <c r="C116" s="14">
        <f t="shared" ref="C116:J116" si="81">C115-B115</f>
        <v>94</v>
      </c>
      <c r="D116" s="14">
        <f t="shared" si="81"/>
        <v>100</v>
      </c>
      <c r="E116" s="14">
        <f t="shared" si="81"/>
        <v>176</v>
      </c>
      <c r="F116" s="14">
        <f t="shared" si="81"/>
        <v>2</v>
      </c>
      <c r="G116" s="14">
        <f t="shared" si="81"/>
        <v>-26</v>
      </c>
      <c r="H116" s="14">
        <f t="shared" si="81"/>
        <v>148</v>
      </c>
      <c r="I116" s="14">
        <f t="shared" si="81"/>
        <v>450</v>
      </c>
      <c r="J116" s="121">
        <f t="shared" si="81"/>
        <v>-131</v>
      </c>
      <c r="K116" s="122"/>
      <c r="L116" s="121">
        <f>L115-J115</f>
        <v>546</v>
      </c>
      <c r="M116" s="122"/>
      <c r="N116" s="121" t="s">
        <v>41</v>
      </c>
      <c r="O116" s="122"/>
      <c r="P116" s="48" t="s">
        <v>68</v>
      </c>
      <c r="Q116" s="5"/>
      <c r="R116" s="12" t="s">
        <v>67</v>
      </c>
      <c r="S116" s="32" t="s">
        <v>41</v>
      </c>
      <c r="T116" s="14">
        <f t="shared" ref="T116:AA116" si="82">T115-S115</f>
        <v>42</v>
      </c>
      <c r="U116" s="14">
        <f t="shared" si="82"/>
        <v>170</v>
      </c>
      <c r="V116" s="14">
        <f t="shared" si="82"/>
        <v>73</v>
      </c>
      <c r="W116" s="14">
        <f t="shared" si="82"/>
        <v>30</v>
      </c>
      <c r="X116" s="14">
        <f t="shared" si="82"/>
        <v>-13</v>
      </c>
      <c r="Y116" s="14">
        <f t="shared" si="82"/>
        <v>141</v>
      </c>
      <c r="Z116" s="14">
        <f t="shared" si="82"/>
        <v>304</v>
      </c>
      <c r="AA116" s="121">
        <f t="shared" si="82"/>
        <v>73</v>
      </c>
      <c r="AB116" s="122"/>
      <c r="AC116" s="121">
        <f>AC115-AA115</f>
        <v>-280</v>
      </c>
      <c r="AD116" s="122"/>
      <c r="AE116" s="121" t="s">
        <v>41</v>
      </c>
      <c r="AF116" s="122"/>
      <c r="AG116" s="48" t="s">
        <v>68</v>
      </c>
    </row>
    <row r="117" spans="1:33">
      <c r="A117" s="33" t="s">
        <v>69</v>
      </c>
      <c r="B117" s="34" t="s">
        <v>41</v>
      </c>
      <c r="C117" s="34" t="s">
        <v>41</v>
      </c>
      <c r="D117" s="35">
        <f t="shared" ref="D117:J117" si="83">(D116/C115)*100</f>
        <v>106.38297872340425</v>
      </c>
      <c r="E117" s="35">
        <f t="shared" si="83"/>
        <v>90.721649484536087</v>
      </c>
      <c r="F117" s="35">
        <f t="shared" si="83"/>
        <v>0.54054054054054057</v>
      </c>
      <c r="G117" s="35">
        <f t="shared" si="83"/>
        <v>-6.9892473118279561</v>
      </c>
      <c r="H117" s="35">
        <f t="shared" si="83"/>
        <v>42.774566473988443</v>
      </c>
      <c r="I117" s="35">
        <f t="shared" si="83"/>
        <v>91.093117408906892</v>
      </c>
      <c r="J117" s="117">
        <f t="shared" si="83"/>
        <v>-13.877118644067796</v>
      </c>
      <c r="K117" s="118"/>
      <c r="L117" s="117">
        <f>(L116/J115)*100</f>
        <v>67.158671586715869</v>
      </c>
      <c r="M117" s="118"/>
      <c r="N117" s="117" t="s">
        <v>41</v>
      </c>
      <c r="O117" s="118"/>
      <c r="P117" s="49" t="s">
        <v>70</v>
      </c>
      <c r="R117" s="33" t="s">
        <v>69</v>
      </c>
      <c r="S117" s="34" t="s">
        <v>41</v>
      </c>
      <c r="T117" s="34" t="s">
        <v>41</v>
      </c>
      <c r="U117" s="35">
        <f t="shared" ref="U117:AA117" si="84">(U116/T115)*100</f>
        <v>404.76190476190476</v>
      </c>
      <c r="V117" s="35">
        <f t="shared" si="84"/>
        <v>34.433962264150942</v>
      </c>
      <c r="W117" s="35">
        <f t="shared" si="84"/>
        <v>10.526315789473683</v>
      </c>
      <c r="X117" s="35">
        <f t="shared" si="84"/>
        <v>-4.1269841269841265</v>
      </c>
      <c r="Y117" s="35">
        <f t="shared" si="84"/>
        <v>46.688741721854306</v>
      </c>
      <c r="Z117" s="35">
        <f t="shared" si="84"/>
        <v>68.623024830699777</v>
      </c>
      <c r="AA117" s="117">
        <f t="shared" si="84"/>
        <v>9.7724230254350726</v>
      </c>
      <c r="AB117" s="118"/>
      <c r="AC117" s="117">
        <f>(AC116/AA115)*100</f>
        <v>-34.146341463414636</v>
      </c>
      <c r="AD117" s="118"/>
      <c r="AE117" s="117" t="s">
        <v>41</v>
      </c>
      <c r="AF117" s="118"/>
      <c r="AG117" s="49" t="s">
        <v>70</v>
      </c>
    </row>
    <row r="118" spans="1:33">
      <c r="A118" s="30" t="s">
        <v>87</v>
      </c>
      <c r="B118" s="36" t="s">
        <v>41</v>
      </c>
      <c r="C118" s="14">
        <f>ROUND(SUM(C103:C107),1)</f>
        <v>18</v>
      </c>
      <c r="D118" s="14">
        <f t="shared" ref="D118:I118" si="85">ROUND(SUM(D103:D107),1)</f>
        <v>59</v>
      </c>
      <c r="E118" s="14">
        <f t="shared" si="85"/>
        <v>149</v>
      </c>
      <c r="F118" s="14">
        <f t="shared" si="85"/>
        <v>190</v>
      </c>
      <c r="G118" s="14">
        <f t="shared" si="85"/>
        <v>137</v>
      </c>
      <c r="H118" s="14">
        <f t="shared" si="85"/>
        <v>87</v>
      </c>
      <c r="I118" s="14">
        <f t="shared" si="85"/>
        <v>342</v>
      </c>
      <c r="J118" s="123">
        <f>SUM(J103:K107)</f>
        <v>233</v>
      </c>
      <c r="K118" s="124">
        <f t="shared" ref="K118:O118" si="86">ROUND(SUM(K103:K110),1)</f>
        <v>13</v>
      </c>
      <c r="L118" s="123">
        <f t="shared" ref="L118" si="87">SUM(L103:M107)</f>
        <v>217</v>
      </c>
      <c r="M118" s="124">
        <f t="shared" si="86"/>
        <v>593</v>
      </c>
      <c r="N118" s="123">
        <f t="shared" ref="N118" si="88">SUM(N103:O107)</f>
        <v>506</v>
      </c>
      <c r="O118" s="124">
        <f t="shared" si="86"/>
        <v>506</v>
      </c>
      <c r="P118" s="88" t="s">
        <v>87</v>
      </c>
      <c r="R118" s="30" t="s">
        <v>87</v>
      </c>
      <c r="S118" s="36" t="s">
        <v>41</v>
      </c>
      <c r="T118" s="14">
        <f>ROUND(SUM(T103:T107),1)</f>
        <v>15</v>
      </c>
      <c r="U118" s="14">
        <f t="shared" ref="U118:Z118" si="89">ROUND(SUM(U103:U107),1)</f>
        <v>100</v>
      </c>
      <c r="V118" s="14">
        <f t="shared" si="89"/>
        <v>105</v>
      </c>
      <c r="W118" s="14">
        <f t="shared" si="89"/>
        <v>89</v>
      </c>
      <c r="X118" s="14">
        <f t="shared" si="89"/>
        <v>91</v>
      </c>
      <c r="Y118" s="14">
        <f t="shared" si="89"/>
        <v>146</v>
      </c>
      <c r="Z118" s="14">
        <f t="shared" si="89"/>
        <v>359</v>
      </c>
      <c r="AA118" s="123">
        <f>SUM(AA103:AB107)</f>
        <v>122</v>
      </c>
      <c r="AB118" s="124">
        <f t="shared" ref="AB118:AF118" si="90">ROUND(SUM(AB103:AB110),1)</f>
        <v>0</v>
      </c>
      <c r="AC118" s="123">
        <f t="shared" ref="AC118" si="91">SUM(AC103:AD107)</f>
        <v>39</v>
      </c>
      <c r="AD118" s="124">
        <f t="shared" si="90"/>
        <v>0</v>
      </c>
      <c r="AE118" s="123">
        <f t="shared" ref="AE118" si="92">SUM(AE103:AF107)</f>
        <v>665</v>
      </c>
      <c r="AF118" s="124">
        <f t="shared" si="90"/>
        <v>659</v>
      </c>
      <c r="AG118" s="88" t="s">
        <v>87</v>
      </c>
    </row>
    <row r="119" spans="1:33">
      <c r="A119" s="12" t="s">
        <v>67</v>
      </c>
      <c r="B119" s="32" t="s">
        <v>41</v>
      </c>
      <c r="C119" s="13" t="s">
        <v>41</v>
      </c>
      <c r="D119" s="14">
        <f t="shared" ref="D119:J119" si="93">D118-C118</f>
        <v>41</v>
      </c>
      <c r="E119" s="14">
        <f t="shared" si="93"/>
        <v>90</v>
      </c>
      <c r="F119" s="14">
        <f t="shared" si="93"/>
        <v>41</v>
      </c>
      <c r="G119" s="14">
        <f t="shared" si="93"/>
        <v>-53</v>
      </c>
      <c r="H119" s="14">
        <f t="shared" si="93"/>
        <v>-50</v>
      </c>
      <c r="I119" s="14">
        <f t="shared" si="93"/>
        <v>255</v>
      </c>
      <c r="J119" s="121">
        <f t="shared" si="93"/>
        <v>-109</v>
      </c>
      <c r="K119" s="122"/>
      <c r="L119" s="121">
        <f>L118-J118</f>
        <v>-16</v>
      </c>
      <c r="M119" s="122"/>
      <c r="N119" s="121">
        <f>N118-L118</f>
        <v>289</v>
      </c>
      <c r="O119" s="122"/>
      <c r="P119" s="37" t="s">
        <v>68</v>
      </c>
      <c r="R119" s="12" t="s">
        <v>67</v>
      </c>
      <c r="S119" s="32" t="s">
        <v>41</v>
      </c>
      <c r="T119" s="13" t="s">
        <v>41</v>
      </c>
      <c r="U119" s="14">
        <f t="shared" ref="U119:AA119" si="94">U118-T118</f>
        <v>85</v>
      </c>
      <c r="V119" s="14">
        <f t="shared" si="94"/>
        <v>5</v>
      </c>
      <c r="W119" s="14">
        <f t="shared" si="94"/>
        <v>-16</v>
      </c>
      <c r="X119" s="14">
        <f t="shared" si="94"/>
        <v>2</v>
      </c>
      <c r="Y119" s="14">
        <f t="shared" si="94"/>
        <v>55</v>
      </c>
      <c r="Z119" s="14">
        <f t="shared" si="94"/>
        <v>213</v>
      </c>
      <c r="AA119" s="121">
        <f t="shared" si="94"/>
        <v>-237</v>
      </c>
      <c r="AB119" s="122"/>
      <c r="AC119" s="121">
        <f>AC118-AA118</f>
        <v>-83</v>
      </c>
      <c r="AD119" s="122"/>
      <c r="AE119" s="121">
        <f>AE118-AC118</f>
        <v>626</v>
      </c>
      <c r="AF119" s="122"/>
      <c r="AG119" s="37" t="s">
        <v>68</v>
      </c>
    </row>
    <row r="120" spans="1:33">
      <c r="A120" s="33" t="s">
        <v>69</v>
      </c>
      <c r="B120" s="34" t="s">
        <v>41</v>
      </c>
      <c r="C120" s="34" t="s">
        <v>41</v>
      </c>
      <c r="D120" s="38">
        <f t="shared" ref="D120:J120" si="95">(D119/C118)*100</f>
        <v>227.77777777777777</v>
      </c>
      <c r="E120" s="38">
        <f t="shared" si="95"/>
        <v>152.54237288135593</v>
      </c>
      <c r="F120" s="38">
        <f t="shared" si="95"/>
        <v>27.516778523489933</v>
      </c>
      <c r="G120" s="38">
        <f t="shared" si="95"/>
        <v>-27.89473684210526</v>
      </c>
      <c r="H120" s="38">
        <f t="shared" si="95"/>
        <v>-36.496350364963504</v>
      </c>
      <c r="I120" s="38">
        <f t="shared" si="95"/>
        <v>293.10344827586204</v>
      </c>
      <c r="J120" s="119">
        <f t="shared" si="95"/>
        <v>-31.871345029239766</v>
      </c>
      <c r="K120" s="120"/>
      <c r="L120" s="119">
        <f>(L119/J118)*100</f>
        <v>-6.866952789699571</v>
      </c>
      <c r="M120" s="120"/>
      <c r="N120" s="119">
        <f>(N119/L118)*100</f>
        <v>133.17972350230414</v>
      </c>
      <c r="O120" s="120"/>
      <c r="P120" s="39" t="s">
        <v>70</v>
      </c>
      <c r="R120" s="33" t="s">
        <v>69</v>
      </c>
      <c r="S120" s="34" t="s">
        <v>41</v>
      </c>
      <c r="T120" s="34" t="s">
        <v>41</v>
      </c>
      <c r="U120" s="38">
        <f t="shared" ref="U120:AA120" si="96">(U119/T118)*100</f>
        <v>566.66666666666674</v>
      </c>
      <c r="V120" s="38">
        <f t="shared" si="96"/>
        <v>5</v>
      </c>
      <c r="W120" s="38">
        <f t="shared" si="96"/>
        <v>-15.238095238095239</v>
      </c>
      <c r="X120" s="38">
        <f t="shared" si="96"/>
        <v>2.2471910112359552</v>
      </c>
      <c r="Y120" s="38">
        <f t="shared" si="96"/>
        <v>60.439560439560438</v>
      </c>
      <c r="Z120" s="38">
        <f t="shared" si="96"/>
        <v>145.89041095890411</v>
      </c>
      <c r="AA120" s="119">
        <f t="shared" si="96"/>
        <v>-66.016713091922014</v>
      </c>
      <c r="AB120" s="120"/>
      <c r="AC120" s="119">
        <f>(AC119/AA118)*100</f>
        <v>-68.032786885245898</v>
      </c>
      <c r="AD120" s="120"/>
      <c r="AE120" s="119">
        <f>(AE119/AC118)*100</f>
        <v>1605.1282051282051</v>
      </c>
      <c r="AF120" s="120"/>
      <c r="AG120" s="39" t="s">
        <v>70</v>
      </c>
    </row>
    <row r="121" spans="1:33">
      <c r="A121" s="30" t="s">
        <v>72</v>
      </c>
      <c r="B121" s="14">
        <f>ROUND(SUM(B109:B114,C103:C107),1)</f>
        <v>18</v>
      </c>
      <c r="C121" s="14">
        <f t="shared" ref="C121:I121" si="97">ROUND(SUM(C109:C114,D103:D107),1)</f>
        <v>131</v>
      </c>
      <c r="D121" s="14">
        <f t="shared" si="97"/>
        <v>264</v>
      </c>
      <c r="E121" s="14">
        <f t="shared" si="97"/>
        <v>341</v>
      </c>
      <c r="F121" s="14">
        <f t="shared" si="97"/>
        <v>303</v>
      </c>
      <c r="G121" s="14">
        <f t="shared" si="97"/>
        <v>240</v>
      </c>
      <c r="H121" s="14">
        <f t="shared" si="97"/>
        <v>708</v>
      </c>
      <c r="I121" s="14">
        <f t="shared" si="97"/>
        <v>714</v>
      </c>
      <c r="J121" s="123">
        <f>SUM(J109:K114,L103:M107)</f>
        <v>309</v>
      </c>
      <c r="K121" s="124">
        <f t="shared" ref="K121:M121" si="98">ROUND(SUM(K109:K110),1)</f>
        <v>13</v>
      </c>
      <c r="L121" s="123">
        <f>SUM(L109:M114,N103:O107)</f>
        <v>1463</v>
      </c>
      <c r="M121" s="124">
        <f t="shared" si="98"/>
        <v>191</v>
      </c>
      <c r="N121" s="125" t="s">
        <v>41</v>
      </c>
      <c r="O121" s="124"/>
      <c r="P121" s="30" t="s">
        <v>73</v>
      </c>
      <c r="R121" s="30" t="s">
        <v>72</v>
      </c>
      <c r="S121" s="14">
        <f>ROUND(SUM(S109:S114,T103:T107),1)</f>
        <v>15</v>
      </c>
      <c r="T121" s="14">
        <f t="shared" ref="T121:Z121" si="99">ROUND(SUM(T109:T114,U103:U107),1)</f>
        <v>124</v>
      </c>
      <c r="U121" s="14">
        <f t="shared" si="99"/>
        <v>212</v>
      </c>
      <c r="V121" s="14">
        <f t="shared" si="99"/>
        <v>218</v>
      </c>
      <c r="W121" s="14">
        <f t="shared" si="99"/>
        <v>302</v>
      </c>
      <c r="X121" s="14">
        <f t="shared" si="99"/>
        <v>321</v>
      </c>
      <c r="Y121" s="14">
        <f t="shared" si="99"/>
        <v>629</v>
      </c>
      <c r="Z121" s="14">
        <f t="shared" si="99"/>
        <v>425</v>
      </c>
      <c r="AA121" s="123">
        <f>SUM(AA109:AB114,AC103:AD107)</f>
        <v>648</v>
      </c>
      <c r="AB121" s="124">
        <f t="shared" ref="AB121:AD121" si="100">ROUND(SUM(AB109:AB110),1)</f>
        <v>0</v>
      </c>
      <c r="AC121" s="123">
        <f>SUM(AC109:AD114,AE103:AF107)</f>
        <v>1100</v>
      </c>
      <c r="AD121" s="124">
        <f t="shared" si="100"/>
        <v>0</v>
      </c>
      <c r="AE121" s="125" t="s">
        <v>41</v>
      </c>
      <c r="AF121" s="124"/>
      <c r="AG121" s="30" t="s">
        <v>73</v>
      </c>
    </row>
    <row r="122" spans="1:33">
      <c r="A122" s="12" t="s">
        <v>67</v>
      </c>
      <c r="B122" s="32" t="s">
        <v>41</v>
      </c>
      <c r="C122" s="14">
        <f t="shared" ref="C122:J122" si="101">+C121-B121</f>
        <v>113</v>
      </c>
      <c r="D122" s="14">
        <f t="shared" si="101"/>
        <v>133</v>
      </c>
      <c r="E122" s="14">
        <f t="shared" si="101"/>
        <v>77</v>
      </c>
      <c r="F122" s="14">
        <f t="shared" si="101"/>
        <v>-38</v>
      </c>
      <c r="G122" s="14">
        <f t="shared" si="101"/>
        <v>-63</v>
      </c>
      <c r="H122" s="14">
        <f t="shared" si="101"/>
        <v>468</v>
      </c>
      <c r="I122" s="14">
        <f t="shared" si="101"/>
        <v>6</v>
      </c>
      <c r="J122" s="121">
        <f t="shared" si="101"/>
        <v>-405</v>
      </c>
      <c r="K122" s="122"/>
      <c r="L122" s="121">
        <f>+L121-J121</f>
        <v>1154</v>
      </c>
      <c r="M122" s="122"/>
      <c r="N122" s="121" t="s">
        <v>41</v>
      </c>
      <c r="O122" s="122"/>
      <c r="P122" s="37" t="s">
        <v>68</v>
      </c>
      <c r="R122" s="12" t="s">
        <v>67</v>
      </c>
      <c r="S122" s="32" t="s">
        <v>41</v>
      </c>
      <c r="T122" s="14">
        <f t="shared" ref="T122:AA122" si="102">+T121-S121</f>
        <v>109</v>
      </c>
      <c r="U122" s="14">
        <f t="shared" si="102"/>
        <v>88</v>
      </c>
      <c r="V122" s="14">
        <f t="shared" si="102"/>
        <v>6</v>
      </c>
      <c r="W122" s="14">
        <f t="shared" si="102"/>
        <v>84</v>
      </c>
      <c r="X122" s="14">
        <f t="shared" si="102"/>
        <v>19</v>
      </c>
      <c r="Y122" s="14">
        <f t="shared" si="102"/>
        <v>308</v>
      </c>
      <c r="Z122" s="14">
        <f t="shared" si="102"/>
        <v>-204</v>
      </c>
      <c r="AA122" s="121">
        <f t="shared" si="102"/>
        <v>223</v>
      </c>
      <c r="AB122" s="122"/>
      <c r="AC122" s="121">
        <f>+AC121-AA121</f>
        <v>452</v>
      </c>
      <c r="AD122" s="122"/>
      <c r="AE122" s="121" t="s">
        <v>41</v>
      </c>
      <c r="AF122" s="122"/>
      <c r="AG122" s="37" t="s">
        <v>68</v>
      </c>
    </row>
    <row r="123" spans="1:33">
      <c r="A123" s="33" t="s">
        <v>69</v>
      </c>
      <c r="B123" s="34" t="s">
        <v>41</v>
      </c>
      <c r="C123" s="38">
        <f>((C121-B121)/B121)*100</f>
        <v>627.77777777777771</v>
      </c>
      <c r="D123" s="38">
        <f t="shared" ref="D123:I123" si="103">((D121-C121)/C121)*100</f>
        <v>101.52671755725191</v>
      </c>
      <c r="E123" s="38">
        <f t="shared" si="103"/>
        <v>29.166666666666668</v>
      </c>
      <c r="F123" s="38">
        <f t="shared" si="103"/>
        <v>-11.143695014662756</v>
      </c>
      <c r="G123" s="38">
        <f t="shared" si="103"/>
        <v>-20.792079207920793</v>
      </c>
      <c r="H123" s="38">
        <f t="shared" si="103"/>
        <v>195</v>
      </c>
      <c r="I123" s="38">
        <f t="shared" si="103"/>
        <v>0.84745762711864403</v>
      </c>
      <c r="J123" s="117">
        <f>((J121-I121)/I121)*100</f>
        <v>-56.72268907563025</v>
      </c>
      <c r="K123" s="118"/>
      <c r="L123" s="119">
        <f>((L121-J121)/J121)*100</f>
        <v>373.46278317152104</v>
      </c>
      <c r="M123" s="120"/>
      <c r="N123" s="117" t="s">
        <v>41</v>
      </c>
      <c r="O123" s="118"/>
      <c r="P123" s="39" t="s">
        <v>70</v>
      </c>
      <c r="R123" s="33" t="s">
        <v>69</v>
      </c>
      <c r="S123" s="34" t="s">
        <v>41</v>
      </c>
      <c r="T123" s="38">
        <f>((T121-S121)/S121)*100</f>
        <v>726.66666666666663</v>
      </c>
      <c r="U123" s="38">
        <f t="shared" ref="U123:Z123" si="104">((U121-T121)/T121)*100</f>
        <v>70.967741935483872</v>
      </c>
      <c r="V123" s="38">
        <f t="shared" si="104"/>
        <v>2.8301886792452833</v>
      </c>
      <c r="W123" s="38">
        <f t="shared" si="104"/>
        <v>38.532110091743121</v>
      </c>
      <c r="X123" s="38">
        <f t="shared" si="104"/>
        <v>6.2913907284768218</v>
      </c>
      <c r="Y123" s="38">
        <f t="shared" si="104"/>
        <v>95.950155763239877</v>
      </c>
      <c r="Z123" s="38">
        <f t="shared" si="104"/>
        <v>-32.432432432432435</v>
      </c>
      <c r="AA123" s="117">
        <f>((AA121-Z121)/Z121)*100</f>
        <v>52.470588235294116</v>
      </c>
      <c r="AB123" s="118"/>
      <c r="AC123" s="119">
        <f>((AC121-AA121)/AA121)*100</f>
        <v>69.753086419753089</v>
      </c>
      <c r="AD123" s="120"/>
      <c r="AE123" s="117" t="s">
        <v>41</v>
      </c>
      <c r="AF123" s="118"/>
      <c r="AG123" s="39" t="s">
        <v>70</v>
      </c>
    </row>
    <row r="124" spans="1:33">
      <c r="A124" s="40" t="s">
        <v>74</v>
      </c>
      <c r="P124" s="4"/>
      <c r="R124" s="40" t="s">
        <v>74</v>
      </c>
      <c r="AG124" s="4"/>
    </row>
    <row r="125" spans="1:33">
      <c r="A125" s="4" t="s">
        <v>75</v>
      </c>
      <c r="P125" s="4"/>
      <c r="R125" s="4" t="s">
        <v>75</v>
      </c>
      <c r="AG125" s="4"/>
    </row>
    <row r="126" spans="1:33">
      <c r="P126" s="4"/>
      <c r="AG126" s="4"/>
    </row>
    <row r="127" spans="1:33">
      <c r="P127" s="4"/>
      <c r="AG127" s="4"/>
    </row>
    <row r="128" spans="1:33">
      <c r="A128" s="126" t="s">
        <v>31</v>
      </c>
      <c r="B128" s="126"/>
      <c r="C128" s="126"/>
      <c r="D128" s="126"/>
      <c r="E128" s="126"/>
      <c r="F128" s="126"/>
      <c r="G128" s="126"/>
      <c r="H128" s="126"/>
      <c r="I128" s="126"/>
      <c r="J128" s="126"/>
      <c r="K128" s="126"/>
      <c r="L128" s="126"/>
      <c r="M128" s="126"/>
      <c r="N128" s="126"/>
      <c r="O128" s="126"/>
      <c r="P128" s="126"/>
      <c r="R128" s="126" t="s">
        <v>32</v>
      </c>
      <c r="S128" s="126"/>
      <c r="T128" s="126"/>
      <c r="U128" s="126"/>
      <c r="V128" s="126"/>
      <c r="W128" s="126"/>
      <c r="X128" s="126"/>
      <c r="Y128" s="126"/>
      <c r="Z128" s="126"/>
      <c r="AA128" s="126"/>
      <c r="AB128" s="126"/>
      <c r="AC128" s="126"/>
      <c r="AD128" s="126"/>
      <c r="AE128" s="126"/>
      <c r="AF128" s="126"/>
      <c r="AG128" s="126"/>
    </row>
    <row r="129" spans="1:33">
      <c r="A129" s="126" t="s">
        <v>33</v>
      </c>
      <c r="B129" s="126"/>
      <c r="C129" s="126"/>
      <c r="D129" s="126"/>
      <c r="E129" s="126"/>
      <c r="F129" s="126"/>
      <c r="G129" s="126"/>
      <c r="H129" s="126"/>
      <c r="I129" s="126"/>
      <c r="J129" s="126"/>
      <c r="K129" s="126"/>
      <c r="L129" s="126"/>
      <c r="M129" s="126"/>
      <c r="N129" s="126"/>
      <c r="O129" s="126"/>
      <c r="P129" s="126"/>
      <c r="R129" s="126" t="s">
        <v>33</v>
      </c>
      <c r="S129" s="126"/>
      <c r="T129" s="126"/>
      <c r="U129" s="126"/>
      <c r="V129" s="126"/>
      <c r="W129" s="126"/>
      <c r="X129" s="126"/>
      <c r="Y129" s="126"/>
      <c r="Z129" s="126"/>
      <c r="AA129" s="126"/>
      <c r="AB129" s="126"/>
      <c r="AC129" s="126"/>
      <c r="AD129" s="126"/>
      <c r="AE129" s="126"/>
      <c r="AF129" s="126"/>
      <c r="AG129" s="126"/>
    </row>
    <row r="130" spans="1:33">
      <c r="A130" s="126" t="s">
        <v>88</v>
      </c>
      <c r="B130" s="126"/>
      <c r="C130" s="126"/>
      <c r="D130" s="126"/>
      <c r="E130" s="126"/>
      <c r="F130" s="126"/>
      <c r="G130" s="126"/>
      <c r="H130" s="126"/>
      <c r="I130" s="126"/>
      <c r="J130" s="126"/>
      <c r="K130" s="126"/>
      <c r="L130" s="126"/>
      <c r="M130" s="126"/>
      <c r="N130" s="126"/>
      <c r="O130" s="126"/>
      <c r="P130" s="126"/>
      <c r="R130" s="126" t="s">
        <v>88</v>
      </c>
      <c r="S130" s="126"/>
      <c r="T130" s="126"/>
      <c r="U130" s="126"/>
      <c r="V130" s="126"/>
      <c r="W130" s="126"/>
      <c r="X130" s="126"/>
      <c r="Y130" s="126"/>
      <c r="Z130" s="126"/>
      <c r="AA130" s="126"/>
      <c r="AB130" s="126"/>
      <c r="AC130" s="126"/>
      <c r="AD130" s="126"/>
      <c r="AE130" s="126"/>
      <c r="AF130" s="126"/>
      <c r="AG130" s="126"/>
    </row>
    <row r="131" spans="1:33">
      <c r="A131" s="126" t="s">
        <v>89</v>
      </c>
      <c r="B131" s="126"/>
      <c r="C131" s="126"/>
      <c r="D131" s="126"/>
      <c r="E131" s="126"/>
      <c r="F131" s="126"/>
      <c r="G131" s="126"/>
      <c r="H131" s="126"/>
      <c r="I131" s="126"/>
      <c r="J131" s="126"/>
      <c r="K131" s="126"/>
      <c r="L131" s="126"/>
      <c r="M131" s="126"/>
      <c r="N131" s="126"/>
      <c r="O131" s="126"/>
      <c r="P131" s="126"/>
      <c r="R131" s="126" t="s">
        <v>89</v>
      </c>
      <c r="S131" s="126"/>
      <c r="T131" s="126"/>
      <c r="U131" s="126"/>
      <c r="V131" s="126"/>
      <c r="W131" s="126"/>
      <c r="X131" s="126"/>
      <c r="Y131" s="126"/>
      <c r="Z131" s="126"/>
      <c r="AA131" s="126"/>
      <c r="AB131" s="126"/>
      <c r="AC131" s="126"/>
      <c r="AD131" s="126"/>
      <c r="AE131" s="126"/>
      <c r="AF131" s="126"/>
      <c r="AG131" s="126"/>
    </row>
    <row r="132" spans="1:33">
      <c r="A132" s="90"/>
      <c r="B132" s="90"/>
      <c r="C132" s="90"/>
      <c r="D132" s="90"/>
      <c r="E132" s="90"/>
      <c r="F132" s="90"/>
      <c r="G132" s="90"/>
      <c r="H132" s="90"/>
      <c r="I132" s="90"/>
      <c r="J132" s="127">
        <v>2020</v>
      </c>
      <c r="K132" s="128"/>
      <c r="L132" s="127">
        <v>2021</v>
      </c>
      <c r="M132" s="128"/>
      <c r="N132" s="127">
        <v>2022</v>
      </c>
      <c r="O132" s="128"/>
      <c r="P132" s="51"/>
      <c r="R132" s="90"/>
      <c r="S132" s="90"/>
      <c r="T132" s="90"/>
      <c r="U132" s="90"/>
      <c r="V132" s="90"/>
      <c r="W132" s="90"/>
      <c r="X132" s="90"/>
      <c r="Y132" s="90"/>
      <c r="Z132" s="90"/>
      <c r="AA132" s="127">
        <v>2020</v>
      </c>
      <c r="AB132" s="128"/>
      <c r="AC132" s="127">
        <v>2021</v>
      </c>
      <c r="AD132" s="128"/>
      <c r="AE132" s="127">
        <v>2022</v>
      </c>
      <c r="AF132" s="128"/>
      <c r="AG132" s="51"/>
    </row>
    <row r="133" spans="1:33">
      <c r="A133" s="7" t="s">
        <v>36</v>
      </c>
      <c r="B133" s="8">
        <v>2012</v>
      </c>
      <c r="C133" s="8">
        <v>2013</v>
      </c>
      <c r="D133" s="8">
        <v>2014</v>
      </c>
      <c r="E133" s="8">
        <v>2015</v>
      </c>
      <c r="F133" s="8">
        <v>2016</v>
      </c>
      <c r="G133" s="8">
        <v>2017</v>
      </c>
      <c r="H133" s="8">
        <v>2018</v>
      </c>
      <c r="I133" s="8">
        <v>2019</v>
      </c>
      <c r="J133" s="9" t="s">
        <v>90</v>
      </c>
      <c r="K133" s="10" t="s">
        <v>38</v>
      </c>
      <c r="L133" s="9" t="s">
        <v>90</v>
      </c>
      <c r="M133" s="10" t="s">
        <v>38</v>
      </c>
      <c r="N133" s="9" t="s">
        <v>90</v>
      </c>
      <c r="O133" s="10" t="s">
        <v>38</v>
      </c>
      <c r="P133" s="50" t="s">
        <v>39</v>
      </c>
      <c r="R133" s="7" t="s">
        <v>36</v>
      </c>
      <c r="S133" s="8">
        <v>2012</v>
      </c>
      <c r="T133" s="8">
        <v>2013</v>
      </c>
      <c r="U133" s="8">
        <v>2014</v>
      </c>
      <c r="V133" s="8">
        <v>2015</v>
      </c>
      <c r="W133" s="8">
        <v>2016</v>
      </c>
      <c r="X133" s="8">
        <v>2017</v>
      </c>
      <c r="Y133" s="8">
        <v>2018</v>
      </c>
      <c r="Z133" s="11">
        <v>2019</v>
      </c>
      <c r="AA133" s="9" t="s">
        <v>90</v>
      </c>
      <c r="AB133" s="10" t="s">
        <v>38</v>
      </c>
      <c r="AC133" s="9" t="s">
        <v>90</v>
      </c>
      <c r="AD133" s="10" t="s">
        <v>38</v>
      </c>
      <c r="AE133" s="9" t="s">
        <v>90</v>
      </c>
      <c r="AF133" s="10" t="s">
        <v>38</v>
      </c>
      <c r="AG133" s="50" t="s">
        <v>39</v>
      </c>
    </row>
    <row r="134" spans="1:33">
      <c r="A134" s="12" t="s">
        <v>40</v>
      </c>
      <c r="B134" s="13" t="s">
        <v>41</v>
      </c>
      <c r="C134" s="13" t="s">
        <v>41</v>
      </c>
      <c r="D134" s="14">
        <v>0</v>
      </c>
      <c r="E134" s="14">
        <v>0</v>
      </c>
      <c r="F134" s="14">
        <v>3</v>
      </c>
      <c r="G134" s="14">
        <v>0</v>
      </c>
      <c r="H134" s="14">
        <v>1</v>
      </c>
      <c r="I134" s="13">
        <v>0</v>
      </c>
      <c r="J134" s="15">
        <v>0</v>
      </c>
      <c r="K134" s="16" t="s">
        <v>42</v>
      </c>
      <c r="L134" s="17" t="s">
        <v>42</v>
      </c>
      <c r="M134" s="16">
        <v>0</v>
      </c>
      <c r="N134" s="17" t="s">
        <v>42</v>
      </c>
      <c r="O134" s="16">
        <v>0</v>
      </c>
      <c r="P134" s="48" t="s">
        <v>43</v>
      </c>
      <c r="R134" s="12" t="s">
        <v>40</v>
      </c>
      <c r="S134" s="13" t="s">
        <v>41</v>
      </c>
      <c r="T134" s="13" t="s">
        <v>41</v>
      </c>
      <c r="U134" s="14">
        <v>0</v>
      </c>
      <c r="V134" s="14">
        <v>0</v>
      </c>
      <c r="W134" s="14">
        <v>1</v>
      </c>
      <c r="X134" s="14">
        <v>1</v>
      </c>
      <c r="Y134" s="14">
        <v>2</v>
      </c>
      <c r="Z134" s="13">
        <v>2</v>
      </c>
      <c r="AA134" s="15">
        <v>0</v>
      </c>
      <c r="AB134" s="16" t="s">
        <v>42</v>
      </c>
      <c r="AC134" s="15">
        <v>0</v>
      </c>
      <c r="AD134" s="16">
        <v>0</v>
      </c>
      <c r="AE134" s="15">
        <v>0</v>
      </c>
      <c r="AF134" s="16">
        <v>0</v>
      </c>
      <c r="AG134" s="48" t="s">
        <v>43</v>
      </c>
    </row>
    <row r="135" spans="1:33">
      <c r="A135" s="12" t="s">
        <v>44</v>
      </c>
      <c r="B135" s="13" t="s">
        <v>41</v>
      </c>
      <c r="C135" s="13" t="s">
        <v>41</v>
      </c>
      <c r="D135" s="14">
        <v>1</v>
      </c>
      <c r="E135" s="13">
        <v>1</v>
      </c>
      <c r="F135" s="13">
        <v>0</v>
      </c>
      <c r="G135" s="13">
        <v>0</v>
      </c>
      <c r="H135" s="19">
        <v>0</v>
      </c>
      <c r="I135" s="19">
        <v>1</v>
      </c>
      <c r="J135" s="20">
        <v>0</v>
      </c>
      <c r="K135" s="18" t="s">
        <v>42</v>
      </c>
      <c r="L135" s="21" t="s">
        <v>42</v>
      </c>
      <c r="M135" s="18">
        <v>0</v>
      </c>
      <c r="N135" s="21" t="s">
        <v>42</v>
      </c>
      <c r="O135" s="18">
        <v>0</v>
      </c>
      <c r="P135" s="48" t="s">
        <v>45</v>
      </c>
      <c r="R135" s="12" t="s">
        <v>44</v>
      </c>
      <c r="S135" s="13" t="s">
        <v>41</v>
      </c>
      <c r="T135" s="13" t="s">
        <v>41</v>
      </c>
      <c r="U135" s="14">
        <v>0</v>
      </c>
      <c r="V135" s="13">
        <v>0</v>
      </c>
      <c r="W135" s="13">
        <v>0</v>
      </c>
      <c r="X135" s="13">
        <v>0</v>
      </c>
      <c r="Y135" s="19">
        <v>2</v>
      </c>
      <c r="Z135" s="19">
        <v>0</v>
      </c>
      <c r="AA135" s="22">
        <v>0</v>
      </c>
      <c r="AB135" s="23" t="s">
        <v>42</v>
      </c>
      <c r="AC135" s="22">
        <v>0</v>
      </c>
      <c r="AD135" s="23">
        <v>0</v>
      </c>
      <c r="AE135" s="22">
        <v>0</v>
      </c>
      <c r="AF135" s="23">
        <v>0</v>
      </c>
      <c r="AG135" s="48" t="s">
        <v>45</v>
      </c>
    </row>
    <row r="136" spans="1:33">
      <c r="A136" s="12" t="s">
        <v>46</v>
      </c>
      <c r="B136" s="19" t="s">
        <v>41</v>
      </c>
      <c r="C136" s="19" t="s">
        <v>41</v>
      </c>
      <c r="D136" s="14">
        <v>0</v>
      </c>
      <c r="E136" s="13">
        <v>0</v>
      </c>
      <c r="F136" s="19">
        <v>1</v>
      </c>
      <c r="G136" s="19">
        <v>1</v>
      </c>
      <c r="H136" s="19">
        <v>1</v>
      </c>
      <c r="I136" s="19">
        <v>1</v>
      </c>
      <c r="J136" s="20">
        <v>0</v>
      </c>
      <c r="K136" s="18" t="s">
        <v>42</v>
      </c>
      <c r="L136" s="21" t="s">
        <v>42</v>
      </c>
      <c r="M136" s="18">
        <v>0</v>
      </c>
      <c r="N136" s="21" t="s">
        <v>42</v>
      </c>
      <c r="O136" s="18">
        <v>0</v>
      </c>
      <c r="P136" s="48" t="s">
        <v>47</v>
      </c>
      <c r="R136" s="12" t="s">
        <v>46</v>
      </c>
      <c r="S136" s="19" t="s">
        <v>41</v>
      </c>
      <c r="T136" s="19" t="s">
        <v>41</v>
      </c>
      <c r="U136" s="14">
        <v>0</v>
      </c>
      <c r="V136" s="13">
        <v>0</v>
      </c>
      <c r="W136" s="19">
        <v>0</v>
      </c>
      <c r="X136" s="19">
        <v>0</v>
      </c>
      <c r="Y136" s="19">
        <v>0</v>
      </c>
      <c r="Z136" s="19">
        <v>1</v>
      </c>
      <c r="AA136" s="20">
        <v>0</v>
      </c>
      <c r="AB136" s="18" t="s">
        <v>42</v>
      </c>
      <c r="AC136" s="20">
        <v>0</v>
      </c>
      <c r="AD136" s="18">
        <v>0</v>
      </c>
      <c r="AE136" s="22">
        <v>0</v>
      </c>
      <c r="AF136" s="23">
        <v>0</v>
      </c>
      <c r="AG136" s="48" t="s">
        <v>47</v>
      </c>
    </row>
    <row r="137" spans="1:33">
      <c r="A137" s="12" t="s">
        <v>48</v>
      </c>
      <c r="B137" s="19" t="s">
        <v>41</v>
      </c>
      <c r="C137" s="19" t="s">
        <v>41</v>
      </c>
      <c r="D137" s="14">
        <v>0</v>
      </c>
      <c r="E137" s="13">
        <v>1</v>
      </c>
      <c r="F137" s="13">
        <v>0</v>
      </c>
      <c r="G137" s="13">
        <v>1</v>
      </c>
      <c r="H137" s="13">
        <v>1</v>
      </c>
      <c r="I137" s="13">
        <v>1</v>
      </c>
      <c r="J137" s="20">
        <v>0</v>
      </c>
      <c r="K137" s="18" t="s">
        <v>42</v>
      </c>
      <c r="L137" s="21" t="s">
        <v>42</v>
      </c>
      <c r="M137" s="18">
        <v>0</v>
      </c>
      <c r="N137" s="21" t="s">
        <v>42</v>
      </c>
      <c r="O137" s="18">
        <v>0</v>
      </c>
      <c r="P137" s="48" t="s">
        <v>49</v>
      </c>
      <c r="R137" s="12" t="s">
        <v>48</v>
      </c>
      <c r="S137" s="19" t="s">
        <v>41</v>
      </c>
      <c r="T137" s="19" t="s">
        <v>41</v>
      </c>
      <c r="U137" s="14">
        <v>2</v>
      </c>
      <c r="V137" s="13">
        <v>2</v>
      </c>
      <c r="W137" s="13">
        <v>0</v>
      </c>
      <c r="X137" s="13">
        <v>0</v>
      </c>
      <c r="Y137" s="13">
        <v>3</v>
      </c>
      <c r="Z137" s="13">
        <v>1</v>
      </c>
      <c r="AA137" s="20">
        <v>1</v>
      </c>
      <c r="AB137" s="18" t="s">
        <v>42</v>
      </c>
      <c r="AC137" s="20">
        <v>0</v>
      </c>
      <c r="AD137" s="18">
        <v>0</v>
      </c>
      <c r="AE137" s="22">
        <v>0</v>
      </c>
      <c r="AF137" s="23">
        <v>0</v>
      </c>
      <c r="AG137" s="48" t="s">
        <v>49</v>
      </c>
    </row>
    <row r="138" spans="1:33">
      <c r="A138" s="12" t="s">
        <v>50</v>
      </c>
      <c r="B138" s="19" t="s">
        <v>41</v>
      </c>
      <c r="C138" s="19" t="s">
        <v>41</v>
      </c>
      <c r="D138" s="14">
        <v>0</v>
      </c>
      <c r="E138" s="13">
        <v>0</v>
      </c>
      <c r="F138" s="13">
        <v>2</v>
      </c>
      <c r="G138" s="13">
        <v>2</v>
      </c>
      <c r="H138" s="13">
        <v>0</v>
      </c>
      <c r="I138" s="13">
        <v>0</v>
      </c>
      <c r="J138" s="20">
        <v>1</v>
      </c>
      <c r="K138" s="18" t="s">
        <v>42</v>
      </c>
      <c r="L138" s="21" t="s">
        <v>42</v>
      </c>
      <c r="M138" s="18">
        <v>0</v>
      </c>
      <c r="N138" s="21" t="s">
        <v>42</v>
      </c>
      <c r="O138" s="18">
        <v>0</v>
      </c>
      <c r="P138" s="48" t="s">
        <v>51</v>
      </c>
      <c r="R138" s="12" t="s">
        <v>50</v>
      </c>
      <c r="S138" s="19" t="s">
        <v>41</v>
      </c>
      <c r="T138" s="19" t="s">
        <v>41</v>
      </c>
      <c r="U138" s="14">
        <v>0</v>
      </c>
      <c r="V138" s="13">
        <v>2</v>
      </c>
      <c r="W138" s="13">
        <v>0</v>
      </c>
      <c r="X138" s="13">
        <v>0</v>
      </c>
      <c r="Y138" s="13">
        <v>0</v>
      </c>
      <c r="Z138" s="13">
        <v>0</v>
      </c>
      <c r="AA138" s="20">
        <v>0</v>
      </c>
      <c r="AB138" s="18" t="s">
        <v>42</v>
      </c>
      <c r="AC138" s="20">
        <v>0</v>
      </c>
      <c r="AD138" s="18">
        <v>0</v>
      </c>
      <c r="AE138" s="21">
        <v>0</v>
      </c>
      <c r="AF138" s="18">
        <v>0</v>
      </c>
      <c r="AG138" s="48" t="s">
        <v>51</v>
      </c>
    </row>
    <row r="139" spans="1:33">
      <c r="A139" s="12" t="s">
        <v>52</v>
      </c>
      <c r="B139" s="19" t="s">
        <v>41</v>
      </c>
      <c r="C139" s="19" t="s">
        <v>41</v>
      </c>
      <c r="D139" s="14">
        <v>0</v>
      </c>
      <c r="E139" s="19">
        <v>2</v>
      </c>
      <c r="F139" s="19">
        <v>0</v>
      </c>
      <c r="G139" s="19">
        <v>0</v>
      </c>
      <c r="H139" s="13">
        <v>2</v>
      </c>
      <c r="I139" s="13">
        <v>0</v>
      </c>
      <c r="J139" s="20">
        <v>1</v>
      </c>
      <c r="K139" s="18" t="s">
        <v>42</v>
      </c>
      <c r="L139" s="21" t="s">
        <v>42</v>
      </c>
      <c r="M139" s="18">
        <v>0</v>
      </c>
      <c r="N139" s="21" t="s">
        <v>42</v>
      </c>
      <c r="O139" s="18" t="s">
        <v>41</v>
      </c>
      <c r="P139" s="48" t="s">
        <v>53</v>
      </c>
      <c r="R139" s="12" t="s">
        <v>52</v>
      </c>
      <c r="S139" s="19" t="s">
        <v>41</v>
      </c>
      <c r="T139" s="19" t="s">
        <v>41</v>
      </c>
      <c r="U139" s="14">
        <v>0</v>
      </c>
      <c r="V139" s="19">
        <v>0</v>
      </c>
      <c r="W139" s="19">
        <v>0</v>
      </c>
      <c r="X139" s="19">
        <v>1</v>
      </c>
      <c r="Y139" s="13">
        <v>0</v>
      </c>
      <c r="Z139" s="13">
        <v>0</v>
      </c>
      <c r="AA139" s="20">
        <v>0</v>
      </c>
      <c r="AB139" s="18" t="s">
        <v>42</v>
      </c>
      <c r="AC139" s="20">
        <v>0</v>
      </c>
      <c r="AD139" s="18">
        <v>0</v>
      </c>
      <c r="AE139" s="21" t="s">
        <v>41</v>
      </c>
      <c r="AF139" s="18" t="s">
        <v>41</v>
      </c>
      <c r="AG139" s="48" t="s">
        <v>53</v>
      </c>
    </row>
    <row r="140" spans="1:33">
      <c r="A140" s="12" t="s">
        <v>54</v>
      </c>
      <c r="B140" s="19" t="s">
        <v>41</v>
      </c>
      <c r="C140" s="19">
        <v>1</v>
      </c>
      <c r="D140" s="19">
        <v>0</v>
      </c>
      <c r="E140" s="19">
        <v>0</v>
      </c>
      <c r="F140" s="19">
        <v>0</v>
      </c>
      <c r="G140" s="19">
        <v>0</v>
      </c>
      <c r="H140" s="13">
        <v>1</v>
      </c>
      <c r="I140" s="13">
        <v>2</v>
      </c>
      <c r="J140" s="20" t="s">
        <v>42</v>
      </c>
      <c r="K140" s="18">
        <v>0</v>
      </c>
      <c r="L140" s="21" t="s">
        <v>42</v>
      </c>
      <c r="M140" s="18">
        <v>0</v>
      </c>
      <c r="N140" s="21" t="s">
        <v>42</v>
      </c>
      <c r="O140" s="18" t="s">
        <v>41</v>
      </c>
      <c r="P140" s="48" t="s">
        <v>55</v>
      </c>
      <c r="R140" s="12" t="s">
        <v>54</v>
      </c>
      <c r="S140" s="19" t="s">
        <v>41</v>
      </c>
      <c r="T140" s="19">
        <v>0</v>
      </c>
      <c r="U140" s="19">
        <v>0</v>
      </c>
      <c r="V140" s="19">
        <v>0</v>
      </c>
      <c r="W140" s="19">
        <v>1</v>
      </c>
      <c r="X140" s="19">
        <v>0</v>
      </c>
      <c r="Y140" s="13">
        <v>3</v>
      </c>
      <c r="Z140" s="13">
        <v>0</v>
      </c>
      <c r="AA140" s="20">
        <v>0</v>
      </c>
      <c r="AB140" s="18">
        <v>0</v>
      </c>
      <c r="AC140" s="20">
        <v>0</v>
      </c>
      <c r="AD140" s="18">
        <v>0</v>
      </c>
      <c r="AE140" s="21" t="s">
        <v>41</v>
      </c>
      <c r="AF140" s="18" t="s">
        <v>41</v>
      </c>
      <c r="AG140" s="48" t="s">
        <v>55</v>
      </c>
    </row>
    <row r="141" spans="1:33">
      <c r="A141" s="12" t="s">
        <v>56</v>
      </c>
      <c r="B141" s="19" t="s">
        <v>41</v>
      </c>
      <c r="C141" s="19">
        <v>0</v>
      </c>
      <c r="D141" s="19">
        <v>0</v>
      </c>
      <c r="E141" s="19">
        <v>0</v>
      </c>
      <c r="F141" s="19">
        <v>2</v>
      </c>
      <c r="G141" s="19">
        <v>2</v>
      </c>
      <c r="H141" s="13">
        <v>0</v>
      </c>
      <c r="I141" s="13">
        <v>1</v>
      </c>
      <c r="J141" s="20" t="s">
        <v>42</v>
      </c>
      <c r="K141" s="18">
        <v>0</v>
      </c>
      <c r="L141" s="21" t="s">
        <v>42</v>
      </c>
      <c r="M141" s="18">
        <v>0</v>
      </c>
      <c r="N141" s="21" t="s">
        <v>42</v>
      </c>
      <c r="O141" s="18" t="s">
        <v>41</v>
      </c>
      <c r="P141" s="48" t="s">
        <v>57</v>
      </c>
      <c r="R141" s="12" t="s">
        <v>56</v>
      </c>
      <c r="S141" s="19" t="s">
        <v>41</v>
      </c>
      <c r="T141" s="19">
        <v>0</v>
      </c>
      <c r="U141" s="19">
        <v>0</v>
      </c>
      <c r="V141" s="19">
        <v>0</v>
      </c>
      <c r="W141" s="19">
        <v>0</v>
      </c>
      <c r="X141" s="19">
        <v>0</v>
      </c>
      <c r="Y141" s="13">
        <v>3</v>
      </c>
      <c r="Z141" s="13">
        <v>1</v>
      </c>
      <c r="AA141" s="20">
        <v>0</v>
      </c>
      <c r="AB141" s="18">
        <v>0</v>
      </c>
      <c r="AC141" s="20">
        <v>0</v>
      </c>
      <c r="AD141" s="18">
        <v>0</v>
      </c>
      <c r="AE141" s="21" t="s">
        <v>41</v>
      </c>
      <c r="AF141" s="18" t="s">
        <v>41</v>
      </c>
      <c r="AG141" s="48" t="s">
        <v>57</v>
      </c>
    </row>
    <row r="142" spans="1:33">
      <c r="A142" s="12" t="s">
        <v>58</v>
      </c>
      <c r="B142" s="19" t="s">
        <v>41</v>
      </c>
      <c r="C142" s="19">
        <v>2</v>
      </c>
      <c r="D142" s="19">
        <v>0</v>
      </c>
      <c r="E142" s="19">
        <v>1</v>
      </c>
      <c r="F142" s="19">
        <v>1</v>
      </c>
      <c r="G142" s="19">
        <v>1</v>
      </c>
      <c r="H142" s="13">
        <v>1</v>
      </c>
      <c r="I142" s="13">
        <v>0</v>
      </c>
      <c r="J142" s="20" t="s">
        <v>42</v>
      </c>
      <c r="K142" s="18">
        <v>0</v>
      </c>
      <c r="L142" s="21" t="s">
        <v>42</v>
      </c>
      <c r="M142" s="18">
        <v>1</v>
      </c>
      <c r="N142" s="21" t="s">
        <v>42</v>
      </c>
      <c r="O142" s="18" t="s">
        <v>41</v>
      </c>
      <c r="P142" s="48" t="s">
        <v>59</v>
      </c>
      <c r="R142" s="12" t="s">
        <v>58</v>
      </c>
      <c r="S142" s="19" t="s">
        <v>41</v>
      </c>
      <c r="T142" s="19">
        <v>2</v>
      </c>
      <c r="U142" s="19">
        <v>0</v>
      </c>
      <c r="V142" s="19">
        <v>1</v>
      </c>
      <c r="W142" s="19">
        <v>2</v>
      </c>
      <c r="X142" s="19">
        <v>0</v>
      </c>
      <c r="Y142" s="13">
        <v>1</v>
      </c>
      <c r="Z142" s="13">
        <v>2</v>
      </c>
      <c r="AA142" s="20">
        <v>0</v>
      </c>
      <c r="AB142" s="18">
        <v>0</v>
      </c>
      <c r="AC142" s="20">
        <v>0</v>
      </c>
      <c r="AD142" s="18">
        <v>0</v>
      </c>
      <c r="AE142" s="21" t="s">
        <v>41</v>
      </c>
      <c r="AF142" s="18" t="s">
        <v>41</v>
      </c>
      <c r="AG142" s="48" t="s">
        <v>59</v>
      </c>
    </row>
    <row r="143" spans="1:33">
      <c r="A143" s="12" t="s">
        <v>60</v>
      </c>
      <c r="B143" s="19" t="s">
        <v>41</v>
      </c>
      <c r="C143" s="19">
        <v>0</v>
      </c>
      <c r="D143" s="19">
        <v>1</v>
      </c>
      <c r="E143" s="19">
        <v>1</v>
      </c>
      <c r="F143" s="19">
        <v>1</v>
      </c>
      <c r="G143" s="19">
        <v>3</v>
      </c>
      <c r="H143" s="13">
        <v>0</v>
      </c>
      <c r="I143" s="13">
        <v>1</v>
      </c>
      <c r="J143" s="20" t="s">
        <v>42</v>
      </c>
      <c r="K143" s="18">
        <v>0</v>
      </c>
      <c r="L143" s="21" t="s">
        <v>42</v>
      </c>
      <c r="M143" s="21">
        <v>1</v>
      </c>
      <c r="N143" s="21" t="s">
        <v>42</v>
      </c>
      <c r="O143" s="21" t="s">
        <v>41</v>
      </c>
      <c r="P143" s="48" t="s">
        <v>61</v>
      </c>
      <c r="R143" s="12" t="s">
        <v>60</v>
      </c>
      <c r="S143" s="19" t="s">
        <v>41</v>
      </c>
      <c r="T143" s="19">
        <v>0</v>
      </c>
      <c r="U143" s="19">
        <v>0</v>
      </c>
      <c r="V143" s="19">
        <v>0</v>
      </c>
      <c r="W143" s="19">
        <v>4</v>
      </c>
      <c r="X143" s="19">
        <v>0</v>
      </c>
      <c r="Y143" s="13">
        <v>1</v>
      </c>
      <c r="Z143" s="13">
        <v>0</v>
      </c>
      <c r="AA143" s="20">
        <v>0</v>
      </c>
      <c r="AB143" s="18">
        <v>0</v>
      </c>
      <c r="AC143" s="20">
        <v>0</v>
      </c>
      <c r="AD143" s="18">
        <v>0</v>
      </c>
      <c r="AE143" s="21" t="s">
        <v>41</v>
      </c>
      <c r="AF143" s="21" t="s">
        <v>41</v>
      </c>
      <c r="AG143" s="48" t="s">
        <v>61</v>
      </c>
    </row>
    <row r="144" spans="1:33">
      <c r="A144" s="12" t="s">
        <v>62</v>
      </c>
      <c r="B144" s="19" t="s">
        <v>41</v>
      </c>
      <c r="C144" s="19">
        <v>0</v>
      </c>
      <c r="D144" s="19">
        <v>0</v>
      </c>
      <c r="E144" s="19">
        <v>1</v>
      </c>
      <c r="F144" s="19">
        <v>0</v>
      </c>
      <c r="G144" s="19">
        <v>1</v>
      </c>
      <c r="H144" s="13">
        <v>1</v>
      </c>
      <c r="I144" s="13">
        <v>1</v>
      </c>
      <c r="J144" s="20" t="s">
        <v>42</v>
      </c>
      <c r="K144" s="18">
        <v>0</v>
      </c>
      <c r="L144" s="21" t="s">
        <v>42</v>
      </c>
      <c r="M144" s="21">
        <v>0</v>
      </c>
      <c r="N144" s="21" t="s">
        <v>42</v>
      </c>
      <c r="O144" s="21" t="s">
        <v>41</v>
      </c>
      <c r="P144" s="48" t="s">
        <v>63</v>
      </c>
      <c r="R144" s="12" t="s">
        <v>62</v>
      </c>
      <c r="S144" s="19" t="s">
        <v>41</v>
      </c>
      <c r="T144" s="19">
        <v>0</v>
      </c>
      <c r="U144" s="19">
        <v>0</v>
      </c>
      <c r="V144" s="19">
        <v>0</v>
      </c>
      <c r="W144" s="19">
        <v>1</v>
      </c>
      <c r="X144" s="19">
        <v>0</v>
      </c>
      <c r="Y144" s="13">
        <v>2</v>
      </c>
      <c r="Z144" s="13">
        <v>4</v>
      </c>
      <c r="AA144" s="20">
        <v>0</v>
      </c>
      <c r="AB144" s="18">
        <v>0</v>
      </c>
      <c r="AC144" s="20">
        <v>0</v>
      </c>
      <c r="AD144" s="18">
        <v>0</v>
      </c>
      <c r="AE144" s="21" t="s">
        <v>41</v>
      </c>
      <c r="AF144" s="21" t="s">
        <v>41</v>
      </c>
      <c r="AG144" s="48" t="s">
        <v>63</v>
      </c>
    </row>
    <row r="145" spans="1:33">
      <c r="A145" s="12" t="s">
        <v>64</v>
      </c>
      <c r="B145" s="25" t="s">
        <v>41</v>
      </c>
      <c r="C145" s="25">
        <v>2</v>
      </c>
      <c r="D145" s="25">
        <v>1</v>
      </c>
      <c r="E145" s="25">
        <v>1</v>
      </c>
      <c r="F145" s="25">
        <v>1</v>
      </c>
      <c r="G145" s="25">
        <v>3</v>
      </c>
      <c r="H145" s="13">
        <v>0</v>
      </c>
      <c r="I145" s="47">
        <v>1</v>
      </c>
      <c r="J145" s="26" t="s">
        <v>42</v>
      </c>
      <c r="K145" s="18">
        <v>1</v>
      </c>
      <c r="L145" s="27" t="s">
        <v>42</v>
      </c>
      <c r="M145" s="27">
        <v>0</v>
      </c>
      <c r="N145" s="27" t="s">
        <v>42</v>
      </c>
      <c r="O145" s="27" t="s">
        <v>41</v>
      </c>
      <c r="P145" s="49" t="s">
        <v>65</v>
      </c>
      <c r="R145" s="12" t="s">
        <v>64</v>
      </c>
      <c r="S145" s="25" t="s">
        <v>41</v>
      </c>
      <c r="T145" s="25">
        <v>0</v>
      </c>
      <c r="U145" s="25">
        <v>0</v>
      </c>
      <c r="V145" s="25">
        <v>0</v>
      </c>
      <c r="W145" s="25">
        <v>3</v>
      </c>
      <c r="X145" s="25">
        <v>1</v>
      </c>
      <c r="Y145" s="13">
        <v>2</v>
      </c>
      <c r="Z145" s="47">
        <v>3</v>
      </c>
      <c r="AA145" s="26">
        <v>1</v>
      </c>
      <c r="AB145" s="18">
        <v>0</v>
      </c>
      <c r="AC145" s="26">
        <v>0</v>
      </c>
      <c r="AD145" s="28">
        <v>0</v>
      </c>
      <c r="AE145" s="27" t="s">
        <v>41</v>
      </c>
      <c r="AF145" s="27" t="s">
        <v>41</v>
      </c>
      <c r="AG145" s="49" t="s">
        <v>65</v>
      </c>
    </row>
    <row r="146" spans="1:33">
      <c r="A146" s="30" t="s">
        <v>66</v>
      </c>
      <c r="B146" s="87">
        <f t="shared" ref="B146:G146" si="105">ROUND(SUM(B134:B145),1)</f>
        <v>0</v>
      </c>
      <c r="C146" s="87">
        <f t="shared" si="105"/>
        <v>5</v>
      </c>
      <c r="D146" s="87">
        <f t="shared" si="105"/>
        <v>3</v>
      </c>
      <c r="E146" s="87">
        <f t="shared" si="105"/>
        <v>8</v>
      </c>
      <c r="F146" s="87">
        <f t="shared" si="105"/>
        <v>11</v>
      </c>
      <c r="G146" s="87">
        <f t="shared" si="105"/>
        <v>14</v>
      </c>
      <c r="H146" s="87">
        <f>ROUND(SUM(H134:H145),1)</f>
        <v>8</v>
      </c>
      <c r="I146" s="87">
        <f>ROUND(SUM(I134:I145),1)</f>
        <v>9</v>
      </c>
      <c r="J146" s="123">
        <f>SUM(J134:K145)</f>
        <v>3</v>
      </c>
      <c r="K146" s="124"/>
      <c r="L146" s="123">
        <f>SUM(L134:M145)</f>
        <v>2</v>
      </c>
      <c r="M146" s="124"/>
      <c r="N146" s="125" t="s">
        <v>41</v>
      </c>
      <c r="O146" s="124"/>
      <c r="P146" s="31" t="s">
        <v>66</v>
      </c>
      <c r="R146" s="30" t="s">
        <v>66</v>
      </c>
      <c r="S146" s="87">
        <f t="shared" ref="S146:X146" si="106">ROUND(SUM(S134:S145),1)</f>
        <v>0</v>
      </c>
      <c r="T146" s="87">
        <f t="shared" si="106"/>
        <v>2</v>
      </c>
      <c r="U146" s="87">
        <f t="shared" si="106"/>
        <v>2</v>
      </c>
      <c r="V146" s="87">
        <f t="shared" si="106"/>
        <v>5</v>
      </c>
      <c r="W146" s="87">
        <f t="shared" si="106"/>
        <v>12</v>
      </c>
      <c r="X146" s="87">
        <f t="shared" si="106"/>
        <v>3</v>
      </c>
      <c r="Y146" s="87">
        <f>ROUND(SUM(Y134:Y145),1)</f>
        <v>19</v>
      </c>
      <c r="Z146" s="87">
        <f>ROUND(SUM(Z134:Z145),1)</f>
        <v>14</v>
      </c>
      <c r="AA146" s="123">
        <f>SUM(AA134:AB145)</f>
        <v>2</v>
      </c>
      <c r="AB146" s="124"/>
      <c r="AC146" s="123">
        <f>SUM(AC134:AD145)</f>
        <v>0</v>
      </c>
      <c r="AD146" s="124"/>
      <c r="AE146" s="125" t="s">
        <v>41</v>
      </c>
      <c r="AF146" s="124"/>
      <c r="AG146" s="31" t="s">
        <v>66</v>
      </c>
    </row>
    <row r="147" spans="1:33">
      <c r="A147" s="12" t="s">
        <v>67</v>
      </c>
      <c r="B147" s="32" t="s">
        <v>41</v>
      </c>
      <c r="C147" s="14">
        <f t="shared" ref="C147:J147" si="107">C146-B146</f>
        <v>5</v>
      </c>
      <c r="D147" s="14">
        <f t="shared" si="107"/>
        <v>-2</v>
      </c>
      <c r="E147" s="14">
        <f t="shared" si="107"/>
        <v>5</v>
      </c>
      <c r="F147" s="14">
        <f t="shared" si="107"/>
        <v>3</v>
      </c>
      <c r="G147" s="14">
        <f t="shared" si="107"/>
        <v>3</v>
      </c>
      <c r="H147" s="14">
        <f t="shared" si="107"/>
        <v>-6</v>
      </c>
      <c r="I147" s="14">
        <f t="shared" si="107"/>
        <v>1</v>
      </c>
      <c r="J147" s="121">
        <f t="shared" si="107"/>
        <v>-6</v>
      </c>
      <c r="K147" s="122"/>
      <c r="L147" s="121">
        <f>L146-J146</f>
        <v>-1</v>
      </c>
      <c r="M147" s="122"/>
      <c r="N147" s="121" t="s">
        <v>41</v>
      </c>
      <c r="O147" s="122"/>
      <c r="P147" s="48" t="s">
        <v>68</v>
      </c>
      <c r="Q147" s="5"/>
      <c r="R147" s="12" t="s">
        <v>67</v>
      </c>
      <c r="S147" s="32" t="s">
        <v>41</v>
      </c>
      <c r="T147" s="14">
        <f t="shared" ref="T147:AA147" si="108">T146-S146</f>
        <v>2</v>
      </c>
      <c r="U147" s="14">
        <f t="shared" si="108"/>
        <v>0</v>
      </c>
      <c r="V147" s="14">
        <f t="shared" si="108"/>
        <v>3</v>
      </c>
      <c r="W147" s="14">
        <f t="shared" si="108"/>
        <v>7</v>
      </c>
      <c r="X147" s="14">
        <f t="shared" si="108"/>
        <v>-9</v>
      </c>
      <c r="Y147" s="14">
        <f t="shared" si="108"/>
        <v>16</v>
      </c>
      <c r="Z147" s="14">
        <f t="shared" si="108"/>
        <v>-5</v>
      </c>
      <c r="AA147" s="121">
        <f t="shared" si="108"/>
        <v>-12</v>
      </c>
      <c r="AB147" s="122"/>
      <c r="AC147" s="121">
        <f>AC146-AA146</f>
        <v>-2</v>
      </c>
      <c r="AD147" s="122"/>
      <c r="AE147" s="121" t="s">
        <v>41</v>
      </c>
      <c r="AF147" s="122"/>
      <c r="AG147" s="48" t="s">
        <v>68</v>
      </c>
    </row>
    <row r="148" spans="1:33">
      <c r="A148" s="33" t="s">
        <v>69</v>
      </c>
      <c r="B148" s="34" t="s">
        <v>41</v>
      </c>
      <c r="C148" s="34" t="s">
        <v>41</v>
      </c>
      <c r="D148" s="35">
        <f t="shared" ref="D148:J148" si="109">(D147/C146)*100</f>
        <v>-40</v>
      </c>
      <c r="E148" s="35">
        <f t="shared" si="109"/>
        <v>166.66666666666669</v>
      </c>
      <c r="F148" s="35">
        <f t="shared" si="109"/>
        <v>37.5</v>
      </c>
      <c r="G148" s="35">
        <f t="shared" si="109"/>
        <v>27.27272727272727</v>
      </c>
      <c r="H148" s="35">
        <f t="shared" si="109"/>
        <v>-42.857142857142854</v>
      </c>
      <c r="I148" s="35">
        <f t="shared" si="109"/>
        <v>12.5</v>
      </c>
      <c r="J148" s="117">
        <f t="shared" si="109"/>
        <v>-66.666666666666657</v>
      </c>
      <c r="K148" s="118"/>
      <c r="L148" s="117">
        <f>(L147/J146)*100</f>
        <v>-33.333333333333329</v>
      </c>
      <c r="M148" s="118"/>
      <c r="N148" s="117" t="s">
        <v>41</v>
      </c>
      <c r="O148" s="118"/>
      <c r="P148" s="49" t="s">
        <v>70</v>
      </c>
      <c r="R148" s="33" t="s">
        <v>69</v>
      </c>
      <c r="S148" s="34" t="s">
        <v>41</v>
      </c>
      <c r="T148" s="34" t="s">
        <v>41</v>
      </c>
      <c r="U148" s="35">
        <f t="shared" ref="U148:AA148" si="110">(U147/T146)*100</f>
        <v>0</v>
      </c>
      <c r="V148" s="35">
        <f t="shared" si="110"/>
        <v>150</v>
      </c>
      <c r="W148" s="35">
        <f t="shared" si="110"/>
        <v>140</v>
      </c>
      <c r="X148" s="35">
        <f t="shared" si="110"/>
        <v>-75</v>
      </c>
      <c r="Y148" s="35">
        <f t="shared" si="110"/>
        <v>533.33333333333326</v>
      </c>
      <c r="Z148" s="35">
        <f t="shared" si="110"/>
        <v>-26.315789473684209</v>
      </c>
      <c r="AA148" s="117">
        <f t="shared" si="110"/>
        <v>-85.714285714285708</v>
      </c>
      <c r="AB148" s="118"/>
      <c r="AC148" s="117">
        <f>(AC147/AA146)*100</f>
        <v>-100</v>
      </c>
      <c r="AD148" s="118"/>
      <c r="AE148" s="117" t="s">
        <v>41</v>
      </c>
      <c r="AF148" s="118"/>
      <c r="AG148" s="49" t="s">
        <v>70</v>
      </c>
    </row>
    <row r="149" spans="1:33">
      <c r="A149" s="30" t="s">
        <v>71</v>
      </c>
      <c r="B149" s="36" t="s">
        <v>41</v>
      </c>
      <c r="C149" s="14">
        <f>ROUND(SUM(C134:C138),1)</f>
        <v>0</v>
      </c>
      <c r="D149" s="14">
        <f t="shared" ref="D149:I149" si="111">ROUND(SUM(D134:D138),1)</f>
        <v>1</v>
      </c>
      <c r="E149" s="14">
        <f t="shared" si="111"/>
        <v>2</v>
      </c>
      <c r="F149" s="14">
        <f t="shared" si="111"/>
        <v>6</v>
      </c>
      <c r="G149" s="14">
        <f t="shared" si="111"/>
        <v>4</v>
      </c>
      <c r="H149" s="14">
        <f t="shared" si="111"/>
        <v>3</v>
      </c>
      <c r="I149" s="14">
        <f t="shared" si="111"/>
        <v>3</v>
      </c>
      <c r="J149" s="123">
        <f>SUM(J134:K138)</f>
        <v>1</v>
      </c>
      <c r="K149" s="124">
        <f t="shared" ref="K149:O149" si="112">ROUND(SUM(K134:K141),1)</f>
        <v>0</v>
      </c>
      <c r="L149" s="123">
        <f t="shared" ref="L149" si="113">SUM(L134:M138)</f>
        <v>0</v>
      </c>
      <c r="M149" s="124">
        <f t="shared" si="112"/>
        <v>0</v>
      </c>
      <c r="N149" s="123">
        <f t="shared" ref="N149" si="114">SUM(N134:O138)</f>
        <v>0</v>
      </c>
      <c r="O149" s="124">
        <f t="shared" si="112"/>
        <v>0</v>
      </c>
      <c r="P149" s="88" t="s">
        <v>71</v>
      </c>
      <c r="R149" s="30" t="s">
        <v>71</v>
      </c>
      <c r="S149" s="36" t="s">
        <v>41</v>
      </c>
      <c r="T149" s="14">
        <f>ROUND(SUM(T134:T138),1)</f>
        <v>0</v>
      </c>
      <c r="U149" s="14">
        <f t="shared" ref="U149:Z149" si="115">ROUND(SUM(U134:U138),1)</f>
        <v>2</v>
      </c>
      <c r="V149" s="14">
        <f t="shared" si="115"/>
        <v>4</v>
      </c>
      <c r="W149" s="14">
        <f t="shared" si="115"/>
        <v>1</v>
      </c>
      <c r="X149" s="14">
        <f t="shared" si="115"/>
        <v>1</v>
      </c>
      <c r="Y149" s="14">
        <f t="shared" si="115"/>
        <v>7</v>
      </c>
      <c r="Z149" s="14">
        <f t="shared" si="115"/>
        <v>4</v>
      </c>
      <c r="AA149" s="123">
        <f>SUM(AA134:AB138)</f>
        <v>1</v>
      </c>
      <c r="AB149" s="124">
        <f t="shared" ref="AB149:AF149" si="116">ROUND(SUM(AB134:AB141),1)</f>
        <v>0</v>
      </c>
      <c r="AC149" s="123">
        <f t="shared" ref="AC149" si="117">SUM(AC134:AD138)</f>
        <v>0</v>
      </c>
      <c r="AD149" s="124">
        <f t="shared" si="116"/>
        <v>0</v>
      </c>
      <c r="AE149" s="123">
        <f t="shared" ref="AE149" si="118">SUM(AE134:AF138)</f>
        <v>0</v>
      </c>
      <c r="AF149" s="124">
        <f t="shared" si="116"/>
        <v>0</v>
      </c>
      <c r="AG149" s="88" t="s">
        <v>71</v>
      </c>
    </row>
    <row r="150" spans="1:33">
      <c r="A150" s="12" t="s">
        <v>67</v>
      </c>
      <c r="B150" s="32" t="s">
        <v>41</v>
      </c>
      <c r="C150" s="13" t="s">
        <v>41</v>
      </c>
      <c r="D150" s="14">
        <f t="shared" ref="D150:J150" si="119">D149-C149</f>
        <v>1</v>
      </c>
      <c r="E150" s="14">
        <f t="shared" si="119"/>
        <v>1</v>
      </c>
      <c r="F150" s="14">
        <f t="shared" si="119"/>
        <v>4</v>
      </c>
      <c r="G150" s="14">
        <f t="shared" si="119"/>
        <v>-2</v>
      </c>
      <c r="H150" s="14">
        <f t="shared" si="119"/>
        <v>-1</v>
      </c>
      <c r="I150" s="14">
        <f t="shared" si="119"/>
        <v>0</v>
      </c>
      <c r="J150" s="121">
        <f t="shared" si="119"/>
        <v>-2</v>
      </c>
      <c r="K150" s="122"/>
      <c r="L150" s="121">
        <f>L149-J149</f>
        <v>-1</v>
      </c>
      <c r="M150" s="122"/>
      <c r="N150" s="121">
        <f>N149-L149</f>
        <v>0</v>
      </c>
      <c r="O150" s="122"/>
      <c r="P150" s="37" t="s">
        <v>68</v>
      </c>
      <c r="R150" s="12" t="s">
        <v>67</v>
      </c>
      <c r="S150" s="32" t="s">
        <v>41</v>
      </c>
      <c r="T150" s="13" t="s">
        <v>41</v>
      </c>
      <c r="U150" s="14">
        <f t="shared" ref="U150:AA150" si="120">U149-T149</f>
        <v>2</v>
      </c>
      <c r="V150" s="14">
        <f t="shared" si="120"/>
        <v>2</v>
      </c>
      <c r="W150" s="14">
        <f t="shared" si="120"/>
        <v>-3</v>
      </c>
      <c r="X150" s="14">
        <f t="shared" si="120"/>
        <v>0</v>
      </c>
      <c r="Y150" s="14">
        <f t="shared" si="120"/>
        <v>6</v>
      </c>
      <c r="Z150" s="14">
        <f t="shared" si="120"/>
        <v>-3</v>
      </c>
      <c r="AA150" s="121">
        <f t="shared" si="120"/>
        <v>-3</v>
      </c>
      <c r="AB150" s="122"/>
      <c r="AC150" s="121">
        <f t="shared" ref="AC150" si="121">AC149-AB149</f>
        <v>0</v>
      </c>
      <c r="AD150" s="122"/>
      <c r="AE150" s="121">
        <f t="shared" ref="AE150" si="122">AE149-AD149</f>
        <v>0</v>
      </c>
      <c r="AF150" s="122"/>
      <c r="AG150" s="37" t="s">
        <v>68</v>
      </c>
    </row>
    <row r="151" spans="1:33">
      <c r="A151" s="33" t="s">
        <v>69</v>
      </c>
      <c r="B151" s="34" t="s">
        <v>41</v>
      </c>
      <c r="C151" s="34" t="s">
        <v>41</v>
      </c>
      <c r="D151" s="34" t="s">
        <v>41</v>
      </c>
      <c r="E151" s="38">
        <f t="shared" ref="E151:J151" si="123">(E150/D149)*100</f>
        <v>100</v>
      </c>
      <c r="F151" s="38">
        <f t="shared" si="123"/>
        <v>200</v>
      </c>
      <c r="G151" s="38">
        <f t="shared" si="123"/>
        <v>-33.333333333333329</v>
      </c>
      <c r="H151" s="38">
        <f t="shared" si="123"/>
        <v>-25</v>
      </c>
      <c r="I151" s="38">
        <f t="shared" si="123"/>
        <v>0</v>
      </c>
      <c r="J151" s="119">
        <f t="shared" si="123"/>
        <v>-66.666666666666657</v>
      </c>
      <c r="K151" s="120"/>
      <c r="L151" s="119">
        <f>(L150/J149)*100</f>
        <v>-100</v>
      </c>
      <c r="M151" s="120"/>
      <c r="N151" s="119" t="s">
        <v>41</v>
      </c>
      <c r="O151" s="120"/>
      <c r="P151" s="39" t="s">
        <v>70</v>
      </c>
      <c r="R151" s="33" t="s">
        <v>69</v>
      </c>
      <c r="S151" s="34" t="s">
        <v>41</v>
      </c>
      <c r="T151" s="34" t="s">
        <v>41</v>
      </c>
      <c r="U151" s="86" t="s">
        <v>41</v>
      </c>
      <c r="V151" s="86" t="s">
        <v>41</v>
      </c>
      <c r="W151" s="38">
        <f t="shared" ref="W151:AA151" si="124">(W150/V149)*100</f>
        <v>-75</v>
      </c>
      <c r="X151" s="38">
        <f t="shared" si="124"/>
        <v>0</v>
      </c>
      <c r="Y151" s="38">
        <f t="shared" si="124"/>
        <v>600</v>
      </c>
      <c r="Z151" s="38">
        <f t="shared" si="124"/>
        <v>-42.857142857142854</v>
      </c>
      <c r="AA151" s="119">
        <f t="shared" si="124"/>
        <v>-75</v>
      </c>
      <c r="AB151" s="120"/>
      <c r="AC151" s="119">
        <f>(AC150/AA149)*100</f>
        <v>0</v>
      </c>
      <c r="AD151" s="120"/>
      <c r="AE151" s="119" t="s">
        <v>41</v>
      </c>
      <c r="AF151" s="120"/>
      <c r="AG151" s="39" t="s">
        <v>70</v>
      </c>
    </row>
    <row r="152" spans="1:33">
      <c r="A152" s="30" t="s">
        <v>72</v>
      </c>
      <c r="B152" s="14">
        <f>ROUND(SUM(B140:B145,C134:C138),1)</f>
        <v>0</v>
      </c>
      <c r="C152" s="14">
        <f t="shared" ref="C152:I152" si="125">ROUND(SUM(C140:C145,D134:D138),1)</f>
        <v>6</v>
      </c>
      <c r="D152" s="14">
        <f t="shared" si="125"/>
        <v>4</v>
      </c>
      <c r="E152" s="14">
        <f t="shared" si="125"/>
        <v>10</v>
      </c>
      <c r="F152" s="14">
        <f t="shared" si="125"/>
        <v>9</v>
      </c>
      <c r="G152" s="14">
        <f t="shared" si="125"/>
        <v>13</v>
      </c>
      <c r="H152" s="14">
        <f t="shared" si="125"/>
        <v>6</v>
      </c>
      <c r="I152" s="14">
        <f t="shared" si="125"/>
        <v>7</v>
      </c>
      <c r="J152" s="123">
        <f>SUM(J140:K145,L134:M138)</f>
        <v>1</v>
      </c>
      <c r="K152" s="124">
        <f t="shared" ref="K152:M152" si="126">ROUND(SUM(K140:K141),1)</f>
        <v>0</v>
      </c>
      <c r="L152" s="123">
        <f>SUM(L140:M145,N134:O138)</f>
        <v>2</v>
      </c>
      <c r="M152" s="124">
        <f t="shared" si="126"/>
        <v>0</v>
      </c>
      <c r="N152" s="125" t="s">
        <v>41</v>
      </c>
      <c r="O152" s="124"/>
      <c r="P152" s="30" t="s">
        <v>73</v>
      </c>
      <c r="R152" s="30" t="s">
        <v>72</v>
      </c>
      <c r="S152" s="14">
        <f>ROUND(SUM(S140:S145,T134:T138),1)</f>
        <v>0</v>
      </c>
      <c r="T152" s="14">
        <f t="shared" ref="T152:Z152" si="127">ROUND(SUM(T140:T145,U134:U138),1)</f>
        <v>4</v>
      </c>
      <c r="U152" s="14">
        <f t="shared" si="127"/>
        <v>4</v>
      </c>
      <c r="V152" s="14">
        <f t="shared" si="127"/>
        <v>2</v>
      </c>
      <c r="W152" s="14">
        <f t="shared" si="127"/>
        <v>12</v>
      </c>
      <c r="X152" s="14">
        <f t="shared" si="127"/>
        <v>8</v>
      </c>
      <c r="Y152" s="14">
        <f t="shared" si="127"/>
        <v>16</v>
      </c>
      <c r="Z152" s="14">
        <f t="shared" si="127"/>
        <v>11</v>
      </c>
      <c r="AA152" s="123">
        <f>SUM(AA140:AB145,AC134:AD138)</f>
        <v>1</v>
      </c>
      <c r="AB152" s="124">
        <f t="shared" ref="AB152:AD152" si="128">ROUND(SUM(AB140:AB141),1)</f>
        <v>0</v>
      </c>
      <c r="AC152" s="123">
        <f>SUM(AC140:AD145,AE134:AF138)</f>
        <v>0</v>
      </c>
      <c r="AD152" s="124">
        <f t="shared" si="128"/>
        <v>0</v>
      </c>
      <c r="AE152" s="125" t="s">
        <v>41</v>
      </c>
      <c r="AF152" s="124"/>
      <c r="AG152" s="30" t="s">
        <v>73</v>
      </c>
    </row>
    <row r="153" spans="1:33">
      <c r="A153" s="12" t="s">
        <v>67</v>
      </c>
      <c r="B153" s="32" t="s">
        <v>41</v>
      </c>
      <c r="C153" s="14">
        <f t="shared" ref="C153:J153" si="129">+C152-B152</f>
        <v>6</v>
      </c>
      <c r="D153" s="14">
        <f t="shared" si="129"/>
        <v>-2</v>
      </c>
      <c r="E153" s="14">
        <f t="shared" si="129"/>
        <v>6</v>
      </c>
      <c r="F153" s="14">
        <f t="shared" si="129"/>
        <v>-1</v>
      </c>
      <c r="G153" s="14">
        <f t="shared" si="129"/>
        <v>4</v>
      </c>
      <c r="H153" s="14">
        <f t="shared" si="129"/>
        <v>-7</v>
      </c>
      <c r="I153" s="14">
        <f t="shared" si="129"/>
        <v>1</v>
      </c>
      <c r="J153" s="121">
        <f t="shared" si="129"/>
        <v>-6</v>
      </c>
      <c r="K153" s="122"/>
      <c r="L153" s="121">
        <f>+L152-J152</f>
        <v>1</v>
      </c>
      <c r="M153" s="122"/>
      <c r="N153" s="121" t="s">
        <v>41</v>
      </c>
      <c r="O153" s="122"/>
      <c r="P153" s="37" t="s">
        <v>68</v>
      </c>
      <c r="R153" s="12" t="s">
        <v>67</v>
      </c>
      <c r="S153" s="32" t="s">
        <v>41</v>
      </c>
      <c r="T153" s="14">
        <f t="shared" ref="T153:AA153" si="130">+T152-S152</f>
        <v>4</v>
      </c>
      <c r="U153" s="14">
        <f t="shared" si="130"/>
        <v>0</v>
      </c>
      <c r="V153" s="14">
        <f t="shared" si="130"/>
        <v>-2</v>
      </c>
      <c r="W153" s="14">
        <f t="shared" si="130"/>
        <v>10</v>
      </c>
      <c r="X153" s="14">
        <f t="shared" si="130"/>
        <v>-4</v>
      </c>
      <c r="Y153" s="14">
        <f t="shared" si="130"/>
        <v>8</v>
      </c>
      <c r="Z153" s="14">
        <f t="shared" si="130"/>
        <v>-5</v>
      </c>
      <c r="AA153" s="121">
        <f t="shared" si="130"/>
        <v>-10</v>
      </c>
      <c r="AB153" s="122"/>
      <c r="AC153" s="121">
        <f>+AC152-AA152</f>
        <v>-1</v>
      </c>
      <c r="AD153" s="122"/>
      <c r="AE153" s="121" t="s">
        <v>41</v>
      </c>
      <c r="AF153" s="122"/>
      <c r="AG153" s="37" t="s">
        <v>68</v>
      </c>
    </row>
    <row r="154" spans="1:33">
      <c r="A154" s="33" t="s">
        <v>69</v>
      </c>
      <c r="B154" s="34" t="s">
        <v>41</v>
      </c>
      <c r="C154" s="86" t="s">
        <v>41</v>
      </c>
      <c r="D154" s="38">
        <f t="shared" ref="D154:I154" si="131">((D152-C152)/C152)*100</f>
        <v>-33.333333333333329</v>
      </c>
      <c r="E154" s="38">
        <f t="shared" si="131"/>
        <v>150</v>
      </c>
      <c r="F154" s="38">
        <f t="shared" si="131"/>
        <v>-10</v>
      </c>
      <c r="G154" s="38">
        <f t="shared" si="131"/>
        <v>44.444444444444443</v>
      </c>
      <c r="H154" s="38">
        <f t="shared" si="131"/>
        <v>-53.846153846153847</v>
      </c>
      <c r="I154" s="38">
        <f t="shared" si="131"/>
        <v>16.666666666666664</v>
      </c>
      <c r="J154" s="117">
        <f>((J152-I152)/I152)*100</f>
        <v>-85.714285714285708</v>
      </c>
      <c r="K154" s="118"/>
      <c r="L154" s="119">
        <f>((L152-J152)/J152)*100</f>
        <v>100</v>
      </c>
      <c r="M154" s="120"/>
      <c r="N154" s="117" t="s">
        <v>41</v>
      </c>
      <c r="O154" s="118"/>
      <c r="P154" s="39" t="s">
        <v>70</v>
      </c>
      <c r="R154" s="33" t="s">
        <v>69</v>
      </c>
      <c r="S154" s="34" t="s">
        <v>41</v>
      </c>
      <c r="T154" s="86" t="s">
        <v>41</v>
      </c>
      <c r="U154" s="38">
        <f t="shared" ref="U154:Z154" si="132">((U152-T152)/T152)*100</f>
        <v>0</v>
      </c>
      <c r="V154" s="38">
        <f t="shared" si="132"/>
        <v>-50</v>
      </c>
      <c r="W154" s="38">
        <f t="shared" si="132"/>
        <v>500</v>
      </c>
      <c r="X154" s="38">
        <f t="shared" si="132"/>
        <v>-33.333333333333329</v>
      </c>
      <c r="Y154" s="38">
        <f t="shared" si="132"/>
        <v>100</v>
      </c>
      <c r="Z154" s="38">
        <f t="shared" si="132"/>
        <v>-31.25</v>
      </c>
      <c r="AA154" s="117">
        <f>((AA152-Z152)/Z152)*100</f>
        <v>-90.909090909090907</v>
      </c>
      <c r="AB154" s="118"/>
      <c r="AC154" s="119">
        <f>((AC152-AA152)/AA152)*100</f>
        <v>-100</v>
      </c>
      <c r="AD154" s="120"/>
      <c r="AE154" s="117" t="s">
        <v>41</v>
      </c>
      <c r="AF154" s="118"/>
      <c r="AG154" s="39" t="s">
        <v>70</v>
      </c>
    </row>
    <row r="155" spans="1:33">
      <c r="A155" s="40" t="s">
        <v>74</v>
      </c>
      <c r="P155" s="4"/>
      <c r="R155" s="40" t="s">
        <v>74</v>
      </c>
      <c r="AG155" s="4"/>
    </row>
    <row r="156" spans="1:33">
      <c r="A156" s="4" t="s">
        <v>75</v>
      </c>
      <c r="P156" s="4"/>
      <c r="R156" s="4" t="s">
        <v>75</v>
      </c>
      <c r="AG156" s="4"/>
    </row>
    <row r="157" spans="1:33">
      <c r="P157" s="4"/>
      <c r="AG157" s="4"/>
    </row>
    <row r="158" spans="1:33">
      <c r="P158" s="4"/>
      <c r="AG158" s="4"/>
    </row>
    <row r="159" spans="1:33">
      <c r="A159" s="126" t="s">
        <v>31</v>
      </c>
      <c r="B159" s="126"/>
      <c r="C159" s="126"/>
      <c r="D159" s="126"/>
      <c r="E159" s="126"/>
      <c r="F159" s="126"/>
      <c r="G159" s="126"/>
      <c r="H159" s="126"/>
      <c r="I159" s="126"/>
      <c r="J159" s="126"/>
      <c r="K159" s="126"/>
      <c r="L159" s="126"/>
      <c r="M159" s="126"/>
      <c r="N159" s="126"/>
      <c r="O159" s="126"/>
      <c r="P159" s="126"/>
      <c r="R159" s="126" t="s">
        <v>32</v>
      </c>
      <c r="S159" s="126"/>
      <c r="T159" s="126"/>
      <c r="U159" s="126"/>
      <c r="V159" s="126"/>
      <c r="W159" s="126"/>
      <c r="X159" s="126"/>
      <c r="Y159" s="126"/>
      <c r="Z159" s="126"/>
      <c r="AA159" s="126"/>
      <c r="AB159" s="126"/>
      <c r="AC159" s="126"/>
      <c r="AD159" s="126"/>
      <c r="AE159" s="126"/>
      <c r="AF159" s="126"/>
      <c r="AG159" s="126"/>
    </row>
    <row r="160" spans="1:33">
      <c r="A160" s="126" t="s">
        <v>33</v>
      </c>
      <c r="B160" s="126"/>
      <c r="C160" s="126"/>
      <c r="D160" s="126"/>
      <c r="E160" s="126"/>
      <c r="F160" s="126"/>
      <c r="G160" s="126"/>
      <c r="H160" s="126"/>
      <c r="I160" s="126"/>
      <c r="J160" s="126"/>
      <c r="K160" s="126"/>
      <c r="L160" s="126"/>
      <c r="M160" s="126"/>
      <c r="N160" s="126"/>
      <c r="O160" s="126"/>
      <c r="P160" s="126"/>
      <c r="R160" s="126" t="s">
        <v>33</v>
      </c>
      <c r="S160" s="126"/>
      <c r="T160" s="126"/>
      <c r="U160" s="126"/>
      <c r="V160" s="126"/>
      <c r="W160" s="126"/>
      <c r="X160" s="126"/>
      <c r="Y160" s="126"/>
      <c r="Z160" s="126"/>
      <c r="AA160" s="126"/>
      <c r="AB160" s="126"/>
      <c r="AC160" s="126"/>
      <c r="AD160" s="126"/>
      <c r="AE160" s="126"/>
      <c r="AF160" s="126"/>
      <c r="AG160" s="126"/>
    </row>
    <row r="161" spans="1:33">
      <c r="A161" s="126" t="s">
        <v>91</v>
      </c>
      <c r="B161" s="126"/>
      <c r="C161" s="126"/>
      <c r="D161" s="126"/>
      <c r="E161" s="126"/>
      <c r="F161" s="126"/>
      <c r="G161" s="126"/>
      <c r="H161" s="126"/>
      <c r="I161" s="126"/>
      <c r="J161" s="126"/>
      <c r="K161" s="126"/>
      <c r="L161" s="126"/>
      <c r="M161" s="126"/>
      <c r="N161" s="126"/>
      <c r="O161" s="126"/>
      <c r="P161" s="126"/>
      <c r="R161" s="126" t="s">
        <v>91</v>
      </c>
      <c r="S161" s="126"/>
      <c r="T161" s="126"/>
      <c r="U161" s="126"/>
      <c r="V161" s="126"/>
      <c r="W161" s="126"/>
      <c r="X161" s="126"/>
      <c r="Y161" s="126"/>
      <c r="Z161" s="126"/>
      <c r="AA161" s="126"/>
      <c r="AB161" s="126"/>
      <c r="AC161" s="126"/>
      <c r="AD161" s="126"/>
      <c r="AE161" s="126"/>
      <c r="AF161" s="126"/>
      <c r="AG161" s="126"/>
    </row>
    <row r="162" spans="1:33">
      <c r="A162" s="126" t="s">
        <v>92</v>
      </c>
      <c r="B162" s="126"/>
      <c r="C162" s="126"/>
      <c r="D162" s="126"/>
      <c r="E162" s="126"/>
      <c r="F162" s="126"/>
      <c r="G162" s="126"/>
      <c r="H162" s="126"/>
      <c r="I162" s="126"/>
      <c r="J162" s="126"/>
      <c r="K162" s="126"/>
      <c r="L162" s="126"/>
      <c r="M162" s="126"/>
      <c r="N162" s="126"/>
      <c r="O162" s="126"/>
      <c r="P162" s="126"/>
      <c r="R162" s="126" t="s">
        <v>92</v>
      </c>
      <c r="S162" s="126"/>
      <c r="T162" s="126"/>
      <c r="U162" s="126"/>
      <c r="V162" s="126"/>
      <c r="W162" s="126"/>
      <c r="X162" s="126"/>
      <c r="Y162" s="126"/>
      <c r="Z162" s="126"/>
      <c r="AA162" s="126"/>
      <c r="AB162" s="126"/>
      <c r="AC162" s="126"/>
      <c r="AD162" s="126"/>
      <c r="AE162" s="126"/>
      <c r="AF162" s="126"/>
      <c r="AG162" s="126"/>
    </row>
    <row r="163" spans="1:33">
      <c r="A163" s="90"/>
      <c r="B163" s="90"/>
      <c r="C163" s="90"/>
      <c r="D163" s="90"/>
      <c r="E163" s="90"/>
      <c r="F163" s="90"/>
      <c r="G163" s="90"/>
      <c r="H163" s="90"/>
      <c r="I163" s="90"/>
      <c r="J163" s="127">
        <v>2020</v>
      </c>
      <c r="K163" s="128"/>
      <c r="L163" s="127">
        <v>2021</v>
      </c>
      <c r="M163" s="128"/>
      <c r="N163" s="127">
        <v>2022</v>
      </c>
      <c r="O163" s="128"/>
      <c r="P163" s="51"/>
      <c r="R163" s="90"/>
      <c r="S163" s="90"/>
      <c r="T163" s="90"/>
      <c r="U163" s="90"/>
      <c r="V163" s="90"/>
      <c r="W163" s="90"/>
      <c r="X163" s="90"/>
      <c r="Y163" s="90"/>
      <c r="Z163" s="90"/>
      <c r="AA163" s="127">
        <v>2020</v>
      </c>
      <c r="AB163" s="128"/>
      <c r="AC163" s="127">
        <v>2021</v>
      </c>
      <c r="AD163" s="128"/>
      <c r="AE163" s="127">
        <v>2022</v>
      </c>
      <c r="AF163" s="128"/>
      <c r="AG163" s="51"/>
    </row>
    <row r="164" spans="1:33">
      <c r="A164" s="7" t="s">
        <v>36</v>
      </c>
      <c r="B164" s="8">
        <v>2012</v>
      </c>
      <c r="C164" s="8">
        <v>2013</v>
      </c>
      <c r="D164" s="8">
        <v>2014</v>
      </c>
      <c r="E164" s="8">
        <v>2015</v>
      </c>
      <c r="F164" s="8">
        <v>2016</v>
      </c>
      <c r="G164" s="8">
        <v>2017</v>
      </c>
      <c r="H164" s="8">
        <v>2018</v>
      </c>
      <c r="I164" s="8">
        <v>2019</v>
      </c>
      <c r="J164" s="9" t="s">
        <v>93</v>
      </c>
      <c r="K164" s="10" t="s">
        <v>38</v>
      </c>
      <c r="L164" s="9" t="s">
        <v>93</v>
      </c>
      <c r="M164" s="10" t="s">
        <v>38</v>
      </c>
      <c r="N164" s="9" t="s">
        <v>93</v>
      </c>
      <c r="O164" s="10" t="s">
        <v>38</v>
      </c>
      <c r="P164" s="50" t="s">
        <v>39</v>
      </c>
      <c r="R164" s="7" t="s">
        <v>36</v>
      </c>
      <c r="S164" s="8">
        <v>2012</v>
      </c>
      <c r="T164" s="8">
        <v>2013</v>
      </c>
      <c r="U164" s="8">
        <v>2014</v>
      </c>
      <c r="V164" s="8">
        <v>2015</v>
      </c>
      <c r="W164" s="8">
        <v>2016</v>
      </c>
      <c r="X164" s="8">
        <v>2017</v>
      </c>
      <c r="Y164" s="8">
        <v>2018</v>
      </c>
      <c r="Z164" s="11">
        <v>2019</v>
      </c>
      <c r="AA164" s="9" t="s">
        <v>93</v>
      </c>
      <c r="AB164" s="10" t="s">
        <v>38</v>
      </c>
      <c r="AC164" s="9" t="s">
        <v>93</v>
      </c>
      <c r="AD164" s="10" t="s">
        <v>38</v>
      </c>
      <c r="AE164" s="9" t="s">
        <v>93</v>
      </c>
      <c r="AF164" s="10" t="s">
        <v>38</v>
      </c>
      <c r="AG164" s="50" t="s">
        <v>39</v>
      </c>
    </row>
    <row r="165" spans="1:33">
      <c r="A165" s="12" t="s">
        <v>40</v>
      </c>
      <c r="B165" s="13" t="s">
        <v>41</v>
      </c>
      <c r="C165" s="13" t="s">
        <v>41</v>
      </c>
      <c r="D165" s="13" t="s">
        <v>41</v>
      </c>
      <c r="E165" s="13" t="s">
        <v>41</v>
      </c>
      <c r="F165" s="13" t="s">
        <v>41</v>
      </c>
      <c r="G165" s="13" t="s">
        <v>41</v>
      </c>
      <c r="H165" s="14">
        <v>0</v>
      </c>
      <c r="I165" s="13">
        <v>26</v>
      </c>
      <c r="J165" s="15">
        <v>12</v>
      </c>
      <c r="K165" s="16">
        <v>0</v>
      </c>
      <c r="L165" s="17" t="s">
        <v>42</v>
      </c>
      <c r="M165" s="16">
        <v>42</v>
      </c>
      <c r="N165" s="17" t="s">
        <v>42</v>
      </c>
      <c r="O165" s="16" t="s">
        <v>42</v>
      </c>
      <c r="P165" s="48" t="s">
        <v>43</v>
      </c>
      <c r="R165" s="12" t="s">
        <v>40</v>
      </c>
      <c r="S165" s="13" t="s">
        <v>41</v>
      </c>
      <c r="T165" s="13" t="s">
        <v>41</v>
      </c>
      <c r="U165" s="13" t="s">
        <v>41</v>
      </c>
      <c r="V165" s="13" t="s">
        <v>41</v>
      </c>
      <c r="W165" s="13" t="s">
        <v>41</v>
      </c>
      <c r="X165" s="13" t="s">
        <v>41</v>
      </c>
      <c r="Y165" s="14">
        <v>0</v>
      </c>
      <c r="Z165" s="13">
        <v>37</v>
      </c>
      <c r="AA165" s="15">
        <v>183</v>
      </c>
      <c r="AB165" s="16">
        <v>0</v>
      </c>
      <c r="AC165" s="15">
        <v>13</v>
      </c>
      <c r="AD165" s="16">
        <v>117</v>
      </c>
      <c r="AE165" s="15">
        <v>1</v>
      </c>
      <c r="AF165" s="16">
        <v>7</v>
      </c>
      <c r="AG165" s="48" t="s">
        <v>43</v>
      </c>
    </row>
    <row r="166" spans="1:33">
      <c r="A166" s="12" t="s">
        <v>44</v>
      </c>
      <c r="B166" s="13" t="s">
        <v>41</v>
      </c>
      <c r="C166" s="13" t="s">
        <v>41</v>
      </c>
      <c r="D166" s="13" t="s">
        <v>41</v>
      </c>
      <c r="E166" s="13" t="s">
        <v>41</v>
      </c>
      <c r="F166" s="13" t="s">
        <v>41</v>
      </c>
      <c r="G166" s="13" t="s">
        <v>41</v>
      </c>
      <c r="H166" s="19">
        <v>0</v>
      </c>
      <c r="I166" s="19">
        <v>23</v>
      </c>
      <c r="J166" s="20">
        <v>11</v>
      </c>
      <c r="K166" s="18">
        <v>0</v>
      </c>
      <c r="L166" s="21" t="s">
        <v>42</v>
      </c>
      <c r="M166" s="18">
        <v>179</v>
      </c>
      <c r="N166" s="21" t="s">
        <v>42</v>
      </c>
      <c r="O166" s="18" t="s">
        <v>42</v>
      </c>
      <c r="P166" s="48" t="s">
        <v>45</v>
      </c>
      <c r="R166" s="12" t="s">
        <v>44</v>
      </c>
      <c r="S166" s="13" t="s">
        <v>41</v>
      </c>
      <c r="T166" s="13" t="s">
        <v>41</v>
      </c>
      <c r="U166" s="13" t="s">
        <v>41</v>
      </c>
      <c r="V166" s="13" t="s">
        <v>41</v>
      </c>
      <c r="W166" s="13" t="s">
        <v>41</v>
      </c>
      <c r="X166" s="13" t="s">
        <v>41</v>
      </c>
      <c r="Y166" s="19">
        <v>0</v>
      </c>
      <c r="Z166" s="19">
        <v>16</v>
      </c>
      <c r="AA166" s="22">
        <v>15</v>
      </c>
      <c r="AB166" s="23">
        <v>0</v>
      </c>
      <c r="AC166" s="22">
        <v>1</v>
      </c>
      <c r="AD166" s="23">
        <v>21</v>
      </c>
      <c r="AE166" s="22">
        <v>1</v>
      </c>
      <c r="AF166" s="23">
        <v>2</v>
      </c>
      <c r="AG166" s="48" t="s">
        <v>45</v>
      </c>
    </row>
    <row r="167" spans="1:33">
      <c r="A167" s="12" t="s">
        <v>46</v>
      </c>
      <c r="B167" s="19" t="s">
        <v>41</v>
      </c>
      <c r="C167" s="19" t="s">
        <v>41</v>
      </c>
      <c r="D167" s="19" t="s">
        <v>41</v>
      </c>
      <c r="E167" s="19" t="s">
        <v>41</v>
      </c>
      <c r="F167" s="19" t="s">
        <v>41</v>
      </c>
      <c r="G167" s="19" t="s">
        <v>41</v>
      </c>
      <c r="H167" s="19">
        <v>0</v>
      </c>
      <c r="I167" s="19">
        <v>38</v>
      </c>
      <c r="J167" s="20">
        <v>443</v>
      </c>
      <c r="K167" s="18">
        <v>0</v>
      </c>
      <c r="L167" s="21" t="s">
        <v>42</v>
      </c>
      <c r="M167" s="18">
        <v>213</v>
      </c>
      <c r="N167" s="21" t="s">
        <v>42</v>
      </c>
      <c r="O167" s="18" t="s">
        <v>42</v>
      </c>
      <c r="P167" s="48" t="s">
        <v>47</v>
      </c>
      <c r="R167" s="12" t="s">
        <v>46</v>
      </c>
      <c r="S167" s="19" t="s">
        <v>41</v>
      </c>
      <c r="T167" s="19" t="s">
        <v>41</v>
      </c>
      <c r="U167" s="19" t="s">
        <v>41</v>
      </c>
      <c r="V167" s="19" t="s">
        <v>41</v>
      </c>
      <c r="W167" s="19" t="s">
        <v>41</v>
      </c>
      <c r="X167" s="19" t="s">
        <v>41</v>
      </c>
      <c r="Y167" s="19">
        <v>0</v>
      </c>
      <c r="Z167" s="19">
        <v>18</v>
      </c>
      <c r="AA167" s="20">
        <v>210</v>
      </c>
      <c r="AB167" s="18">
        <v>8</v>
      </c>
      <c r="AC167" s="20">
        <v>6</v>
      </c>
      <c r="AD167" s="18">
        <v>1</v>
      </c>
      <c r="AE167" s="21">
        <v>0</v>
      </c>
      <c r="AF167" s="18">
        <v>2</v>
      </c>
      <c r="AG167" s="48" t="s">
        <v>47</v>
      </c>
    </row>
    <row r="168" spans="1:33">
      <c r="A168" s="12" t="s">
        <v>48</v>
      </c>
      <c r="B168" s="19" t="s">
        <v>41</v>
      </c>
      <c r="C168" s="19" t="s">
        <v>41</v>
      </c>
      <c r="D168" s="19" t="s">
        <v>41</v>
      </c>
      <c r="E168" s="19" t="s">
        <v>41</v>
      </c>
      <c r="F168" s="19" t="s">
        <v>41</v>
      </c>
      <c r="G168" s="19" t="s">
        <v>41</v>
      </c>
      <c r="H168" s="13">
        <v>60</v>
      </c>
      <c r="I168" s="13">
        <v>82</v>
      </c>
      <c r="J168" s="20" t="s">
        <v>42</v>
      </c>
      <c r="K168" s="18">
        <v>71</v>
      </c>
      <c r="L168" s="21" t="s">
        <v>42</v>
      </c>
      <c r="M168" s="18">
        <v>228</v>
      </c>
      <c r="N168" s="21" t="s">
        <v>42</v>
      </c>
      <c r="O168" s="18" t="s">
        <v>42</v>
      </c>
      <c r="P168" s="48" t="s">
        <v>49</v>
      </c>
      <c r="R168" s="12" t="s">
        <v>48</v>
      </c>
      <c r="S168" s="19" t="s">
        <v>41</v>
      </c>
      <c r="T168" s="19" t="s">
        <v>41</v>
      </c>
      <c r="U168" s="19" t="s">
        <v>41</v>
      </c>
      <c r="V168" s="19" t="s">
        <v>41</v>
      </c>
      <c r="W168" s="19" t="s">
        <v>41</v>
      </c>
      <c r="X168" s="19" t="s">
        <v>41</v>
      </c>
      <c r="Y168" s="13">
        <v>0</v>
      </c>
      <c r="Z168" s="13">
        <v>3</v>
      </c>
      <c r="AA168" s="20">
        <v>7</v>
      </c>
      <c r="AB168" s="18">
        <v>1</v>
      </c>
      <c r="AC168" s="20">
        <v>2</v>
      </c>
      <c r="AD168" s="18">
        <v>4</v>
      </c>
      <c r="AE168" s="21">
        <v>1</v>
      </c>
      <c r="AF168" s="18">
        <v>4</v>
      </c>
      <c r="AG168" s="48" t="s">
        <v>49</v>
      </c>
    </row>
    <row r="169" spans="1:33">
      <c r="A169" s="12" t="s">
        <v>50</v>
      </c>
      <c r="B169" s="19" t="s">
        <v>41</v>
      </c>
      <c r="C169" s="19" t="s">
        <v>41</v>
      </c>
      <c r="D169" s="19" t="s">
        <v>41</v>
      </c>
      <c r="E169" s="19" t="s">
        <v>41</v>
      </c>
      <c r="F169" s="19" t="s">
        <v>41</v>
      </c>
      <c r="G169" s="19" t="s">
        <v>41</v>
      </c>
      <c r="H169" s="13">
        <v>167</v>
      </c>
      <c r="I169" s="13">
        <v>134</v>
      </c>
      <c r="J169" s="20" t="s">
        <v>42</v>
      </c>
      <c r="K169" s="18">
        <v>47</v>
      </c>
      <c r="L169" s="21" t="s">
        <v>42</v>
      </c>
      <c r="M169" s="18">
        <v>226</v>
      </c>
      <c r="N169" s="21" t="s">
        <v>42</v>
      </c>
      <c r="O169" s="18" t="s">
        <v>42</v>
      </c>
      <c r="P169" s="48" t="s">
        <v>51</v>
      </c>
      <c r="R169" s="12" t="s">
        <v>50</v>
      </c>
      <c r="S169" s="19" t="s">
        <v>41</v>
      </c>
      <c r="T169" s="19" t="s">
        <v>41</v>
      </c>
      <c r="U169" s="19" t="s">
        <v>41</v>
      </c>
      <c r="V169" s="19" t="s">
        <v>41</v>
      </c>
      <c r="W169" s="19" t="s">
        <v>41</v>
      </c>
      <c r="X169" s="19" t="s">
        <v>41</v>
      </c>
      <c r="Y169" s="13">
        <v>0</v>
      </c>
      <c r="Z169" s="13">
        <v>46</v>
      </c>
      <c r="AA169" s="20">
        <v>69</v>
      </c>
      <c r="AB169" s="18">
        <v>31</v>
      </c>
      <c r="AC169" s="20">
        <v>0</v>
      </c>
      <c r="AD169" s="18">
        <v>0</v>
      </c>
      <c r="AE169" s="21">
        <v>0</v>
      </c>
      <c r="AF169" s="18">
        <v>1</v>
      </c>
      <c r="AG169" s="48" t="s">
        <v>51</v>
      </c>
    </row>
    <row r="170" spans="1:33">
      <c r="A170" s="12" t="s">
        <v>52</v>
      </c>
      <c r="B170" s="19" t="s">
        <v>41</v>
      </c>
      <c r="C170" s="19" t="s">
        <v>41</v>
      </c>
      <c r="D170" s="19" t="s">
        <v>41</v>
      </c>
      <c r="E170" s="19" t="s">
        <v>41</v>
      </c>
      <c r="F170" s="19" t="s">
        <v>41</v>
      </c>
      <c r="G170" s="19" t="s">
        <v>41</v>
      </c>
      <c r="H170" s="13">
        <v>527</v>
      </c>
      <c r="I170" s="13">
        <v>329</v>
      </c>
      <c r="J170" s="20" t="s">
        <v>42</v>
      </c>
      <c r="K170" s="18">
        <v>115</v>
      </c>
      <c r="L170" s="21" t="s">
        <v>42</v>
      </c>
      <c r="M170" s="18">
        <v>1177</v>
      </c>
      <c r="N170" s="21" t="s">
        <v>42</v>
      </c>
      <c r="O170" s="18" t="s">
        <v>41</v>
      </c>
      <c r="P170" s="48" t="s">
        <v>53</v>
      </c>
      <c r="R170" s="12" t="s">
        <v>52</v>
      </c>
      <c r="S170" s="19" t="s">
        <v>41</v>
      </c>
      <c r="T170" s="19" t="s">
        <v>41</v>
      </c>
      <c r="U170" s="19" t="s">
        <v>41</v>
      </c>
      <c r="V170" s="19" t="s">
        <v>41</v>
      </c>
      <c r="W170" s="19" t="s">
        <v>41</v>
      </c>
      <c r="X170" s="19" t="s">
        <v>41</v>
      </c>
      <c r="Y170" s="13">
        <v>437</v>
      </c>
      <c r="Z170" s="13">
        <v>116</v>
      </c>
      <c r="AA170" s="20">
        <v>34</v>
      </c>
      <c r="AB170" s="18">
        <v>23</v>
      </c>
      <c r="AC170" s="20">
        <v>0</v>
      </c>
      <c r="AD170" s="18">
        <v>92</v>
      </c>
      <c r="AE170" s="21" t="s">
        <v>41</v>
      </c>
      <c r="AF170" s="18" t="s">
        <v>41</v>
      </c>
      <c r="AG170" s="48" t="s">
        <v>53</v>
      </c>
    </row>
    <row r="171" spans="1:33">
      <c r="A171" s="12" t="s">
        <v>54</v>
      </c>
      <c r="B171" s="19" t="s">
        <v>41</v>
      </c>
      <c r="C171" s="19" t="s">
        <v>41</v>
      </c>
      <c r="D171" s="19" t="s">
        <v>41</v>
      </c>
      <c r="E171" s="19" t="s">
        <v>41</v>
      </c>
      <c r="F171" s="19" t="s">
        <v>41</v>
      </c>
      <c r="G171" s="19">
        <v>0</v>
      </c>
      <c r="H171" s="13">
        <v>828</v>
      </c>
      <c r="I171" s="13">
        <v>76</v>
      </c>
      <c r="J171" s="20" t="s">
        <v>42</v>
      </c>
      <c r="K171" s="18">
        <v>11</v>
      </c>
      <c r="L171" s="21" t="s">
        <v>42</v>
      </c>
      <c r="M171" s="18" t="s">
        <v>42</v>
      </c>
      <c r="N171" s="21" t="s">
        <v>42</v>
      </c>
      <c r="O171" s="18" t="s">
        <v>41</v>
      </c>
      <c r="P171" s="48" t="s">
        <v>55</v>
      </c>
      <c r="R171" s="12" t="s">
        <v>54</v>
      </c>
      <c r="S171" s="19" t="s">
        <v>41</v>
      </c>
      <c r="T171" s="19" t="s">
        <v>41</v>
      </c>
      <c r="U171" s="19" t="s">
        <v>41</v>
      </c>
      <c r="V171" s="19" t="s">
        <v>41</v>
      </c>
      <c r="W171" s="19" t="s">
        <v>41</v>
      </c>
      <c r="X171" s="19">
        <v>0</v>
      </c>
      <c r="Y171" s="13">
        <v>150</v>
      </c>
      <c r="Z171" s="13">
        <v>37</v>
      </c>
      <c r="AA171" s="20">
        <v>5</v>
      </c>
      <c r="AB171" s="18">
        <v>0</v>
      </c>
      <c r="AC171" s="20">
        <v>0</v>
      </c>
      <c r="AD171" s="18">
        <v>0</v>
      </c>
      <c r="AE171" s="21" t="s">
        <v>41</v>
      </c>
      <c r="AF171" s="18" t="s">
        <v>41</v>
      </c>
      <c r="AG171" s="48" t="s">
        <v>55</v>
      </c>
    </row>
    <row r="172" spans="1:33">
      <c r="A172" s="12" t="s">
        <v>56</v>
      </c>
      <c r="B172" s="19" t="s">
        <v>41</v>
      </c>
      <c r="C172" s="19" t="s">
        <v>41</v>
      </c>
      <c r="D172" s="19" t="s">
        <v>41</v>
      </c>
      <c r="E172" s="19" t="s">
        <v>41</v>
      </c>
      <c r="F172" s="19" t="s">
        <v>41</v>
      </c>
      <c r="G172" s="19">
        <v>0</v>
      </c>
      <c r="H172" s="13">
        <v>136</v>
      </c>
      <c r="I172" s="13">
        <v>112</v>
      </c>
      <c r="J172" s="20" t="s">
        <v>42</v>
      </c>
      <c r="K172" s="18">
        <v>3</v>
      </c>
      <c r="L172" s="21" t="s">
        <v>42</v>
      </c>
      <c r="M172" s="18" t="s">
        <v>42</v>
      </c>
      <c r="N172" s="21" t="s">
        <v>42</v>
      </c>
      <c r="O172" s="18" t="s">
        <v>41</v>
      </c>
      <c r="P172" s="48" t="s">
        <v>57</v>
      </c>
      <c r="R172" s="12" t="s">
        <v>56</v>
      </c>
      <c r="S172" s="19" t="s">
        <v>41</v>
      </c>
      <c r="T172" s="19" t="s">
        <v>41</v>
      </c>
      <c r="U172" s="19" t="s">
        <v>41</v>
      </c>
      <c r="V172" s="19" t="s">
        <v>41</v>
      </c>
      <c r="W172" s="19" t="s">
        <v>41</v>
      </c>
      <c r="X172" s="19">
        <v>0</v>
      </c>
      <c r="Y172" s="13">
        <v>483</v>
      </c>
      <c r="Z172" s="13">
        <v>66</v>
      </c>
      <c r="AA172" s="20">
        <v>240</v>
      </c>
      <c r="AB172" s="18">
        <v>3</v>
      </c>
      <c r="AC172" s="21">
        <v>0</v>
      </c>
      <c r="AD172" s="18">
        <v>0</v>
      </c>
      <c r="AE172" s="21" t="s">
        <v>41</v>
      </c>
      <c r="AF172" s="18" t="s">
        <v>41</v>
      </c>
      <c r="AG172" s="48" t="s">
        <v>57</v>
      </c>
    </row>
    <row r="173" spans="1:33">
      <c r="A173" s="12" t="s">
        <v>58</v>
      </c>
      <c r="B173" s="19" t="s">
        <v>41</v>
      </c>
      <c r="C173" s="19" t="s">
        <v>41</v>
      </c>
      <c r="D173" s="19" t="s">
        <v>41</v>
      </c>
      <c r="E173" s="19" t="s">
        <v>41</v>
      </c>
      <c r="F173" s="19" t="s">
        <v>41</v>
      </c>
      <c r="G173" s="19">
        <v>0</v>
      </c>
      <c r="H173" s="13">
        <v>148</v>
      </c>
      <c r="I173" s="13">
        <v>171</v>
      </c>
      <c r="J173" s="20" t="s">
        <v>42</v>
      </c>
      <c r="K173" s="18">
        <v>7</v>
      </c>
      <c r="L173" s="21" t="s">
        <v>42</v>
      </c>
      <c r="M173" s="18" t="s">
        <v>42</v>
      </c>
      <c r="N173" s="21" t="s">
        <v>42</v>
      </c>
      <c r="O173" s="18" t="s">
        <v>41</v>
      </c>
      <c r="P173" s="48" t="s">
        <v>59</v>
      </c>
      <c r="R173" s="12" t="s">
        <v>58</v>
      </c>
      <c r="S173" s="19" t="s">
        <v>41</v>
      </c>
      <c r="T173" s="19" t="s">
        <v>41</v>
      </c>
      <c r="U173" s="19" t="s">
        <v>41</v>
      </c>
      <c r="V173" s="19" t="s">
        <v>41</v>
      </c>
      <c r="W173" s="19" t="s">
        <v>41</v>
      </c>
      <c r="X173" s="19">
        <v>0</v>
      </c>
      <c r="Y173" s="13">
        <v>410</v>
      </c>
      <c r="Z173" s="13">
        <v>209</v>
      </c>
      <c r="AA173" s="20">
        <v>22</v>
      </c>
      <c r="AB173" s="18">
        <v>1</v>
      </c>
      <c r="AC173" s="21">
        <v>0</v>
      </c>
      <c r="AD173" s="18">
        <v>6</v>
      </c>
      <c r="AE173" s="21" t="s">
        <v>41</v>
      </c>
      <c r="AF173" s="18" t="s">
        <v>41</v>
      </c>
      <c r="AG173" s="48" t="s">
        <v>59</v>
      </c>
    </row>
    <row r="174" spans="1:33">
      <c r="A174" s="12" t="s">
        <v>60</v>
      </c>
      <c r="B174" s="19" t="s">
        <v>41</v>
      </c>
      <c r="C174" s="19" t="s">
        <v>41</v>
      </c>
      <c r="D174" s="19" t="s">
        <v>41</v>
      </c>
      <c r="E174" s="19" t="s">
        <v>41</v>
      </c>
      <c r="F174" s="19" t="s">
        <v>41</v>
      </c>
      <c r="G174" s="19">
        <v>0</v>
      </c>
      <c r="H174" s="13">
        <v>146</v>
      </c>
      <c r="I174" s="13">
        <v>428</v>
      </c>
      <c r="J174" s="20" t="s">
        <v>42</v>
      </c>
      <c r="K174" s="18">
        <v>4</v>
      </c>
      <c r="L174" s="21" t="s">
        <v>42</v>
      </c>
      <c r="M174" s="18" t="s">
        <v>42</v>
      </c>
      <c r="N174" s="21" t="s">
        <v>42</v>
      </c>
      <c r="O174" s="18" t="s">
        <v>41</v>
      </c>
      <c r="P174" s="48" t="s">
        <v>61</v>
      </c>
      <c r="R174" s="12" t="s">
        <v>60</v>
      </c>
      <c r="S174" s="19" t="s">
        <v>41</v>
      </c>
      <c r="T174" s="19" t="s">
        <v>41</v>
      </c>
      <c r="U174" s="19" t="s">
        <v>41</v>
      </c>
      <c r="V174" s="19" t="s">
        <v>41</v>
      </c>
      <c r="W174" s="19" t="s">
        <v>41</v>
      </c>
      <c r="X174" s="19">
        <v>0</v>
      </c>
      <c r="Y174" s="13">
        <v>352</v>
      </c>
      <c r="Z174" s="13">
        <v>242</v>
      </c>
      <c r="AA174" s="20">
        <v>106</v>
      </c>
      <c r="AB174" s="18">
        <v>3</v>
      </c>
      <c r="AC174" s="21">
        <v>4</v>
      </c>
      <c r="AD174" s="21">
        <v>34</v>
      </c>
      <c r="AE174" s="21" t="s">
        <v>41</v>
      </c>
      <c r="AF174" s="18" t="s">
        <v>41</v>
      </c>
      <c r="AG174" s="48" t="s">
        <v>61</v>
      </c>
    </row>
    <row r="175" spans="1:33">
      <c r="A175" s="12" t="s">
        <v>62</v>
      </c>
      <c r="B175" s="19" t="s">
        <v>41</v>
      </c>
      <c r="C175" s="19" t="s">
        <v>41</v>
      </c>
      <c r="D175" s="19" t="s">
        <v>41</v>
      </c>
      <c r="E175" s="19" t="s">
        <v>41</v>
      </c>
      <c r="F175" s="19" t="s">
        <v>41</v>
      </c>
      <c r="G175" s="19">
        <v>0</v>
      </c>
      <c r="H175" s="13">
        <v>339</v>
      </c>
      <c r="I175" s="13">
        <v>15</v>
      </c>
      <c r="J175" s="20" t="s">
        <v>42</v>
      </c>
      <c r="K175" s="18">
        <v>30</v>
      </c>
      <c r="L175" s="21" t="s">
        <v>42</v>
      </c>
      <c r="M175" s="18" t="s">
        <v>42</v>
      </c>
      <c r="N175" s="21" t="s">
        <v>42</v>
      </c>
      <c r="O175" s="18" t="s">
        <v>41</v>
      </c>
      <c r="P175" s="48" t="s">
        <v>63</v>
      </c>
      <c r="R175" s="12" t="s">
        <v>62</v>
      </c>
      <c r="S175" s="19" t="s">
        <v>41</v>
      </c>
      <c r="T175" s="19" t="s">
        <v>41</v>
      </c>
      <c r="U175" s="19" t="s">
        <v>41</v>
      </c>
      <c r="V175" s="19" t="s">
        <v>41</v>
      </c>
      <c r="W175" s="19" t="s">
        <v>41</v>
      </c>
      <c r="X175" s="19">
        <v>0</v>
      </c>
      <c r="Y175" s="13">
        <v>172</v>
      </c>
      <c r="Z175" s="13">
        <v>58</v>
      </c>
      <c r="AA175" s="20">
        <v>30</v>
      </c>
      <c r="AB175" s="18">
        <v>115</v>
      </c>
      <c r="AC175" s="21">
        <v>0</v>
      </c>
      <c r="AD175" s="21">
        <v>0</v>
      </c>
      <c r="AE175" s="21" t="s">
        <v>41</v>
      </c>
      <c r="AF175" s="18" t="s">
        <v>41</v>
      </c>
      <c r="AG175" s="48" t="s">
        <v>63</v>
      </c>
    </row>
    <row r="176" spans="1:33">
      <c r="A176" s="12" t="s">
        <v>64</v>
      </c>
      <c r="B176" s="25" t="s">
        <v>41</v>
      </c>
      <c r="C176" s="25" t="s">
        <v>41</v>
      </c>
      <c r="D176" s="25" t="s">
        <v>41</v>
      </c>
      <c r="E176" s="25" t="s">
        <v>41</v>
      </c>
      <c r="F176" s="25" t="s">
        <v>41</v>
      </c>
      <c r="G176" s="25">
        <v>0</v>
      </c>
      <c r="H176" s="13">
        <v>37</v>
      </c>
      <c r="I176" s="47">
        <v>20</v>
      </c>
      <c r="J176" s="26" t="s">
        <v>42</v>
      </c>
      <c r="K176" s="18">
        <v>437</v>
      </c>
      <c r="L176" s="27" t="s">
        <v>42</v>
      </c>
      <c r="M176" s="27" t="s">
        <v>42</v>
      </c>
      <c r="N176" s="27" t="s">
        <v>42</v>
      </c>
      <c r="O176" s="27" t="s">
        <v>41</v>
      </c>
      <c r="P176" s="49" t="s">
        <v>65</v>
      </c>
      <c r="R176" s="12" t="s">
        <v>64</v>
      </c>
      <c r="S176" s="25" t="s">
        <v>41</v>
      </c>
      <c r="T176" s="25" t="s">
        <v>41</v>
      </c>
      <c r="U176" s="25" t="s">
        <v>41</v>
      </c>
      <c r="V176" s="25" t="s">
        <v>41</v>
      </c>
      <c r="W176" s="25" t="s">
        <v>41</v>
      </c>
      <c r="X176" s="25">
        <v>0</v>
      </c>
      <c r="Y176" s="13">
        <v>317</v>
      </c>
      <c r="Z176" s="47">
        <v>148</v>
      </c>
      <c r="AA176" s="26">
        <v>1</v>
      </c>
      <c r="AB176" s="18">
        <v>18</v>
      </c>
      <c r="AC176" s="27">
        <v>0</v>
      </c>
      <c r="AD176" s="27">
        <v>7</v>
      </c>
      <c r="AE176" s="27" t="s">
        <v>41</v>
      </c>
      <c r="AF176" s="27" t="s">
        <v>41</v>
      </c>
      <c r="AG176" s="49" t="s">
        <v>65</v>
      </c>
    </row>
    <row r="177" spans="1:33">
      <c r="A177" s="30" t="s">
        <v>66</v>
      </c>
      <c r="B177" s="87">
        <f t="shared" ref="B177:G177" si="133">ROUND(SUM(B165:B176),1)</f>
        <v>0</v>
      </c>
      <c r="C177" s="87">
        <f t="shared" si="133"/>
        <v>0</v>
      </c>
      <c r="D177" s="87">
        <f t="shared" si="133"/>
        <v>0</v>
      </c>
      <c r="E177" s="87">
        <f t="shared" si="133"/>
        <v>0</v>
      </c>
      <c r="F177" s="87">
        <f t="shared" si="133"/>
        <v>0</v>
      </c>
      <c r="G177" s="87">
        <f t="shared" si="133"/>
        <v>0</v>
      </c>
      <c r="H177" s="87">
        <f>ROUND(SUM(H165:H176),1)</f>
        <v>2388</v>
      </c>
      <c r="I177" s="87">
        <f>ROUND(SUM(I165:I176),1)</f>
        <v>1454</v>
      </c>
      <c r="J177" s="123">
        <f>SUM(J165:K176)</f>
        <v>1191</v>
      </c>
      <c r="K177" s="124"/>
      <c r="L177" s="123">
        <f>SUM(L165:M176)</f>
        <v>2065</v>
      </c>
      <c r="M177" s="124"/>
      <c r="N177" s="125" t="s">
        <v>41</v>
      </c>
      <c r="O177" s="124"/>
      <c r="P177" s="31" t="s">
        <v>66</v>
      </c>
      <c r="R177" s="30" t="s">
        <v>66</v>
      </c>
      <c r="S177" s="87">
        <f t="shared" ref="S177:X177" si="134">ROUND(SUM(S165:S176),1)</f>
        <v>0</v>
      </c>
      <c r="T177" s="87">
        <f t="shared" si="134"/>
        <v>0</v>
      </c>
      <c r="U177" s="87">
        <f t="shared" si="134"/>
        <v>0</v>
      </c>
      <c r="V177" s="87">
        <f t="shared" si="134"/>
        <v>0</v>
      </c>
      <c r="W177" s="87">
        <f t="shared" si="134"/>
        <v>0</v>
      </c>
      <c r="X177" s="87">
        <f t="shared" si="134"/>
        <v>0</v>
      </c>
      <c r="Y177" s="87">
        <f>ROUND(SUM(Y165:Y176),1)</f>
        <v>2321</v>
      </c>
      <c r="Z177" s="87">
        <f>ROUND(SUM(Z165:Z176),1)</f>
        <v>996</v>
      </c>
      <c r="AA177" s="123">
        <f>SUM(AA165:AB176)</f>
        <v>1125</v>
      </c>
      <c r="AB177" s="124"/>
      <c r="AC177" s="123">
        <f>SUM(AC165:AD176)</f>
        <v>308</v>
      </c>
      <c r="AD177" s="124"/>
      <c r="AE177" s="125" t="s">
        <v>41</v>
      </c>
      <c r="AF177" s="124"/>
      <c r="AG177" s="31" t="s">
        <v>66</v>
      </c>
    </row>
    <row r="178" spans="1:33">
      <c r="A178" s="12" t="s">
        <v>67</v>
      </c>
      <c r="B178" s="32" t="s">
        <v>41</v>
      </c>
      <c r="C178" s="14">
        <f t="shared" ref="C178:J178" si="135">C177-B177</f>
        <v>0</v>
      </c>
      <c r="D178" s="14">
        <f t="shared" si="135"/>
        <v>0</v>
      </c>
      <c r="E178" s="14">
        <f t="shared" si="135"/>
        <v>0</v>
      </c>
      <c r="F178" s="14">
        <f t="shared" si="135"/>
        <v>0</v>
      </c>
      <c r="G178" s="14">
        <f t="shared" si="135"/>
        <v>0</v>
      </c>
      <c r="H178" s="14">
        <f t="shared" si="135"/>
        <v>2388</v>
      </c>
      <c r="I178" s="14">
        <f t="shared" si="135"/>
        <v>-934</v>
      </c>
      <c r="J178" s="121">
        <f t="shared" si="135"/>
        <v>-263</v>
      </c>
      <c r="K178" s="122"/>
      <c r="L178" s="121">
        <f>L177-J177</f>
        <v>874</v>
      </c>
      <c r="M178" s="122"/>
      <c r="N178" s="121" t="s">
        <v>41</v>
      </c>
      <c r="O178" s="122"/>
      <c r="P178" s="48" t="s">
        <v>68</v>
      </c>
      <c r="Q178" s="5"/>
      <c r="R178" s="12" t="s">
        <v>67</v>
      </c>
      <c r="S178" s="32" t="s">
        <v>41</v>
      </c>
      <c r="T178" s="14">
        <f t="shared" ref="T178:AA178" si="136">T177-S177</f>
        <v>0</v>
      </c>
      <c r="U178" s="14">
        <f t="shared" si="136"/>
        <v>0</v>
      </c>
      <c r="V178" s="14">
        <f t="shared" si="136"/>
        <v>0</v>
      </c>
      <c r="W178" s="14">
        <f t="shared" si="136"/>
        <v>0</v>
      </c>
      <c r="X178" s="14">
        <f t="shared" si="136"/>
        <v>0</v>
      </c>
      <c r="Y178" s="14">
        <f t="shared" si="136"/>
        <v>2321</v>
      </c>
      <c r="Z178" s="14">
        <f t="shared" si="136"/>
        <v>-1325</v>
      </c>
      <c r="AA178" s="121">
        <f t="shared" si="136"/>
        <v>129</v>
      </c>
      <c r="AB178" s="122"/>
      <c r="AC178" s="121">
        <f>AC177-AA177</f>
        <v>-817</v>
      </c>
      <c r="AD178" s="122"/>
      <c r="AE178" s="121" t="s">
        <v>41</v>
      </c>
      <c r="AF178" s="122"/>
      <c r="AG178" s="48" t="s">
        <v>68</v>
      </c>
    </row>
    <row r="179" spans="1:33">
      <c r="A179" s="33" t="s">
        <v>69</v>
      </c>
      <c r="B179" s="34" t="s">
        <v>41</v>
      </c>
      <c r="C179" s="34" t="s">
        <v>41</v>
      </c>
      <c r="D179" s="34" t="s">
        <v>41</v>
      </c>
      <c r="E179" s="34" t="s">
        <v>41</v>
      </c>
      <c r="F179" s="34" t="s">
        <v>41</v>
      </c>
      <c r="G179" s="34" t="s">
        <v>41</v>
      </c>
      <c r="H179" s="34" t="s">
        <v>41</v>
      </c>
      <c r="I179" s="35">
        <f t="shared" ref="I179:J179" si="137">(I178/H177)*100</f>
        <v>-39.112227805695142</v>
      </c>
      <c r="J179" s="117">
        <f t="shared" si="137"/>
        <v>-18.088033012379643</v>
      </c>
      <c r="K179" s="118"/>
      <c r="L179" s="117">
        <f>(L178/J177)*100</f>
        <v>73.383711167086489</v>
      </c>
      <c r="M179" s="118"/>
      <c r="N179" s="117" t="s">
        <v>41</v>
      </c>
      <c r="O179" s="118"/>
      <c r="P179" s="49" t="s">
        <v>70</v>
      </c>
      <c r="R179" s="33" t="s">
        <v>69</v>
      </c>
      <c r="S179" s="34" t="s">
        <v>41</v>
      </c>
      <c r="T179" s="34" t="s">
        <v>41</v>
      </c>
      <c r="U179" s="34" t="s">
        <v>41</v>
      </c>
      <c r="V179" s="34" t="s">
        <v>41</v>
      </c>
      <c r="W179" s="34" t="s">
        <v>41</v>
      </c>
      <c r="X179" s="34" t="s">
        <v>41</v>
      </c>
      <c r="Y179" s="34" t="s">
        <v>41</v>
      </c>
      <c r="Z179" s="35">
        <f t="shared" ref="Z179:AA179" si="138">(Z178/Y177)*100</f>
        <v>-57.08746230073244</v>
      </c>
      <c r="AA179" s="117">
        <f t="shared" si="138"/>
        <v>12.951807228915662</v>
      </c>
      <c r="AB179" s="118"/>
      <c r="AC179" s="117">
        <f>(AC178/AA177)*100</f>
        <v>-72.62222222222222</v>
      </c>
      <c r="AD179" s="118"/>
      <c r="AE179" s="117" t="s">
        <v>41</v>
      </c>
      <c r="AF179" s="118"/>
      <c r="AG179" s="49" t="s">
        <v>70</v>
      </c>
    </row>
    <row r="180" spans="1:33">
      <c r="A180" s="30" t="s">
        <v>71</v>
      </c>
      <c r="B180" s="36" t="s">
        <v>41</v>
      </c>
      <c r="C180" s="14">
        <f>ROUND(SUM(C165:C169),1)</f>
        <v>0</v>
      </c>
      <c r="D180" s="14">
        <f t="shared" ref="D180:I180" si="139">ROUND(SUM(D165:D169),1)</f>
        <v>0</v>
      </c>
      <c r="E180" s="14">
        <f t="shared" si="139"/>
        <v>0</v>
      </c>
      <c r="F180" s="14">
        <f t="shared" si="139"/>
        <v>0</v>
      </c>
      <c r="G180" s="14">
        <f t="shared" si="139"/>
        <v>0</v>
      </c>
      <c r="H180" s="14">
        <f t="shared" si="139"/>
        <v>227</v>
      </c>
      <c r="I180" s="14">
        <f t="shared" si="139"/>
        <v>303</v>
      </c>
      <c r="J180" s="123">
        <f>SUM(J165:K169)</f>
        <v>584</v>
      </c>
      <c r="K180" s="124">
        <f t="shared" ref="K180:O180" si="140">ROUND(SUM(K165:K172),1)</f>
        <v>247</v>
      </c>
      <c r="L180" s="123">
        <f t="shared" ref="L180" si="141">SUM(L165:M169)</f>
        <v>888</v>
      </c>
      <c r="M180" s="124">
        <f t="shared" si="140"/>
        <v>2065</v>
      </c>
      <c r="N180" s="123">
        <f t="shared" ref="N180" si="142">SUM(N165:O169)</f>
        <v>0</v>
      </c>
      <c r="O180" s="124">
        <f t="shared" si="140"/>
        <v>0</v>
      </c>
      <c r="P180" s="88" t="s">
        <v>71</v>
      </c>
      <c r="R180" s="30" t="s">
        <v>71</v>
      </c>
      <c r="S180" s="36" t="s">
        <v>41</v>
      </c>
      <c r="T180" s="14">
        <f>ROUND(SUM(T165:T169),1)</f>
        <v>0</v>
      </c>
      <c r="U180" s="14">
        <f t="shared" ref="U180:Z180" si="143">ROUND(SUM(U165:U169),1)</f>
        <v>0</v>
      </c>
      <c r="V180" s="14">
        <f t="shared" si="143"/>
        <v>0</v>
      </c>
      <c r="W180" s="14">
        <f t="shared" si="143"/>
        <v>0</v>
      </c>
      <c r="X180" s="14">
        <f t="shared" si="143"/>
        <v>0</v>
      </c>
      <c r="Y180" s="14">
        <f t="shared" si="143"/>
        <v>0</v>
      </c>
      <c r="Z180" s="14">
        <f t="shared" si="143"/>
        <v>120</v>
      </c>
      <c r="AA180" s="123">
        <f>SUM(AA165:AB169)</f>
        <v>524</v>
      </c>
      <c r="AB180" s="124">
        <f t="shared" ref="AB180:AF180" si="144">ROUND(SUM(AB165:AB172),1)</f>
        <v>66</v>
      </c>
      <c r="AC180" s="123">
        <f t="shared" ref="AC180" si="145">SUM(AC165:AD169)</f>
        <v>165</v>
      </c>
      <c r="AD180" s="124">
        <f t="shared" si="144"/>
        <v>235</v>
      </c>
      <c r="AE180" s="123">
        <f t="shared" ref="AE180" si="146">SUM(AE165:AF169)</f>
        <v>19</v>
      </c>
      <c r="AF180" s="124">
        <f t="shared" si="144"/>
        <v>16</v>
      </c>
      <c r="AG180" s="88" t="s">
        <v>71</v>
      </c>
    </row>
    <row r="181" spans="1:33">
      <c r="A181" s="12" t="s">
        <v>67</v>
      </c>
      <c r="B181" s="32" t="s">
        <v>41</v>
      </c>
      <c r="C181" s="13" t="s">
        <v>41</v>
      </c>
      <c r="D181" s="14">
        <f t="shared" ref="D181:J181" si="147">D180-C180</f>
        <v>0</v>
      </c>
      <c r="E181" s="14">
        <f t="shared" si="147"/>
        <v>0</v>
      </c>
      <c r="F181" s="14">
        <f t="shared" si="147"/>
        <v>0</v>
      </c>
      <c r="G181" s="14">
        <f t="shared" si="147"/>
        <v>0</v>
      </c>
      <c r="H181" s="14">
        <f t="shared" si="147"/>
        <v>227</v>
      </c>
      <c r="I181" s="14">
        <f t="shared" si="147"/>
        <v>76</v>
      </c>
      <c r="J181" s="121">
        <f t="shared" si="147"/>
        <v>281</v>
      </c>
      <c r="K181" s="122"/>
      <c r="L181" s="121">
        <f>L180-J180</f>
        <v>304</v>
      </c>
      <c r="M181" s="122"/>
      <c r="N181" s="121">
        <f>N180-L180</f>
        <v>-888</v>
      </c>
      <c r="O181" s="122"/>
      <c r="P181" s="37" t="s">
        <v>68</v>
      </c>
      <c r="R181" s="12" t="s">
        <v>67</v>
      </c>
      <c r="S181" s="32" t="s">
        <v>41</v>
      </c>
      <c r="T181" s="13" t="s">
        <v>41</v>
      </c>
      <c r="U181" s="14">
        <f t="shared" ref="U181:AA181" si="148">U180-T180</f>
        <v>0</v>
      </c>
      <c r="V181" s="14">
        <f t="shared" si="148"/>
        <v>0</v>
      </c>
      <c r="W181" s="14">
        <f t="shared" si="148"/>
        <v>0</v>
      </c>
      <c r="X181" s="14">
        <f t="shared" si="148"/>
        <v>0</v>
      </c>
      <c r="Y181" s="14">
        <f t="shared" si="148"/>
        <v>0</v>
      </c>
      <c r="Z181" s="14">
        <f t="shared" si="148"/>
        <v>120</v>
      </c>
      <c r="AA181" s="121">
        <f t="shared" si="148"/>
        <v>404</v>
      </c>
      <c r="AB181" s="122"/>
      <c r="AC181" s="121">
        <f>AC180-AA180</f>
        <v>-359</v>
      </c>
      <c r="AD181" s="122"/>
      <c r="AE181" s="121">
        <f>AE180-AC180</f>
        <v>-146</v>
      </c>
      <c r="AF181" s="122"/>
      <c r="AG181" s="37" t="s">
        <v>68</v>
      </c>
    </row>
    <row r="182" spans="1:33">
      <c r="A182" s="33" t="s">
        <v>69</v>
      </c>
      <c r="B182" s="34" t="s">
        <v>41</v>
      </c>
      <c r="C182" s="34" t="s">
        <v>41</v>
      </c>
      <c r="D182" s="34" t="s">
        <v>41</v>
      </c>
      <c r="E182" s="34" t="s">
        <v>41</v>
      </c>
      <c r="F182" s="34" t="s">
        <v>41</v>
      </c>
      <c r="G182" s="34" t="s">
        <v>41</v>
      </c>
      <c r="H182" s="34" t="s">
        <v>41</v>
      </c>
      <c r="I182" s="38">
        <f t="shared" ref="I182:J182" si="149">(I181/H180)*100</f>
        <v>33.480176211453745</v>
      </c>
      <c r="J182" s="119">
        <f t="shared" si="149"/>
        <v>92.739273927392745</v>
      </c>
      <c r="K182" s="120"/>
      <c r="L182" s="119">
        <f>(L181/J180)*100</f>
        <v>52.054794520547944</v>
      </c>
      <c r="M182" s="120"/>
      <c r="N182" s="119">
        <f>(N181/L180)*100</f>
        <v>-100</v>
      </c>
      <c r="O182" s="120"/>
      <c r="P182" s="39" t="s">
        <v>70</v>
      </c>
      <c r="R182" s="33" t="s">
        <v>69</v>
      </c>
      <c r="S182" s="34" t="s">
        <v>41</v>
      </c>
      <c r="T182" s="34" t="s">
        <v>41</v>
      </c>
      <c r="U182" s="34" t="s">
        <v>41</v>
      </c>
      <c r="V182" s="34" t="s">
        <v>41</v>
      </c>
      <c r="W182" s="34" t="s">
        <v>41</v>
      </c>
      <c r="X182" s="34" t="s">
        <v>41</v>
      </c>
      <c r="Y182" s="34" t="s">
        <v>41</v>
      </c>
      <c r="Z182" s="86" t="s">
        <v>41</v>
      </c>
      <c r="AA182" s="119">
        <f t="shared" ref="AA182" si="150">(AA181/Z180)*100</f>
        <v>336.66666666666669</v>
      </c>
      <c r="AB182" s="120"/>
      <c r="AC182" s="119">
        <f>(AC181/AA180)*100</f>
        <v>-68.511450381679381</v>
      </c>
      <c r="AD182" s="120"/>
      <c r="AE182" s="119">
        <f>(AE181/AC180)*100</f>
        <v>-88.484848484848484</v>
      </c>
      <c r="AF182" s="120"/>
      <c r="AG182" s="39" t="s">
        <v>70</v>
      </c>
    </row>
    <row r="183" spans="1:33">
      <c r="A183" s="30" t="s">
        <v>72</v>
      </c>
      <c r="B183" s="14">
        <f>ROUND(SUM(B171:B176,C165:C169),1)</f>
        <v>0</v>
      </c>
      <c r="C183" s="14">
        <f t="shared" ref="C183:I183" si="151">ROUND(SUM(C171:C176,D165:D169),1)</f>
        <v>0</v>
      </c>
      <c r="D183" s="14">
        <f t="shared" si="151"/>
        <v>0</v>
      </c>
      <c r="E183" s="14">
        <f t="shared" si="151"/>
        <v>0</v>
      </c>
      <c r="F183" s="14">
        <f t="shared" si="151"/>
        <v>0</v>
      </c>
      <c r="G183" s="14">
        <f t="shared" si="151"/>
        <v>227</v>
      </c>
      <c r="H183" s="14">
        <f t="shared" si="151"/>
        <v>1937</v>
      </c>
      <c r="I183" s="14">
        <f t="shared" si="151"/>
        <v>1288</v>
      </c>
      <c r="J183" s="123">
        <f>SUM(J171:K176,L165:M169)</f>
        <v>1380</v>
      </c>
      <c r="K183" s="124">
        <f t="shared" ref="K183:M183" si="152">ROUND(SUM(K171:K172),1)</f>
        <v>14</v>
      </c>
      <c r="L183" s="123">
        <f>SUM(L171:M176,N165:O169)</f>
        <v>0</v>
      </c>
      <c r="M183" s="124">
        <f t="shared" si="152"/>
        <v>0</v>
      </c>
      <c r="N183" s="125" t="s">
        <v>41</v>
      </c>
      <c r="O183" s="124"/>
      <c r="P183" s="30" t="s">
        <v>73</v>
      </c>
      <c r="R183" s="30" t="s">
        <v>72</v>
      </c>
      <c r="S183" s="14">
        <f>ROUND(SUM(S171:S176,T165:T169),1)</f>
        <v>0</v>
      </c>
      <c r="T183" s="14">
        <f t="shared" ref="T183:Z183" si="153">ROUND(SUM(T171:T176,U165:U169),1)</f>
        <v>0</v>
      </c>
      <c r="U183" s="14">
        <f t="shared" si="153"/>
        <v>0</v>
      </c>
      <c r="V183" s="14">
        <f t="shared" si="153"/>
        <v>0</v>
      </c>
      <c r="W183" s="14">
        <f t="shared" si="153"/>
        <v>0</v>
      </c>
      <c r="X183" s="14">
        <f t="shared" si="153"/>
        <v>0</v>
      </c>
      <c r="Y183" s="14">
        <f t="shared" si="153"/>
        <v>2004</v>
      </c>
      <c r="Z183" s="14">
        <f t="shared" si="153"/>
        <v>1244</v>
      </c>
      <c r="AA183" s="123">
        <f>SUM(AA171:AB176,AC165:AD169)</f>
        <v>709</v>
      </c>
      <c r="AB183" s="124">
        <f t="shared" ref="AB183:AF183" si="154">ROUND(SUM(AB171:AB172),1)</f>
        <v>3</v>
      </c>
      <c r="AC183" s="123">
        <f t="shared" ref="AC183" si="155">SUM(AC171:AD176,AE165:AF169)</f>
        <v>70</v>
      </c>
      <c r="AD183" s="124">
        <f t="shared" si="154"/>
        <v>0</v>
      </c>
      <c r="AE183" s="123">
        <f t="shared" ref="AE183" si="156">SUM(AE171:AF176,AG165:AH169)</f>
        <v>0</v>
      </c>
      <c r="AF183" s="124">
        <f t="shared" si="154"/>
        <v>0</v>
      </c>
      <c r="AG183" s="30" t="s">
        <v>73</v>
      </c>
    </row>
    <row r="184" spans="1:33">
      <c r="A184" s="12" t="s">
        <v>67</v>
      </c>
      <c r="B184" s="32" t="s">
        <v>41</v>
      </c>
      <c r="C184" s="14">
        <f t="shared" ref="C184:J184" si="157">+C183-B183</f>
        <v>0</v>
      </c>
      <c r="D184" s="14">
        <f t="shared" si="157"/>
        <v>0</v>
      </c>
      <c r="E184" s="14">
        <f t="shared" si="157"/>
        <v>0</v>
      </c>
      <c r="F184" s="14">
        <f t="shared" si="157"/>
        <v>0</v>
      </c>
      <c r="G184" s="14">
        <f t="shared" si="157"/>
        <v>227</v>
      </c>
      <c r="H184" s="14">
        <f t="shared" si="157"/>
        <v>1710</v>
      </c>
      <c r="I184" s="14">
        <f t="shared" si="157"/>
        <v>-649</v>
      </c>
      <c r="J184" s="121">
        <f t="shared" si="157"/>
        <v>92</v>
      </c>
      <c r="K184" s="122"/>
      <c r="L184" s="121">
        <f>+L183-J183</f>
        <v>-1380</v>
      </c>
      <c r="M184" s="122"/>
      <c r="N184" s="121" t="s">
        <v>41</v>
      </c>
      <c r="O184" s="122"/>
      <c r="P184" s="37" t="s">
        <v>68</v>
      </c>
      <c r="R184" s="12" t="s">
        <v>67</v>
      </c>
      <c r="S184" s="32" t="s">
        <v>41</v>
      </c>
      <c r="T184" s="14">
        <f t="shared" ref="T184:AA184" si="158">+T183-S183</f>
        <v>0</v>
      </c>
      <c r="U184" s="14">
        <f t="shared" si="158"/>
        <v>0</v>
      </c>
      <c r="V184" s="14">
        <f t="shared" si="158"/>
        <v>0</v>
      </c>
      <c r="W184" s="14">
        <f t="shared" si="158"/>
        <v>0</v>
      </c>
      <c r="X184" s="14">
        <f t="shared" si="158"/>
        <v>0</v>
      </c>
      <c r="Y184" s="14">
        <f t="shared" si="158"/>
        <v>2004</v>
      </c>
      <c r="Z184" s="14">
        <f t="shared" si="158"/>
        <v>-760</v>
      </c>
      <c r="AA184" s="121">
        <f t="shared" si="158"/>
        <v>-535</v>
      </c>
      <c r="AB184" s="122"/>
      <c r="AC184" s="121">
        <f>+AC183-AA183</f>
        <v>-639</v>
      </c>
      <c r="AD184" s="122"/>
      <c r="AE184" s="121" t="s">
        <v>41</v>
      </c>
      <c r="AF184" s="122"/>
      <c r="AG184" s="37" t="s">
        <v>68</v>
      </c>
    </row>
    <row r="185" spans="1:33">
      <c r="A185" s="33" t="s">
        <v>69</v>
      </c>
      <c r="B185" s="34" t="s">
        <v>41</v>
      </c>
      <c r="C185" s="86" t="s">
        <v>41</v>
      </c>
      <c r="D185" s="34" t="s">
        <v>41</v>
      </c>
      <c r="E185" s="34" t="s">
        <v>41</v>
      </c>
      <c r="F185" s="34" t="s">
        <v>41</v>
      </c>
      <c r="G185" s="34" t="s">
        <v>41</v>
      </c>
      <c r="H185" s="38">
        <f t="shared" ref="H185:I185" si="159">((H183-G183)/G183)*100</f>
        <v>753.30396475770931</v>
      </c>
      <c r="I185" s="38">
        <f t="shared" si="159"/>
        <v>-33.505420753742904</v>
      </c>
      <c r="J185" s="117">
        <f>((J183-I183)/I183)*100</f>
        <v>7.1428571428571423</v>
      </c>
      <c r="K185" s="118"/>
      <c r="L185" s="119">
        <f>((L183-J183)/J183)*100</f>
        <v>-100</v>
      </c>
      <c r="M185" s="120"/>
      <c r="N185" s="117" t="s">
        <v>41</v>
      </c>
      <c r="O185" s="118"/>
      <c r="P185" s="39" t="s">
        <v>70</v>
      </c>
      <c r="R185" s="33" t="s">
        <v>69</v>
      </c>
      <c r="S185" s="34" t="s">
        <v>41</v>
      </c>
      <c r="T185" s="34" t="s">
        <v>41</v>
      </c>
      <c r="U185" s="34" t="s">
        <v>41</v>
      </c>
      <c r="V185" s="34" t="s">
        <v>41</v>
      </c>
      <c r="W185" s="34" t="s">
        <v>41</v>
      </c>
      <c r="X185" s="34" t="s">
        <v>41</v>
      </c>
      <c r="Y185" s="86" t="s">
        <v>41</v>
      </c>
      <c r="Z185" s="38">
        <f t="shared" ref="Z185" si="160">((Z183-Y183)/Y183)*100</f>
        <v>-37.924151696606785</v>
      </c>
      <c r="AA185" s="117">
        <f>((AA183-Z183)/Z183)*100</f>
        <v>-43.0064308681672</v>
      </c>
      <c r="AB185" s="118"/>
      <c r="AC185" s="119">
        <f>((AC183-AA183)/AA183)*100</f>
        <v>-90.126939351198871</v>
      </c>
      <c r="AD185" s="120"/>
      <c r="AE185" s="117" t="s">
        <v>41</v>
      </c>
      <c r="AF185" s="118"/>
      <c r="AG185" s="39" t="s">
        <v>70</v>
      </c>
    </row>
    <row r="186" spans="1:33">
      <c r="A186" s="40" t="s">
        <v>74</v>
      </c>
      <c r="P186" s="4"/>
      <c r="R186" s="40" t="s">
        <v>74</v>
      </c>
      <c r="AG186" s="4"/>
    </row>
    <row r="187" spans="1:33">
      <c r="A187" s="4" t="s">
        <v>75</v>
      </c>
      <c r="P187" s="4"/>
      <c r="R187" s="4" t="s">
        <v>75</v>
      </c>
      <c r="AG187" s="4"/>
    </row>
    <row r="188" spans="1:33">
      <c r="P188" s="4"/>
      <c r="AG188" s="4"/>
    </row>
  </sheetData>
  <mergeCells count="410">
    <mergeCell ref="A1:AG1"/>
    <mergeCell ref="A2:Q2"/>
    <mergeCell ref="A4:P4"/>
    <mergeCell ref="R4:AG4"/>
    <mergeCell ref="A5:P5"/>
    <mergeCell ref="R5:AG5"/>
    <mergeCell ref="A6:P6"/>
    <mergeCell ref="R6:AG6"/>
    <mergeCell ref="A7:P7"/>
    <mergeCell ref="R7:AG7"/>
    <mergeCell ref="J8:K8"/>
    <mergeCell ref="L8:M8"/>
    <mergeCell ref="N8:O8"/>
    <mergeCell ref="AA8:AB8"/>
    <mergeCell ref="AC8:AD8"/>
    <mergeCell ref="AE8:AF8"/>
    <mergeCell ref="J23:K23"/>
    <mergeCell ref="L23:M23"/>
    <mergeCell ref="N23:O23"/>
    <mergeCell ref="AA23:AB23"/>
    <mergeCell ref="AC23:AD23"/>
    <mergeCell ref="AE23:AF23"/>
    <mergeCell ref="J22:K22"/>
    <mergeCell ref="L22:M22"/>
    <mergeCell ref="N22:O22"/>
    <mergeCell ref="AA22:AB22"/>
    <mergeCell ref="AC22:AD22"/>
    <mergeCell ref="AE22:AF22"/>
    <mergeCell ref="J25:K25"/>
    <mergeCell ref="L25:M25"/>
    <mergeCell ref="N25:O25"/>
    <mergeCell ref="AA25:AB25"/>
    <mergeCell ref="AC25:AD25"/>
    <mergeCell ref="AE25:AF25"/>
    <mergeCell ref="J24:K24"/>
    <mergeCell ref="L24:M24"/>
    <mergeCell ref="N24:O24"/>
    <mergeCell ref="AA24:AB24"/>
    <mergeCell ref="AC24:AD24"/>
    <mergeCell ref="AE24:AF24"/>
    <mergeCell ref="J27:K27"/>
    <mergeCell ref="L27:M27"/>
    <mergeCell ref="N27:O27"/>
    <mergeCell ref="AA27:AB27"/>
    <mergeCell ref="AC27:AD27"/>
    <mergeCell ref="AE27:AF27"/>
    <mergeCell ref="J26:K26"/>
    <mergeCell ref="L26:M26"/>
    <mergeCell ref="N26:O26"/>
    <mergeCell ref="AA26:AB26"/>
    <mergeCell ref="AC26:AD26"/>
    <mergeCell ref="AE26:AF26"/>
    <mergeCell ref="J29:K29"/>
    <mergeCell ref="L29:M29"/>
    <mergeCell ref="N29:O29"/>
    <mergeCell ref="AA29:AB29"/>
    <mergeCell ref="AC29:AD29"/>
    <mergeCell ref="AE29:AF29"/>
    <mergeCell ref="J28:K28"/>
    <mergeCell ref="L28:M28"/>
    <mergeCell ref="N28:O28"/>
    <mergeCell ref="AA28:AB28"/>
    <mergeCell ref="AC28:AD28"/>
    <mergeCell ref="AE28:AF28"/>
    <mergeCell ref="A35:P35"/>
    <mergeCell ref="R35:AG35"/>
    <mergeCell ref="A36:P36"/>
    <mergeCell ref="R36:AG36"/>
    <mergeCell ref="A37:P37"/>
    <mergeCell ref="R37:AG37"/>
    <mergeCell ref="J30:K30"/>
    <mergeCell ref="L30:M30"/>
    <mergeCell ref="N30:O30"/>
    <mergeCell ref="AA30:AB30"/>
    <mergeCell ref="AC30:AD30"/>
    <mergeCell ref="AE30:AF30"/>
    <mergeCell ref="J53:K53"/>
    <mergeCell ref="L53:M53"/>
    <mergeCell ref="N53:O53"/>
    <mergeCell ref="AA53:AB53"/>
    <mergeCell ref="AC53:AD53"/>
    <mergeCell ref="AE53:AF53"/>
    <mergeCell ref="A38:P38"/>
    <mergeCell ref="R38:AG38"/>
    <mergeCell ref="J39:K39"/>
    <mergeCell ref="L39:M39"/>
    <mergeCell ref="N39:O39"/>
    <mergeCell ref="AA39:AB39"/>
    <mergeCell ref="AC39:AD39"/>
    <mergeCell ref="AE39:AF39"/>
    <mergeCell ref="J55:K55"/>
    <mergeCell ref="L55:M55"/>
    <mergeCell ref="N55:O55"/>
    <mergeCell ref="AA55:AB55"/>
    <mergeCell ref="AC55:AD55"/>
    <mergeCell ref="AE55:AF55"/>
    <mergeCell ref="J54:K54"/>
    <mergeCell ref="L54:M54"/>
    <mergeCell ref="N54:O54"/>
    <mergeCell ref="AA54:AB54"/>
    <mergeCell ref="AC54:AD54"/>
    <mergeCell ref="AE54:AF54"/>
    <mergeCell ref="J57:K57"/>
    <mergeCell ref="L57:M57"/>
    <mergeCell ref="N57:O57"/>
    <mergeCell ref="AA57:AB57"/>
    <mergeCell ref="AC57:AD57"/>
    <mergeCell ref="AE57:AF57"/>
    <mergeCell ref="J56:K56"/>
    <mergeCell ref="L56:M56"/>
    <mergeCell ref="N56:O56"/>
    <mergeCell ref="AA56:AB56"/>
    <mergeCell ref="AC56:AD56"/>
    <mergeCell ref="AE56:AF56"/>
    <mergeCell ref="J59:K59"/>
    <mergeCell ref="L59:M59"/>
    <mergeCell ref="N59:O59"/>
    <mergeCell ref="AA59:AB59"/>
    <mergeCell ref="AC59:AD59"/>
    <mergeCell ref="AE59:AF59"/>
    <mergeCell ref="J58:K58"/>
    <mergeCell ref="L58:M58"/>
    <mergeCell ref="N58:O58"/>
    <mergeCell ref="AA58:AB58"/>
    <mergeCell ref="AC58:AD58"/>
    <mergeCell ref="AE58:AF58"/>
    <mergeCell ref="J61:K61"/>
    <mergeCell ref="L61:M61"/>
    <mergeCell ref="N61:O61"/>
    <mergeCell ref="AA61:AB61"/>
    <mergeCell ref="AC61:AD61"/>
    <mergeCell ref="AE61:AF61"/>
    <mergeCell ref="J60:K60"/>
    <mergeCell ref="L60:M60"/>
    <mergeCell ref="N60:O60"/>
    <mergeCell ref="AA60:AB60"/>
    <mergeCell ref="AC60:AD60"/>
    <mergeCell ref="AE60:AF60"/>
    <mergeCell ref="A69:P69"/>
    <mergeCell ref="R69:AG69"/>
    <mergeCell ref="J70:K70"/>
    <mergeCell ref="L70:M70"/>
    <mergeCell ref="N70:O70"/>
    <mergeCell ref="AA70:AB70"/>
    <mergeCell ref="AC70:AD70"/>
    <mergeCell ref="AE70:AF70"/>
    <mergeCell ref="A66:P66"/>
    <mergeCell ref="R66:AG66"/>
    <mergeCell ref="A67:P67"/>
    <mergeCell ref="R67:AG67"/>
    <mergeCell ref="A68:P68"/>
    <mergeCell ref="R68:AG68"/>
    <mergeCell ref="J85:K85"/>
    <mergeCell ref="L85:M85"/>
    <mergeCell ref="N85:O85"/>
    <mergeCell ref="AA85:AB85"/>
    <mergeCell ref="AC85:AD85"/>
    <mergeCell ref="AE85:AF85"/>
    <mergeCell ref="J84:K84"/>
    <mergeCell ref="L84:M84"/>
    <mergeCell ref="N84:O84"/>
    <mergeCell ref="AA84:AB84"/>
    <mergeCell ref="AC84:AD84"/>
    <mergeCell ref="AE84:AF84"/>
    <mergeCell ref="J87:K87"/>
    <mergeCell ref="L87:M87"/>
    <mergeCell ref="N87:O87"/>
    <mergeCell ref="AA87:AB87"/>
    <mergeCell ref="AC87:AD87"/>
    <mergeCell ref="AE87:AF87"/>
    <mergeCell ref="J86:K86"/>
    <mergeCell ref="L86:M86"/>
    <mergeCell ref="N86:O86"/>
    <mergeCell ref="AA86:AB86"/>
    <mergeCell ref="AC86:AD86"/>
    <mergeCell ref="AE86:AF86"/>
    <mergeCell ref="J89:K89"/>
    <mergeCell ref="L89:M89"/>
    <mergeCell ref="N89:O89"/>
    <mergeCell ref="AA89:AB89"/>
    <mergeCell ref="AC89:AD89"/>
    <mergeCell ref="AE89:AF89"/>
    <mergeCell ref="J88:K88"/>
    <mergeCell ref="L88:M88"/>
    <mergeCell ref="N88:O88"/>
    <mergeCell ref="AA88:AB88"/>
    <mergeCell ref="AC88:AD88"/>
    <mergeCell ref="AE88:AF88"/>
    <mergeCell ref="J91:K91"/>
    <mergeCell ref="L91:M91"/>
    <mergeCell ref="N91:O91"/>
    <mergeCell ref="AA91:AB91"/>
    <mergeCell ref="AC91:AD91"/>
    <mergeCell ref="AE91:AF91"/>
    <mergeCell ref="J90:K90"/>
    <mergeCell ref="L90:M90"/>
    <mergeCell ref="N90:O90"/>
    <mergeCell ref="AA90:AB90"/>
    <mergeCell ref="AC90:AD90"/>
    <mergeCell ref="AE90:AF90"/>
    <mergeCell ref="A97:P97"/>
    <mergeCell ref="R97:AG97"/>
    <mergeCell ref="A98:P98"/>
    <mergeCell ref="R98:AG98"/>
    <mergeCell ref="A99:P99"/>
    <mergeCell ref="R99:AG99"/>
    <mergeCell ref="J92:K92"/>
    <mergeCell ref="L92:M92"/>
    <mergeCell ref="N92:O92"/>
    <mergeCell ref="AA92:AB92"/>
    <mergeCell ref="AC92:AD92"/>
    <mergeCell ref="AE92:AF92"/>
    <mergeCell ref="J115:K115"/>
    <mergeCell ref="L115:M115"/>
    <mergeCell ref="N115:O115"/>
    <mergeCell ref="AA115:AB115"/>
    <mergeCell ref="AC115:AD115"/>
    <mergeCell ref="AE115:AF115"/>
    <mergeCell ref="A100:P100"/>
    <mergeCell ref="R100:AG100"/>
    <mergeCell ref="J101:K101"/>
    <mergeCell ref="L101:M101"/>
    <mergeCell ref="N101:O101"/>
    <mergeCell ref="AA101:AB101"/>
    <mergeCell ref="AC101:AD101"/>
    <mergeCell ref="AE101:AF101"/>
    <mergeCell ref="J117:K117"/>
    <mergeCell ref="L117:M117"/>
    <mergeCell ref="N117:O117"/>
    <mergeCell ref="AA117:AB117"/>
    <mergeCell ref="AC117:AD117"/>
    <mergeCell ref="AE117:AF117"/>
    <mergeCell ref="J116:K116"/>
    <mergeCell ref="L116:M116"/>
    <mergeCell ref="N116:O116"/>
    <mergeCell ref="AA116:AB116"/>
    <mergeCell ref="AC116:AD116"/>
    <mergeCell ref="AE116:AF116"/>
    <mergeCell ref="J119:K119"/>
    <mergeCell ref="L119:M119"/>
    <mergeCell ref="N119:O119"/>
    <mergeCell ref="AA119:AB119"/>
    <mergeCell ref="AC119:AD119"/>
    <mergeCell ref="AE119:AF119"/>
    <mergeCell ref="J118:K118"/>
    <mergeCell ref="L118:M118"/>
    <mergeCell ref="N118:O118"/>
    <mergeCell ref="AA118:AB118"/>
    <mergeCell ref="AC118:AD118"/>
    <mergeCell ref="AE118:AF118"/>
    <mergeCell ref="J121:K121"/>
    <mergeCell ref="L121:M121"/>
    <mergeCell ref="N121:O121"/>
    <mergeCell ref="AA121:AB121"/>
    <mergeCell ref="AC121:AD121"/>
    <mergeCell ref="AE121:AF121"/>
    <mergeCell ref="J120:K120"/>
    <mergeCell ref="L120:M120"/>
    <mergeCell ref="N120:O120"/>
    <mergeCell ref="AA120:AB120"/>
    <mergeCell ref="AC120:AD120"/>
    <mergeCell ref="AE120:AF120"/>
    <mergeCell ref="J123:K123"/>
    <mergeCell ref="L123:M123"/>
    <mergeCell ref="N123:O123"/>
    <mergeCell ref="AA123:AB123"/>
    <mergeCell ref="AC123:AD123"/>
    <mergeCell ref="AE123:AF123"/>
    <mergeCell ref="J122:K122"/>
    <mergeCell ref="L122:M122"/>
    <mergeCell ref="N122:O122"/>
    <mergeCell ref="AA122:AB122"/>
    <mergeCell ref="AC122:AD122"/>
    <mergeCell ref="AE122:AF122"/>
    <mergeCell ref="A131:P131"/>
    <mergeCell ref="R131:AG131"/>
    <mergeCell ref="J132:K132"/>
    <mergeCell ref="L132:M132"/>
    <mergeCell ref="N132:O132"/>
    <mergeCell ref="AA132:AB132"/>
    <mergeCell ref="AC132:AD132"/>
    <mergeCell ref="AE132:AF132"/>
    <mergeCell ref="A128:P128"/>
    <mergeCell ref="R128:AG128"/>
    <mergeCell ref="A129:P129"/>
    <mergeCell ref="R129:AG129"/>
    <mergeCell ref="A130:P130"/>
    <mergeCell ref="R130:AG130"/>
    <mergeCell ref="J147:K147"/>
    <mergeCell ref="L147:M147"/>
    <mergeCell ref="N147:O147"/>
    <mergeCell ref="AA147:AB147"/>
    <mergeCell ref="AC147:AD147"/>
    <mergeCell ref="AE147:AF147"/>
    <mergeCell ref="J146:K146"/>
    <mergeCell ref="L146:M146"/>
    <mergeCell ref="N146:O146"/>
    <mergeCell ref="AA146:AB146"/>
    <mergeCell ref="AC146:AD146"/>
    <mergeCell ref="AE146:AF146"/>
    <mergeCell ref="J149:K149"/>
    <mergeCell ref="L149:M149"/>
    <mergeCell ref="N149:O149"/>
    <mergeCell ref="AA149:AB149"/>
    <mergeCell ref="AC149:AD149"/>
    <mergeCell ref="AE149:AF149"/>
    <mergeCell ref="J148:K148"/>
    <mergeCell ref="L148:M148"/>
    <mergeCell ref="N148:O148"/>
    <mergeCell ref="AA148:AB148"/>
    <mergeCell ref="AC148:AD148"/>
    <mergeCell ref="AE148:AF148"/>
    <mergeCell ref="J151:K151"/>
    <mergeCell ref="L151:M151"/>
    <mergeCell ref="N151:O151"/>
    <mergeCell ref="AA151:AB151"/>
    <mergeCell ref="AC151:AD151"/>
    <mergeCell ref="AE151:AF151"/>
    <mergeCell ref="J150:K150"/>
    <mergeCell ref="L150:M150"/>
    <mergeCell ref="N150:O150"/>
    <mergeCell ref="AA150:AB150"/>
    <mergeCell ref="AC150:AD150"/>
    <mergeCell ref="AE150:AF150"/>
    <mergeCell ref="J153:K153"/>
    <mergeCell ref="L153:M153"/>
    <mergeCell ref="N153:O153"/>
    <mergeCell ref="AA153:AB153"/>
    <mergeCell ref="AC153:AD153"/>
    <mergeCell ref="AE153:AF153"/>
    <mergeCell ref="J152:K152"/>
    <mergeCell ref="L152:M152"/>
    <mergeCell ref="N152:O152"/>
    <mergeCell ref="AA152:AB152"/>
    <mergeCell ref="AC152:AD152"/>
    <mergeCell ref="AE152:AF152"/>
    <mergeCell ref="A159:P159"/>
    <mergeCell ref="R159:AG159"/>
    <mergeCell ref="A160:P160"/>
    <mergeCell ref="R160:AG160"/>
    <mergeCell ref="A161:P161"/>
    <mergeCell ref="R161:AG161"/>
    <mergeCell ref="J154:K154"/>
    <mergeCell ref="L154:M154"/>
    <mergeCell ref="N154:O154"/>
    <mergeCell ref="AA154:AB154"/>
    <mergeCell ref="AC154:AD154"/>
    <mergeCell ref="AE154:AF154"/>
    <mergeCell ref="J177:K177"/>
    <mergeCell ref="L177:M177"/>
    <mergeCell ref="N177:O177"/>
    <mergeCell ref="AA177:AB177"/>
    <mergeCell ref="AC177:AD177"/>
    <mergeCell ref="AE177:AF177"/>
    <mergeCell ref="A162:P162"/>
    <mergeCell ref="R162:AG162"/>
    <mergeCell ref="J163:K163"/>
    <mergeCell ref="L163:M163"/>
    <mergeCell ref="N163:O163"/>
    <mergeCell ref="AA163:AB163"/>
    <mergeCell ref="AC163:AD163"/>
    <mergeCell ref="AE163:AF163"/>
    <mergeCell ref="J179:K179"/>
    <mergeCell ref="L179:M179"/>
    <mergeCell ref="N179:O179"/>
    <mergeCell ref="AA179:AB179"/>
    <mergeCell ref="AC179:AD179"/>
    <mergeCell ref="AE179:AF179"/>
    <mergeCell ref="J178:K178"/>
    <mergeCell ref="L178:M178"/>
    <mergeCell ref="N178:O178"/>
    <mergeCell ref="AA178:AB178"/>
    <mergeCell ref="AC178:AD178"/>
    <mergeCell ref="AE178:AF178"/>
    <mergeCell ref="J181:K181"/>
    <mergeCell ref="L181:M181"/>
    <mergeCell ref="N181:O181"/>
    <mergeCell ref="AA181:AB181"/>
    <mergeCell ref="AC181:AD181"/>
    <mergeCell ref="AE181:AF181"/>
    <mergeCell ref="J180:K180"/>
    <mergeCell ref="L180:M180"/>
    <mergeCell ref="N180:O180"/>
    <mergeCell ref="AA180:AB180"/>
    <mergeCell ref="AC180:AD180"/>
    <mergeCell ref="AE180:AF180"/>
    <mergeCell ref="J183:K183"/>
    <mergeCell ref="L183:M183"/>
    <mergeCell ref="N183:O183"/>
    <mergeCell ref="AA183:AB183"/>
    <mergeCell ref="AC183:AD183"/>
    <mergeCell ref="AE183:AF183"/>
    <mergeCell ref="J182:K182"/>
    <mergeCell ref="L182:M182"/>
    <mergeCell ref="N182:O182"/>
    <mergeCell ref="AA182:AB182"/>
    <mergeCell ref="AC182:AD182"/>
    <mergeCell ref="AE182:AF182"/>
    <mergeCell ref="J185:K185"/>
    <mergeCell ref="L185:M185"/>
    <mergeCell ref="N185:O185"/>
    <mergeCell ref="AA185:AB185"/>
    <mergeCell ref="AC185:AD185"/>
    <mergeCell ref="AE185:AF185"/>
    <mergeCell ref="J184:K184"/>
    <mergeCell ref="L184:M184"/>
    <mergeCell ref="N184:O184"/>
    <mergeCell ref="AA184:AB184"/>
    <mergeCell ref="AC184:AD184"/>
    <mergeCell ref="AE184:AF184"/>
  </mergeCells>
  <pageMargins left="0.7" right="0.7" top="0.75" bottom="0.75" header="0.3" footer="0.3"/>
  <pageSetup orientation="portrait" r:id="rId1"/>
  <ignoredErrors>
    <ignoredError sqref="A1:AG27 A29:AG58 A28:O28 Q28:AF28 A60:AG89 A59:O59 Q59:AF59 A91:AG120 A90:O90 Q90:AF90 A122:AG151 A121:O121 Q121:AF121 A153:AG182 A152:O152 Q152:AF152 A183:O183 Q183:AF183" formulaRange="1"/>
  </ignoredError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Rivera</dc:creator>
  <cp:keywords/>
  <dc:description/>
  <cp:lastModifiedBy>Edgardo Rodriguez Reyes</cp:lastModifiedBy>
  <cp:revision/>
  <dcterms:created xsi:type="dcterms:W3CDTF">2021-06-04T17:41:44Z</dcterms:created>
  <dcterms:modified xsi:type="dcterms:W3CDTF">2025-11-21T11:32:25Z</dcterms:modified>
  <cp:category/>
  <cp:contentStatus/>
</cp:coreProperties>
</file>