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5"/>
  <workbookPr codeName="ThisWorkbook"/>
  <mc:AlternateContent xmlns:mc="http://schemas.openxmlformats.org/markup-compatibility/2006">
    <mc:Choice Requires="x15">
      <x15ac:absPath xmlns:x15ac="http://schemas.microsoft.com/office/spreadsheetml/2010/11/ac" url="D:\working\waccache\BN3PEPF0000C53D\EXCELCNV\ceac5a33-360a-46c1-9621-12ce6120b22f\"/>
    </mc:Choice>
  </mc:AlternateContent>
  <xr:revisionPtr revIDLastSave="0" documentId="8_{D67A3E31-1CBF-4CF5-84B3-6CCB3B297459}" xr6:coauthVersionLast="47" xr6:coauthVersionMax="47" xr10:uidLastSave="{00000000-0000-0000-0000-000000000000}"/>
  <bookViews>
    <workbookView xWindow="-60" yWindow="-60" windowWidth="15480" windowHeight="11640" tabRatio="923" xr2:uid="{E9DA9BA7-DC02-4CBD-8FFE-EAE0CB190FD4}"/>
  </bookViews>
  <sheets>
    <sheet name="SENTENCIADOS POR INSTITUCION" sheetId="12" r:id="rId1"/>
    <sheet name="SENTENCIADOS" sheetId="6" r:id="rId2"/>
    <sheet name="SUMARIADOS POR INSTITUCION " sheetId="11" r:id="rId3"/>
    <sheet name="SUMARIADOS" sheetId="7" r:id="rId4"/>
    <sheet name="COMUNIDAD POR OFICINA" sheetId="13" r:id="rId5"/>
    <sheet name=" COMUNIDAD. SENT. O RESOLUCION." sheetId="3" r:id="rId6"/>
    <sheet name="COMUNIDAD DELITOS" sheetId="8" r:id="rId7"/>
    <sheet name="ACTIVOS A JUNIO 2010" sheetId="10" r:id="rId8"/>
    <sheet name="DELITO OTROS PROGRAMAS" sheetId="15" r:id="rId9"/>
  </sheets>
  <definedNames>
    <definedName name="_xlnm.Print_Area" localSheetId="8">'DELITO OTROS PROGRAMAS'!$A$1:$I$63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3" l="1"/>
  <c r="AT12" i="13"/>
  <c r="I37" i="3"/>
  <c r="I36" i="3"/>
  <c r="I42" i="12"/>
  <c r="H42" i="12"/>
  <c r="G42" i="12"/>
  <c r="F42" i="12"/>
  <c r="E42" i="12"/>
  <c r="D42" i="12"/>
  <c r="C42" i="12"/>
  <c r="I48" i="12"/>
  <c r="H48" i="12"/>
  <c r="G48" i="12"/>
  <c r="F48" i="12"/>
  <c r="E48" i="12"/>
  <c r="D48" i="12"/>
  <c r="C48" i="12"/>
  <c r="I47" i="12"/>
  <c r="H47" i="12"/>
  <c r="G47" i="12"/>
  <c r="F47" i="12"/>
  <c r="E47" i="12"/>
  <c r="D47" i="12"/>
  <c r="C47" i="12"/>
  <c r="I46" i="12"/>
  <c r="H46" i="12"/>
  <c r="G46" i="12"/>
  <c r="F46" i="12"/>
  <c r="E46" i="12"/>
  <c r="D46" i="12"/>
  <c r="C46" i="12"/>
  <c r="I45" i="12"/>
  <c r="H45" i="12"/>
  <c r="G45" i="12"/>
  <c r="F45" i="12"/>
  <c r="E45" i="12"/>
  <c r="D45" i="12"/>
  <c r="C45" i="12"/>
  <c r="I44" i="12"/>
  <c r="H44" i="12"/>
  <c r="G44" i="12"/>
  <c r="F44" i="12"/>
  <c r="E44" i="12"/>
  <c r="D44" i="12"/>
  <c r="C44" i="12"/>
  <c r="I43" i="12"/>
  <c r="H43" i="12"/>
  <c r="G43" i="12"/>
  <c r="F43" i="12"/>
  <c r="E43" i="12"/>
  <c r="D43" i="12"/>
  <c r="C43" i="12"/>
  <c r="B43" i="12"/>
  <c r="I29" i="12"/>
  <c r="H29" i="12"/>
  <c r="G29" i="12"/>
  <c r="F29" i="12"/>
  <c r="E29" i="12"/>
  <c r="D29" i="12"/>
  <c r="C29" i="12"/>
  <c r="N27" i="12"/>
  <c r="AR27" i="12"/>
  <c r="AQ27" i="12"/>
  <c r="AP27" i="12"/>
  <c r="AO27" i="12"/>
  <c r="AN27" i="12"/>
  <c r="AM27" i="12"/>
  <c r="AL27" i="12"/>
  <c r="AJ27" i="12"/>
  <c r="AI27" i="12"/>
  <c r="AH27" i="12"/>
  <c r="AG27" i="12"/>
  <c r="AF27" i="12"/>
  <c r="AE27" i="12"/>
  <c r="AD27" i="12"/>
  <c r="AB27" i="12"/>
  <c r="AA27" i="12"/>
  <c r="Z27" i="12"/>
  <c r="Y27" i="12"/>
  <c r="X27" i="12"/>
  <c r="W27" i="12"/>
  <c r="V27" i="12"/>
  <c r="T27" i="12"/>
  <c r="S27" i="12"/>
  <c r="R27" i="12"/>
  <c r="Q27" i="12"/>
  <c r="P27" i="12"/>
  <c r="O27" i="12"/>
  <c r="AK42" i="12"/>
  <c r="AC42" i="12"/>
  <c r="U42" i="12"/>
  <c r="M42" i="12"/>
  <c r="F16" i="10"/>
  <c r="B13" i="6"/>
  <c r="O46" i="15"/>
  <c r="H47" i="15"/>
  <c r="N46" i="15"/>
  <c r="F47" i="15"/>
  <c r="M46" i="15"/>
  <c r="D47" i="15"/>
  <c r="L46" i="15"/>
  <c r="B47" i="15"/>
  <c r="O45" i="15"/>
  <c r="H46" i="15"/>
  <c r="N45" i="15"/>
  <c r="F46" i="15"/>
  <c r="M45" i="15"/>
  <c r="D46" i="15"/>
  <c r="L45" i="15"/>
  <c r="B46" i="15"/>
  <c r="O44" i="15"/>
  <c r="H45" i="15"/>
  <c r="N44" i="15"/>
  <c r="F45" i="15"/>
  <c r="M44" i="15"/>
  <c r="D45" i="15"/>
  <c r="L44" i="15"/>
  <c r="B45" i="15"/>
  <c r="O43" i="15"/>
  <c r="H44" i="15"/>
  <c r="N43" i="15"/>
  <c r="F44" i="15"/>
  <c r="M43" i="15"/>
  <c r="D44" i="15"/>
  <c r="L43" i="15"/>
  <c r="B44" i="15"/>
  <c r="O42" i="15"/>
  <c r="H43" i="15"/>
  <c r="N42" i="15"/>
  <c r="F43" i="15"/>
  <c r="M42" i="15"/>
  <c r="D43" i="15"/>
  <c r="L42" i="15"/>
  <c r="B43" i="15"/>
  <c r="O41" i="15"/>
  <c r="N41" i="15"/>
  <c r="F42" i="15"/>
  <c r="M41" i="15"/>
  <c r="D42" i="15"/>
  <c r="L41" i="15"/>
  <c r="B42" i="15"/>
  <c r="O40" i="15"/>
  <c r="H41" i="15"/>
  <c r="N40" i="15"/>
  <c r="F41" i="15"/>
  <c r="M40" i="15"/>
  <c r="D41" i="15"/>
  <c r="L40" i="15"/>
  <c r="B41" i="15"/>
  <c r="O39" i="15"/>
  <c r="H40" i="15"/>
  <c r="N39" i="15"/>
  <c r="F40" i="15"/>
  <c r="M39" i="15"/>
  <c r="D40" i="15"/>
  <c r="L39" i="15"/>
  <c r="B40" i="15"/>
  <c r="O38" i="15"/>
  <c r="H39" i="15"/>
  <c r="N38" i="15"/>
  <c r="F39" i="15"/>
  <c r="F38" i="15"/>
  <c r="M38" i="15"/>
  <c r="D39" i="15"/>
  <c r="D38" i="15"/>
  <c r="L38" i="15"/>
  <c r="B39" i="15"/>
  <c r="B38" i="15"/>
  <c r="G38" i="15"/>
  <c r="E38" i="15"/>
  <c r="C38" i="15"/>
  <c r="AE37" i="15"/>
  <c r="AD37" i="15"/>
  <c r="AC37" i="15"/>
  <c r="AB37" i="15"/>
  <c r="AA37" i="15"/>
  <c r="Z37" i="15"/>
  <c r="Y37" i="15"/>
  <c r="X37" i="15"/>
  <c r="W37" i="15"/>
  <c r="V37" i="15"/>
  <c r="U37" i="15"/>
  <c r="T37" i="15"/>
  <c r="S37" i="15"/>
  <c r="R37" i="15"/>
  <c r="Q37" i="15"/>
  <c r="P37" i="15"/>
  <c r="N37" i="15"/>
  <c r="L54" i="15" s="1"/>
  <c r="M37" i="15"/>
  <c r="L53" i="15" s="1"/>
  <c r="L37" i="15"/>
  <c r="L52" i="15" s="1"/>
  <c r="S16" i="15"/>
  <c r="R16" i="15"/>
  <c r="Q16" i="15"/>
  <c r="P16" i="15"/>
  <c r="O16" i="15"/>
  <c r="N16" i="15"/>
  <c r="M16" i="15"/>
  <c r="L16" i="15"/>
  <c r="S15" i="15"/>
  <c r="R15" i="15"/>
  <c r="Q15" i="15"/>
  <c r="P15" i="15"/>
  <c r="O15" i="15"/>
  <c r="N15" i="15"/>
  <c r="M15" i="15"/>
  <c r="L15" i="15"/>
  <c r="I15" i="15"/>
  <c r="H15" i="15"/>
  <c r="G15" i="15"/>
  <c r="F15" i="15"/>
  <c r="E15" i="15"/>
  <c r="D15" i="15"/>
  <c r="C15" i="15"/>
  <c r="B15" i="15"/>
  <c r="S14" i="15"/>
  <c r="R14" i="15"/>
  <c r="Q14" i="15"/>
  <c r="P14" i="15"/>
  <c r="O14" i="15"/>
  <c r="N14" i="15"/>
  <c r="M14" i="15"/>
  <c r="L14" i="15"/>
  <c r="I14" i="15"/>
  <c r="H14" i="15"/>
  <c r="G14" i="15"/>
  <c r="F14" i="15"/>
  <c r="E14" i="15"/>
  <c r="D14" i="15"/>
  <c r="C14" i="15"/>
  <c r="B14" i="15"/>
  <c r="S13" i="15"/>
  <c r="R13" i="15"/>
  <c r="Q13" i="15"/>
  <c r="P13" i="15"/>
  <c r="O13" i="15"/>
  <c r="N13" i="15"/>
  <c r="M13" i="15"/>
  <c r="L13" i="15"/>
  <c r="I13" i="15"/>
  <c r="H13" i="15"/>
  <c r="G13" i="15"/>
  <c r="F13" i="15"/>
  <c r="E13" i="15"/>
  <c r="D13" i="15"/>
  <c r="C13" i="15"/>
  <c r="B13" i="15"/>
  <c r="S12" i="15"/>
  <c r="R12" i="15"/>
  <c r="Q12" i="15"/>
  <c r="P12" i="15"/>
  <c r="O12" i="15"/>
  <c r="N12" i="15"/>
  <c r="M12" i="15"/>
  <c r="L12" i="15"/>
  <c r="I12" i="15"/>
  <c r="H12" i="15"/>
  <c r="G12" i="15"/>
  <c r="F12" i="15"/>
  <c r="E12" i="15"/>
  <c r="D12" i="15"/>
  <c r="C12" i="15"/>
  <c r="B12" i="15"/>
  <c r="S11" i="15"/>
  <c r="R11" i="15"/>
  <c r="Q11" i="15"/>
  <c r="P11" i="15"/>
  <c r="O11" i="15"/>
  <c r="N11" i="15"/>
  <c r="M11" i="15"/>
  <c r="L11" i="15"/>
  <c r="I11" i="15"/>
  <c r="G11" i="15"/>
  <c r="F11" i="15"/>
  <c r="E11" i="15"/>
  <c r="D11" i="15"/>
  <c r="C11" i="15"/>
  <c r="B11" i="15"/>
  <c r="S10" i="15"/>
  <c r="R10" i="15"/>
  <c r="Q10" i="15"/>
  <c r="P10" i="15"/>
  <c r="O10" i="15"/>
  <c r="N10" i="15"/>
  <c r="M10" i="15"/>
  <c r="L10" i="15"/>
  <c r="I10" i="15"/>
  <c r="H10" i="15"/>
  <c r="G10" i="15"/>
  <c r="F10" i="15"/>
  <c r="E10" i="15"/>
  <c r="D10" i="15"/>
  <c r="C10" i="15"/>
  <c r="B10" i="15"/>
  <c r="S9" i="15"/>
  <c r="R9" i="15"/>
  <c r="Q9" i="15"/>
  <c r="P9" i="15"/>
  <c r="O9" i="15"/>
  <c r="N9" i="15"/>
  <c r="M9" i="15"/>
  <c r="L9" i="15"/>
  <c r="H9" i="15"/>
  <c r="G9" i="15"/>
  <c r="F9" i="15"/>
  <c r="E9" i="15"/>
  <c r="D9" i="15"/>
  <c r="C9" i="15"/>
  <c r="B9" i="15"/>
  <c r="AY8" i="15"/>
  <c r="AX8" i="15"/>
  <c r="AW8" i="15"/>
  <c r="AV8" i="15"/>
  <c r="AU8" i="15"/>
  <c r="AT8" i="15"/>
  <c r="AS8" i="15"/>
  <c r="AR8" i="15"/>
  <c r="AQ8" i="15"/>
  <c r="AP8" i="15"/>
  <c r="AO8" i="15"/>
  <c r="AN8" i="15"/>
  <c r="AM8" i="15"/>
  <c r="AL8" i="15"/>
  <c r="AK8" i="15"/>
  <c r="AJ8" i="15"/>
  <c r="AI8" i="15"/>
  <c r="AH8" i="15"/>
  <c r="AG8" i="15"/>
  <c r="AF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M25" i="15" s="1"/>
  <c r="R8" i="15"/>
  <c r="L25" i="15" s="1"/>
  <c r="Q8" i="15"/>
  <c r="M24" i="15" s="1"/>
  <c r="P8" i="15"/>
  <c r="L24" i="15" s="1"/>
  <c r="O8" i="15"/>
  <c r="M23" i="15" s="1"/>
  <c r="N8" i="15"/>
  <c r="L23" i="15" s="1"/>
  <c r="M8" i="15"/>
  <c r="M22" i="15" s="1"/>
  <c r="L8" i="15"/>
  <c r="L22" i="15" s="1"/>
  <c r="I8" i="15"/>
  <c r="H8" i="15"/>
  <c r="G8" i="15"/>
  <c r="F8" i="15"/>
  <c r="E8" i="15"/>
  <c r="D8" i="15"/>
  <c r="C8" i="15"/>
  <c r="B8" i="15"/>
  <c r="I7" i="15"/>
  <c r="H7" i="15"/>
  <c r="G7" i="15"/>
  <c r="F7" i="15"/>
  <c r="E7" i="15"/>
  <c r="D7" i="15"/>
  <c r="C7" i="15"/>
  <c r="B7" i="15"/>
  <c r="AT52" i="13"/>
  <c r="AT50" i="13"/>
  <c r="AT48" i="13"/>
  <c r="AT46" i="13"/>
  <c r="AT44" i="13"/>
  <c r="AT42" i="13"/>
  <c r="AJ52" i="13"/>
  <c r="AJ46" i="13"/>
  <c r="AJ44" i="13"/>
  <c r="K53" i="13"/>
  <c r="J53" i="13"/>
  <c r="H53" i="13"/>
  <c r="G53" i="13"/>
  <c r="F53" i="13"/>
  <c r="D53" i="13"/>
  <c r="K52" i="13"/>
  <c r="I52" i="13"/>
  <c r="G52" i="13"/>
  <c r="E52" i="13"/>
  <c r="K51" i="13"/>
  <c r="J51" i="13"/>
  <c r="H51" i="13"/>
  <c r="G51" i="13"/>
  <c r="F51" i="13"/>
  <c r="D51" i="13"/>
  <c r="K50" i="13"/>
  <c r="I50" i="13"/>
  <c r="G50" i="13"/>
  <c r="E50" i="13"/>
  <c r="K49" i="13"/>
  <c r="J49" i="13"/>
  <c r="H49" i="13"/>
  <c r="G49" i="13"/>
  <c r="F49" i="13"/>
  <c r="D49" i="13"/>
  <c r="K48" i="13"/>
  <c r="I48" i="13"/>
  <c r="G48" i="13"/>
  <c r="E48" i="13"/>
  <c r="K47" i="13"/>
  <c r="J47" i="13"/>
  <c r="H47" i="13"/>
  <c r="G47" i="13"/>
  <c r="F47" i="13"/>
  <c r="D47" i="13"/>
  <c r="K46" i="13"/>
  <c r="I46" i="13"/>
  <c r="G46" i="13"/>
  <c r="E46" i="13"/>
  <c r="J45" i="13"/>
  <c r="I45" i="13"/>
  <c r="H45" i="13"/>
  <c r="F45" i="13"/>
  <c r="E45" i="13"/>
  <c r="D45" i="13"/>
  <c r="K44" i="13"/>
  <c r="I44" i="13"/>
  <c r="G44" i="13"/>
  <c r="E44" i="13"/>
  <c r="J43" i="13"/>
  <c r="I43" i="13"/>
  <c r="H43" i="13"/>
  <c r="F43" i="13"/>
  <c r="E43" i="13"/>
  <c r="D43" i="13"/>
  <c r="K42" i="13"/>
  <c r="I42" i="13"/>
  <c r="G42" i="13"/>
  <c r="E42" i="13"/>
  <c r="C53" i="13"/>
  <c r="C51" i="13"/>
  <c r="C49" i="13"/>
  <c r="C42" i="13"/>
  <c r="C19" i="13"/>
  <c r="P18" i="13"/>
  <c r="C17" i="13"/>
  <c r="P16" i="13"/>
  <c r="C15" i="13"/>
  <c r="P14" i="13"/>
  <c r="C13" i="13"/>
  <c r="P12" i="13"/>
  <c r="C11" i="13"/>
  <c r="P10" i="13"/>
  <c r="C9" i="13"/>
  <c r="P8" i="13"/>
  <c r="I53" i="13"/>
  <c r="E53" i="13"/>
  <c r="J52" i="13"/>
  <c r="H52" i="13"/>
  <c r="F52" i="13"/>
  <c r="D52" i="13"/>
  <c r="C52" i="13"/>
  <c r="I51" i="13"/>
  <c r="E51" i="13"/>
  <c r="J50" i="13"/>
  <c r="H50" i="13"/>
  <c r="F50" i="13"/>
  <c r="D50" i="13"/>
  <c r="C50" i="13"/>
  <c r="I49" i="13"/>
  <c r="E49" i="13"/>
  <c r="J48" i="13"/>
  <c r="H48" i="13"/>
  <c r="F48" i="13"/>
  <c r="D48" i="13"/>
  <c r="C48" i="13"/>
  <c r="I47" i="13"/>
  <c r="E47" i="13"/>
  <c r="C47" i="13"/>
  <c r="J46" i="13"/>
  <c r="H46" i="13"/>
  <c r="F46" i="13"/>
  <c r="D46" i="13"/>
  <c r="C46" i="13"/>
  <c r="K45" i="13"/>
  <c r="G45" i="13"/>
  <c r="C45" i="13"/>
  <c r="J44" i="13"/>
  <c r="H44" i="13"/>
  <c r="F44" i="13"/>
  <c r="D44" i="13"/>
  <c r="C44" i="13"/>
  <c r="K43" i="13"/>
  <c r="G43" i="13"/>
  <c r="J42" i="13"/>
  <c r="H42" i="13"/>
  <c r="F42" i="13"/>
  <c r="D42" i="13"/>
  <c r="AT53" i="13"/>
  <c r="Z53" i="13"/>
  <c r="P53" i="13"/>
  <c r="Z52" i="13"/>
  <c r="P52" i="13"/>
  <c r="AT51" i="13"/>
  <c r="Z51" i="13"/>
  <c r="P51" i="13"/>
  <c r="Z50" i="13"/>
  <c r="P50" i="13"/>
  <c r="AT49" i="13"/>
  <c r="Z49" i="13"/>
  <c r="P49" i="13"/>
  <c r="Z48" i="13"/>
  <c r="P48" i="13"/>
  <c r="AT47" i="13"/>
  <c r="Z47" i="13"/>
  <c r="P47" i="13"/>
  <c r="Z46" i="13"/>
  <c r="P46" i="13"/>
  <c r="AT45" i="13"/>
  <c r="Z45" i="13"/>
  <c r="P45" i="13"/>
  <c r="Z44" i="13"/>
  <c r="P44" i="13"/>
  <c r="AT43" i="13"/>
  <c r="Z43" i="13"/>
  <c r="P43" i="13"/>
  <c r="AJ42" i="13"/>
  <c r="Z42" i="13"/>
  <c r="BC41" i="13"/>
  <c r="BB41" i="13"/>
  <c r="BA41" i="13"/>
  <c r="AZ41" i="13"/>
  <c r="AY41" i="13"/>
  <c r="AX41" i="13"/>
  <c r="AW41" i="13"/>
  <c r="AV41" i="13"/>
  <c r="AU41" i="13"/>
  <c r="AS41" i="13"/>
  <c r="AQ41" i="13"/>
  <c r="AO41" i="13"/>
  <c r="AM41" i="13"/>
  <c r="AI41" i="13"/>
  <c r="AH41" i="13"/>
  <c r="AG41" i="13"/>
  <c r="AF41" i="13"/>
  <c r="AE41" i="13"/>
  <c r="AD41" i="13"/>
  <c r="AC41" i="13"/>
  <c r="AB41" i="13"/>
  <c r="AA41" i="13"/>
  <c r="Y41" i="13"/>
  <c r="X41" i="13"/>
  <c r="W41" i="13"/>
  <c r="V41" i="13"/>
  <c r="U41" i="13"/>
  <c r="T41" i="13"/>
  <c r="S41" i="13"/>
  <c r="R41" i="13"/>
  <c r="Q41" i="13"/>
  <c r="K19" i="13"/>
  <c r="J19" i="13"/>
  <c r="I19" i="13"/>
  <c r="H19" i="13"/>
  <c r="G19" i="13"/>
  <c r="F19" i="13"/>
  <c r="E19" i="13"/>
  <c r="D19" i="13"/>
  <c r="K18" i="13"/>
  <c r="J18" i="13"/>
  <c r="I18" i="13"/>
  <c r="H18" i="13"/>
  <c r="G18" i="13"/>
  <c r="F18" i="13"/>
  <c r="E18" i="13"/>
  <c r="D18" i="13"/>
  <c r="K17" i="13"/>
  <c r="J17" i="13"/>
  <c r="I17" i="13"/>
  <c r="H17" i="13"/>
  <c r="G17" i="13"/>
  <c r="F17" i="13"/>
  <c r="E17" i="13"/>
  <c r="D17" i="13"/>
  <c r="K16" i="13"/>
  <c r="J16" i="13"/>
  <c r="I16" i="13"/>
  <c r="H16" i="13"/>
  <c r="G16" i="13"/>
  <c r="F16" i="13"/>
  <c r="E16" i="13"/>
  <c r="D16" i="13"/>
  <c r="K15" i="13"/>
  <c r="J15" i="13"/>
  <c r="I15" i="13"/>
  <c r="H15" i="13"/>
  <c r="G15" i="13"/>
  <c r="F15" i="13"/>
  <c r="E15" i="13"/>
  <c r="D15" i="13"/>
  <c r="K14" i="13"/>
  <c r="J14" i="13"/>
  <c r="I14" i="13"/>
  <c r="H14" i="13"/>
  <c r="G14" i="13"/>
  <c r="F14" i="13"/>
  <c r="E14" i="13"/>
  <c r="D14" i="13"/>
  <c r="K13" i="13"/>
  <c r="J13" i="13"/>
  <c r="I13" i="13"/>
  <c r="H13" i="13"/>
  <c r="G13" i="13"/>
  <c r="F13" i="13"/>
  <c r="E13" i="13"/>
  <c r="D13" i="13"/>
  <c r="K12" i="13"/>
  <c r="J12" i="13"/>
  <c r="I12" i="13"/>
  <c r="H12" i="13"/>
  <c r="G12" i="13"/>
  <c r="F12" i="13"/>
  <c r="E12" i="13"/>
  <c r="D12" i="13"/>
  <c r="K11" i="13"/>
  <c r="J11" i="13"/>
  <c r="I11" i="13"/>
  <c r="H11" i="13"/>
  <c r="G11" i="13"/>
  <c r="F11" i="13"/>
  <c r="E11" i="13"/>
  <c r="D11" i="13"/>
  <c r="K10" i="13"/>
  <c r="J10" i="13"/>
  <c r="I10" i="13"/>
  <c r="H10" i="13"/>
  <c r="G10" i="13"/>
  <c r="F10" i="13"/>
  <c r="E10" i="13"/>
  <c r="D10" i="13"/>
  <c r="K9" i="13"/>
  <c r="J9" i="13"/>
  <c r="I9" i="13"/>
  <c r="H9" i="13"/>
  <c r="G9" i="13"/>
  <c r="F9" i="13"/>
  <c r="E9" i="13"/>
  <c r="D9" i="13"/>
  <c r="K8" i="13"/>
  <c r="K7" i="13"/>
  <c r="J8" i="13"/>
  <c r="I8" i="13"/>
  <c r="I7" i="13"/>
  <c r="H8" i="13"/>
  <c r="H7" i="13"/>
  <c r="G8" i="13"/>
  <c r="F8" i="13"/>
  <c r="F7" i="13"/>
  <c r="E8" i="13"/>
  <c r="E7" i="13"/>
  <c r="D8" i="13"/>
  <c r="D7" i="13"/>
  <c r="C18" i="13"/>
  <c r="B18" i="13"/>
  <c r="C16" i="13"/>
  <c r="C14" i="13"/>
  <c r="C12" i="13"/>
  <c r="C10" i="13"/>
  <c r="C8" i="13"/>
  <c r="AT19" i="13"/>
  <c r="AT18" i="13"/>
  <c r="AT17" i="13"/>
  <c r="AT16" i="13"/>
  <c r="AT15" i="13"/>
  <c r="AT14" i="13"/>
  <c r="AT13" i="13"/>
  <c r="AT11" i="13"/>
  <c r="AT10" i="13"/>
  <c r="AT9" i="13"/>
  <c r="AT8" i="13"/>
  <c r="BC7" i="13"/>
  <c r="BB7" i="13"/>
  <c r="BA7" i="13"/>
  <c r="AZ7" i="13"/>
  <c r="AY7" i="13"/>
  <c r="AX7" i="13"/>
  <c r="AW7" i="13"/>
  <c r="AV7" i="13"/>
  <c r="AU7" i="13"/>
  <c r="AJ19" i="13"/>
  <c r="AJ18" i="13"/>
  <c r="AJ17" i="13"/>
  <c r="AJ16" i="13"/>
  <c r="AJ15" i="13"/>
  <c r="AJ14" i="13"/>
  <c r="AJ13" i="13"/>
  <c r="AJ12" i="13"/>
  <c r="AJ11" i="13"/>
  <c r="AJ10" i="13"/>
  <c r="AJ9" i="13"/>
  <c r="AJ8" i="13"/>
  <c r="AS7" i="13"/>
  <c r="AR7" i="13"/>
  <c r="AQ7" i="13"/>
  <c r="AP7" i="13"/>
  <c r="AO7" i="13"/>
  <c r="AN7" i="13"/>
  <c r="AM7" i="13"/>
  <c r="AL7" i="13"/>
  <c r="AK7" i="13"/>
  <c r="Z19" i="13"/>
  <c r="Z18" i="13"/>
  <c r="Z17" i="13"/>
  <c r="Z16" i="13"/>
  <c r="Z15" i="13"/>
  <c r="Z14" i="13"/>
  <c r="Z13" i="13"/>
  <c r="Z12" i="13"/>
  <c r="Z11" i="13"/>
  <c r="Z10" i="13"/>
  <c r="Z9" i="13"/>
  <c r="Z8" i="13"/>
  <c r="AI7" i="13"/>
  <c r="AH7" i="13"/>
  <c r="AG7" i="13"/>
  <c r="AF7" i="13"/>
  <c r="AE7" i="13"/>
  <c r="AD7" i="13"/>
  <c r="AC7" i="13"/>
  <c r="AB7" i="13"/>
  <c r="AA7" i="13"/>
  <c r="P19" i="13"/>
  <c r="P17" i="13"/>
  <c r="P15" i="13"/>
  <c r="P13" i="13"/>
  <c r="P11" i="13"/>
  <c r="P9" i="13"/>
  <c r="Y7" i="13"/>
  <c r="X7" i="13"/>
  <c r="W7" i="13"/>
  <c r="V7" i="13"/>
  <c r="U7" i="13"/>
  <c r="T7" i="13"/>
  <c r="S7" i="13"/>
  <c r="R7" i="13"/>
  <c r="Q7" i="13"/>
  <c r="J7" i="13"/>
  <c r="K37" i="8"/>
  <c r="J6" i="8"/>
  <c r="C9" i="11"/>
  <c r="C16" i="11"/>
  <c r="I41" i="12"/>
  <c r="H41" i="12"/>
  <c r="G41" i="12"/>
  <c r="F41" i="12"/>
  <c r="E41" i="12"/>
  <c r="D41" i="12"/>
  <c r="C41" i="12"/>
  <c r="I40" i="12"/>
  <c r="H40" i="12"/>
  <c r="G40" i="12"/>
  <c r="F40" i="12"/>
  <c r="E40" i="12"/>
  <c r="D40" i="12"/>
  <c r="C40" i="12"/>
  <c r="I39" i="12"/>
  <c r="H39" i="12"/>
  <c r="G39" i="12"/>
  <c r="F39" i="12"/>
  <c r="E39" i="12"/>
  <c r="D39" i="12"/>
  <c r="C39" i="12"/>
  <c r="B39" i="12"/>
  <c r="I38" i="12"/>
  <c r="H38" i="12"/>
  <c r="G38" i="12"/>
  <c r="F38" i="12"/>
  <c r="E38" i="12"/>
  <c r="D38" i="12"/>
  <c r="C38" i="12"/>
  <c r="I37" i="12"/>
  <c r="H37" i="12"/>
  <c r="G37" i="12"/>
  <c r="F37" i="12"/>
  <c r="E37" i="12"/>
  <c r="D37" i="12"/>
  <c r="C37" i="12"/>
  <c r="I36" i="12"/>
  <c r="H36" i="12"/>
  <c r="G36" i="12"/>
  <c r="F36" i="12"/>
  <c r="E36" i="12"/>
  <c r="D36" i="12"/>
  <c r="C36" i="12"/>
  <c r="B36" i="12"/>
  <c r="I35" i="12"/>
  <c r="H35" i="12"/>
  <c r="G35" i="12"/>
  <c r="F35" i="12"/>
  <c r="E35" i="12"/>
  <c r="D35" i="12"/>
  <c r="C35" i="12"/>
  <c r="I34" i="12"/>
  <c r="H34" i="12"/>
  <c r="G34" i="12"/>
  <c r="F34" i="12"/>
  <c r="E34" i="12"/>
  <c r="D34" i="12"/>
  <c r="C34" i="12"/>
  <c r="B34" i="12" s="1"/>
  <c r="I33" i="12"/>
  <c r="H33" i="12"/>
  <c r="G33" i="12"/>
  <c r="F33" i="12"/>
  <c r="E33" i="12"/>
  <c r="D33" i="12"/>
  <c r="C33" i="12"/>
  <c r="B33" i="12"/>
  <c r="I32" i="12"/>
  <c r="H32" i="12"/>
  <c r="G32" i="12"/>
  <c r="F32" i="12"/>
  <c r="E32" i="12"/>
  <c r="D32" i="12"/>
  <c r="C32" i="12"/>
  <c r="B32" i="12" s="1"/>
  <c r="I31" i="12"/>
  <c r="H31" i="12"/>
  <c r="G31" i="12"/>
  <c r="F31" i="12"/>
  <c r="E31" i="12"/>
  <c r="D31" i="12"/>
  <c r="C31" i="12"/>
  <c r="B31" i="12"/>
  <c r="I30" i="12"/>
  <c r="H30" i="12"/>
  <c r="G30" i="12"/>
  <c r="F30" i="12"/>
  <c r="E30" i="12"/>
  <c r="D30" i="12"/>
  <c r="C30" i="12"/>
  <c r="I28" i="12"/>
  <c r="I27" i="12"/>
  <c r="H28" i="12"/>
  <c r="G28" i="12"/>
  <c r="G27" i="12"/>
  <c r="F28" i="12"/>
  <c r="E28" i="12"/>
  <c r="D28" i="12"/>
  <c r="C28" i="12"/>
  <c r="C27" i="12"/>
  <c r="I26" i="12"/>
  <c r="H26" i="12"/>
  <c r="G26" i="12"/>
  <c r="F26" i="12"/>
  <c r="E26" i="12"/>
  <c r="D26" i="12"/>
  <c r="C26" i="12"/>
  <c r="I25" i="12"/>
  <c r="H25" i="12"/>
  <c r="G25" i="12"/>
  <c r="F25" i="12"/>
  <c r="E25" i="12"/>
  <c r="D25" i="12"/>
  <c r="C25" i="12"/>
  <c r="B25" i="12"/>
  <c r="I24" i="12"/>
  <c r="H24" i="12"/>
  <c r="G24" i="12"/>
  <c r="F24" i="12"/>
  <c r="E24" i="12"/>
  <c r="D24" i="12"/>
  <c r="C24" i="12"/>
  <c r="I23" i="12"/>
  <c r="H23" i="12"/>
  <c r="G23" i="12"/>
  <c r="F23" i="12"/>
  <c r="E23" i="12"/>
  <c r="D23" i="12"/>
  <c r="C23" i="12"/>
  <c r="B23" i="12"/>
  <c r="I22" i="12"/>
  <c r="H22" i="12"/>
  <c r="G22" i="12"/>
  <c r="F22" i="12"/>
  <c r="E22" i="12"/>
  <c r="D22" i="12"/>
  <c r="C22" i="12"/>
  <c r="I21" i="12"/>
  <c r="H21" i="12"/>
  <c r="G21" i="12"/>
  <c r="F21" i="12"/>
  <c r="E21" i="12"/>
  <c r="D21" i="12"/>
  <c r="C21" i="12"/>
  <c r="B21" i="12"/>
  <c r="I20" i="12"/>
  <c r="H20" i="12"/>
  <c r="G20" i="12"/>
  <c r="F20" i="12"/>
  <c r="E20" i="12"/>
  <c r="D20" i="12"/>
  <c r="C20" i="12"/>
  <c r="I19" i="12"/>
  <c r="H19" i="12"/>
  <c r="G19" i="12"/>
  <c r="F19" i="12"/>
  <c r="E19" i="12"/>
  <c r="D19" i="12"/>
  <c r="C19" i="12"/>
  <c r="B19" i="12"/>
  <c r="I18" i="12"/>
  <c r="H18" i="12"/>
  <c r="G18" i="12"/>
  <c r="F18" i="12"/>
  <c r="E18" i="12"/>
  <c r="D18" i="12"/>
  <c r="C18" i="12"/>
  <c r="I17" i="12"/>
  <c r="H17" i="12"/>
  <c r="G17" i="12"/>
  <c r="F17" i="12"/>
  <c r="E17" i="12"/>
  <c r="D17" i="12"/>
  <c r="C17" i="12"/>
  <c r="B17" i="12"/>
  <c r="I16" i="12"/>
  <c r="H16" i="12"/>
  <c r="G16" i="12"/>
  <c r="F16" i="12"/>
  <c r="E16" i="12"/>
  <c r="D16" i="12"/>
  <c r="C16" i="12"/>
  <c r="B16" i="12" s="1"/>
  <c r="I15" i="12"/>
  <c r="H15" i="12"/>
  <c r="G15" i="12"/>
  <c r="F15" i="12"/>
  <c r="E15" i="12"/>
  <c r="D15" i="12"/>
  <c r="C15" i="12"/>
  <c r="B15" i="12"/>
  <c r="I14" i="12"/>
  <c r="H14" i="12"/>
  <c r="G14" i="12"/>
  <c r="F14" i="12"/>
  <c r="E14" i="12"/>
  <c r="D14" i="12"/>
  <c r="C14" i="12"/>
  <c r="B14" i="12" s="1"/>
  <c r="I13" i="12"/>
  <c r="H13" i="12"/>
  <c r="G13" i="12"/>
  <c r="F13" i="12"/>
  <c r="E13" i="12"/>
  <c r="D13" i="12"/>
  <c r="C13" i="12"/>
  <c r="I12" i="12"/>
  <c r="H12" i="12"/>
  <c r="G12" i="12"/>
  <c r="F12" i="12"/>
  <c r="E12" i="12"/>
  <c r="D12" i="12"/>
  <c r="C12" i="12"/>
  <c r="I11" i="12"/>
  <c r="H11" i="12"/>
  <c r="G11" i="12"/>
  <c r="F11" i="12"/>
  <c r="E11" i="12"/>
  <c r="D11" i="12"/>
  <c r="C11" i="12"/>
  <c r="B11" i="12"/>
  <c r="I10" i="12"/>
  <c r="H10" i="12"/>
  <c r="G10" i="12"/>
  <c r="F10" i="12"/>
  <c r="E10" i="12"/>
  <c r="D10" i="12"/>
  <c r="C10" i="12"/>
  <c r="B10" i="12" s="1"/>
  <c r="I9" i="12"/>
  <c r="H9" i="12"/>
  <c r="G9" i="12"/>
  <c r="G8" i="12"/>
  <c r="G7" i="12"/>
  <c r="F9" i="12"/>
  <c r="F8" i="12" s="1"/>
  <c r="E9" i="12"/>
  <c r="D9" i="12"/>
  <c r="C9" i="12"/>
  <c r="B9" i="12"/>
  <c r="F45" i="6"/>
  <c r="B45" i="6" s="1"/>
  <c r="M9" i="12"/>
  <c r="AK48" i="12"/>
  <c r="AC48" i="12"/>
  <c r="U48" i="12"/>
  <c r="M48" i="12"/>
  <c r="AK47" i="12"/>
  <c r="AC47" i="12"/>
  <c r="U47" i="12"/>
  <c r="M47" i="12"/>
  <c r="AK46" i="12"/>
  <c r="AC46" i="12"/>
  <c r="U46" i="12"/>
  <c r="M46" i="12"/>
  <c r="B46" i="12"/>
  <c r="AK45" i="12"/>
  <c r="AC45" i="12"/>
  <c r="U45" i="12"/>
  <c r="M45" i="12"/>
  <c r="AK44" i="12"/>
  <c r="AC44" i="12"/>
  <c r="U44" i="12"/>
  <c r="M44" i="12"/>
  <c r="AK43" i="12"/>
  <c r="AC43" i="12"/>
  <c r="U43" i="12"/>
  <c r="M43" i="12"/>
  <c r="AK29" i="12"/>
  <c r="AC29" i="12"/>
  <c r="U29" i="12"/>
  <c r="M29" i="12"/>
  <c r="AK41" i="12"/>
  <c r="AC41" i="12"/>
  <c r="U41" i="12"/>
  <c r="M41" i="12"/>
  <c r="AK40" i="12"/>
  <c r="AC40" i="12"/>
  <c r="U40" i="12"/>
  <c r="M40" i="12"/>
  <c r="AK39" i="12"/>
  <c r="AC39" i="12"/>
  <c r="U39" i="12"/>
  <c r="M39" i="12"/>
  <c r="AK38" i="12"/>
  <c r="AC38" i="12"/>
  <c r="U38" i="12"/>
  <c r="M38" i="12"/>
  <c r="AK37" i="12"/>
  <c r="AC37" i="12"/>
  <c r="U37" i="12"/>
  <c r="M37" i="12"/>
  <c r="AK36" i="12"/>
  <c r="AC36" i="12"/>
  <c r="U36" i="12"/>
  <c r="M36" i="12"/>
  <c r="AK35" i="12"/>
  <c r="AC35" i="12"/>
  <c r="U35" i="12"/>
  <c r="M35" i="12"/>
  <c r="AK34" i="12"/>
  <c r="AC34" i="12"/>
  <c r="U34" i="12"/>
  <c r="M34" i="12"/>
  <c r="AK33" i="12"/>
  <c r="AC33" i="12"/>
  <c r="U33" i="12"/>
  <c r="M33" i="12"/>
  <c r="AK32" i="12"/>
  <c r="AC32" i="12"/>
  <c r="U32" i="12"/>
  <c r="M32" i="12"/>
  <c r="AK31" i="12"/>
  <c r="AC31" i="12"/>
  <c r="U31" i="12"/>
  <c r="M31" i="12"/>
  <c r="AK30" i="12"/>
  <c r="AC30" i="12"/>
  <c r="U30" i="12"/>
  <c r="M30" i="12"/>
  <c r="AK28" i="12"/>
  <c r="AK27" i="12"/>
  <c r="AC28" i="12"/>
  <c r="U28" i="12"/>
  <c r="U27" i="12"/>
  <c r="M28" i="12"/>
  <c r="B28" i="12"/>
  <c r="AK26" i="12"/>
  <c r="AC26" i="12"/>
  <c r="U26" i="12"/>
  <c r="M26" i="12"/>
  <c r="AK25" i="12"/>
  <c r="AC25" i="12"/>
  <c r="U25" i="12"/>
  <c r="M25" i="12"/>
  <c r="AK24" i="12"/>
  <c r="AC24" i="12"/>
  <c r="U24" i="12"/>
  <c r="M24" i="12"/>
  <c r="B24" i="12"/>
  <c r="AK23" i="12"/>
  <c r="AC23" i="12"/>
  <c r="U23" i="12"/>
  <c r="M23" i="12"/>
  <c r="AK22" i="12"/>
  <c r="AC22" i="12"/>
  <c r="U22" i="12"/>
  <c r="M22" i="12"/>
  <c r="B22" i="12"/>
  <c r="AK21" i="12"/>
  <c r="AC21" i="12"/>
  <c r="U21" i="12"/>
  <c r="M21" i="12"/>
  <c r="AK20" i="12"/>
  <c r="AC20" i="12"/>
  <c r="U20" i="12"/>
  <c r="M20" i="12"/>
  <c r="B20" i="12"/>
  <c r="AK19" i="12"/>
  <c r="AC19" i="12"/>
  <c r="U19" i="12"/>
  <c r="M19" i="12"/>
  <c r="AK18" i="12"/>
  <c r="AC18" i="12"/>
  <c r="U18" i="12"/>
  <c r="M18" i="12"/>
  <c r="B18" i="12"/>
  <c r="AK17" i="12"/>
  <c r="AC17" i="12"/>
  <c r="U17" i="12"/>
  <c r="M17" i="12"/>
  <c r="AK16" i="12"/>
  <c r="AC16" i="12"/>
  <c r="U16" i="12"/>
  <c r="M16" i="12"/>
  <c r="AK15" i="12"/>
  <c r="AC15" i="12"/>
  <c r="U15" i="12"/>
  <c r="M15" i="12"/>
  <c r="AK14" i="12"/>
  <c r="AC14" i="12"/>
  <c r="U14" i="12"/>
  <c r="M14" i="12"/>
  <c r="AK13" i="12"/>
  <c r="AC13" i="12"/>
  <c r="U13" i="12"/>
  <c r="M13" i="12"/>
  <c r="AK12" i="12"/>
  <c r="AC12" i="12"/>
  <c r="U12" i="12"/>
  <c r="M12" i="12"/>
  <c r="B12" i="12"/>
  <c r="AK11" i="12"/>
  <c r="AC11" i="12"/>
  <c r="U11" i="12"/>
  <c r="M11" i="12"/>
  <c r="AK10" i="12"/>
  <c r="AC10" i="12"/>
  <c r="U10" i="12"/>
  <c r="M10" i="12"/>
  <c r="AK9" i="12"/>
  <c r="AC9" i="12"/>
  <c r="AC8" i="12" s="1"/>
  <c r="U9" i="12"/>
  <c r="U8" i="12"/>
  <c r="AR8" i="12"/>
  <c r="AQ8" i="12"/>
  <c r="AQ7" i="12" s="1"/>
  <c r="AP8" i="12"/>
  <c r="AP7" i="12"/>
  <c r="AO8" i="12"/>
  <c r="AO7" i="12"/>
  <c r="AN8" i="12"/>
  <c r="AM8" i="12"/>
  <c r="AL8" i="12"/>
  <c r="AL7" i="12"/>
  <c r="AJ8" i="12"/>
  <c r="AI8" i="12"/>
  <c r="AI7" i="12"/>
  <c r="AH8" i="12"/>
  <c r="AH7" i="12" s="1"/>
  <c r="AG8" i="12"/>
  <c r="AG7" i="12"/>
  <c r="AF8" i="12"/>
  <c r="AE8" i="12"/>
  <c r="AD8" i="12"/>
  <c r="AD7" i="12"/>
  <c r="AB8" i="12"/>
  <c r="AA8" i="12"/>
  <c r="AA7" i="12" s="1"/>
  <c r="Z8" i="12"/>
  <c r="Z7" i="12" s="1"/>
  <c r="Y8" i="12"/>
  <c r="Y7" i="12"/>
  <c r="X8" i="12"/>
  <c r="W8" i="12"/>
  <c r="W7" i="12"/>
  <c r="V8" i="12"/>
  <c r="V7" i="12"/>
  <c r="T8" i="12"/>
  <c r="S8" i="12"/>
  <c r="S7" i="12"/>
  <c r="R8" i="12"/>
  <c r="Q8" i="12"/>
  <c r="Q7" i="12"/>
  <c r="P8" i="12"/>
  <c r="P7" i="12" s="1"/>
  <c r="O8" i="12"/>
  <c r="N8" i="12"/>
  <c r="I8" i="12"/>
  <c r="I7" i="12"/>
  <c r="E8" i="12"/>
  <c r="I47" i="11"/>
  <c r="H47" i="11"/>
  <c r="G47" i="11"/>
  <c r="F47" i="11"/>
  <c r="E47" i="11"/>
  <c r="D47" i="11"/>
  <c r="I46" i="11"/>
  <c r="H46" i="11"/>
  <c r="G46" i="11"/>
  <c r="F46" i="11"/>
  <c r="E46" i="11"/>
  <c r="D46" i="11"/>
  <c r="I45" i="11"/>
  <c r="H45" i="11"/>
  <c r="G45" i="11"/>
  <c r="F45" i="11"/>
  <c r="E45" i="11"/>
  <c r="D45" i="11"/>
  <c r="I44" i="11"/>
  <c r="H44" i="11"/>
  <c r="G44" i="11"/>
  <c r="F44" i="11"/>
  <c r="E44" i="11"/>
  <c r="D44" i="11"/>
  <c r="I43" i="11"/>
  <c r="H43" i="11"/>
  <c r="G43" i="11"/>
  <c r="F43" i="11"/>
  <c r="E43" i="11"/>
  <c r="D43" i="11"/>
  <c r="I42" i="11"/>
  <c r="H42" i="11"/>
  <c r="G42" i="11"/>
  <c r="F42" i="11"/>
  <c r="E42" i="11"/>
  <c r="D42" i="11"/>
  <c r="I41" i="11"/>
  <c r="H41" i="11"/>
  <c r="G41" i="11"/>
  <c r="F41" i="11"/>
  <c r="E41" i="11"/>
  <c r="D41" i="11"/>
  <c r="I40" i="11"/>
  <c r="H40" i="11"/>
  <c r="G40" i="11"/>
  <c r="F40" i="11"/>
  <c r="E40" i="11"/>
  <c r="D40" i="11"/>
  <c r="I39" i="11"/>
  <c r="H39" i="11"/>
  <c r="G39" i="11"/>
  <c r="F39" i="11"/>
  <c r="E39" i="11"/>
  <c r="D39" i="11"/>
  <c r="I38" i="11"/>
  <c r="H38" i="11"/>
  <c r="G38" i="11"/>
  <c r="F38" i="11"/>
  <c r="E38" i="11"/>
  <c r="D38" i="11"/>
  <c r="I37" i="11"/>
  <c r="H37" i="11"/>
  <c r="G37" i="11"/>
  <c r="F37" i="11"/>
  <c r="E37" i="11"/>
  <c r="D37" i="11"/>
  <c r="I36" i="11"/>
  <c r="H36" i="11"/>
  <c r="G36" i="11"/>
  <c r="F36" i="11"/>
  <c r="E36" i="11"/>
  <c r="D36" i="11"/>
  <c r="I35" i="11"/>
  <c r="H35" i="11"/>
  <c r="G35" i="11"/>
  <c r="F35" i="11"/>
  <c r="E35" i="11"/>
  <c r="D35" i="11"/>
  <c r="I34" i="11"/>
  <c r="H34" i="11"/>
  <c r="G34" i="11"/>
  <c r="F34" i="11"/>
  <c r="E34" i="11"/>
  <c r="D34" i="11"/>
  <c r="I33" i="11"/>
  <c r="H33" i="11"/>
  <c r="G33" i="11"/>
  <c r="F33" i="11"/>
  <c r="E33" i="11"/>
  <c r="D33" i="11"/>
  <c r="I32" i="11"/>
  <c r="H32" i="11"/>
  <c r="G32" i="11"/>
  <c r="F32" i="11"/>
  <c r="E32" i="11"/>
  <c r="D32" i="11"/>
  <c r="I31" i="11"/>
  <c r="H31" i="11"/>
  <c r="G31" i="11"/>
  <c r="F31" i="11"/>
  <c r="E31" i="11"/>
  <c r="D31" i="11"/>
  <c r="I30" i="11"/>
  <c r="H30" i="11"/>
  <c r="G30" i="11"/>
  <c r="F30" i="11"/>
  <c r="E30" i="11"/>
  <c r="D30" i="11"/>
  <c r="I29" i="11"/>
  <c r="H29" i="11"/>
  <c r="G29" i="11"/>
  <c r="F29" i="11"/>
  <c r="E29" i="11"/>
  <c r="D29" i="11"/>
  <c r="I28" i="11"/>
  <c r="H28" i="11"/>
  <c r="G28" i="11"/>
  <c r="F28" i="11"/>
  <c r="E28" i="11"/>
  <c r="D28" i="11"/>
  <c r="I27" i="11"/>
  <c r="H27" i="11"/>
  <c r="G27" i="11"/>
  <c r="F27" i="11"/>
  <c r="E27" i="11"/>
  <c r="D27" i="11"/>
  <c r="I25" i="11"/>
  <c r="H25" i="11"/>
  <c r="G25" i="11"/>
  <c r="F25" i="11"/>
  <c r="E25" i="11"/>
  <c r="D25" i="11"/>
  <c r="I24" i="11"/>
  <c r="H24" i="11"/>
  <c r="G24" i="11"/>
  <c r="F24" i="11"/>
  <c r="E24" i="11"/>
  <c r="D24" i="11"/>
  <c r="I23" i="11"/>
  <c r="H23" i="11"/>
  <c r="G23" i="11"/>
  <c r="F23" i="11"/>
  <c r="E23" i="11"/>
  <c r="D23" i="11"/>
  <c r="I22" i="11"/>
  <c r="H22" i="11"/>
  <c r="G22" i="11"/>
  <c r="F22" i="11"/>
  <c r="E22" i="11"/>
  <c r="D22" i="11"/>
  <c r="I21" i="11"/>
  <c r="H21" i="11"/>
  <c r="G21" i="11"/>
  <c r="F21" i="11"/>
  <c r="E21" i="11"/>
  <c r="D21" i="11"/>
  <c r="I20" i="11"/>
  <c r="H20" i="11"/>
  <c r="G20" i="11"/>
  <c r="F20" i="11"/>
  <c r="E20" i="11"/>
  <c r="D20" i="11"/>
  <c r="I19" i="11"/>
  <c r="H19" i="11"/>
  <c r="G19" i="11"/>
  <c r="F19" i="11"/>
  <c r="E19" i="11"/>
  <c r="D19" i="11"/>
  <c r="I18" i="11"/>
  <c r="H18" i="11"/>
  <c r="G18" i="11"/>
  <c r="F18" i="11"/>
  <c r="E18" i="11"/>
  <c r="D18" i="11"/>
  <c r="I17" i="11"/>
  <c r="H17" i="11"/>
  <c r="G17" i="11"/>
  <c r="F17" i="11"/>
  <c r="E17" i="11"/>
  <c r="D17" i="11"/>
  <c r="I16" i="11"/>
  <c r="H16" i="11"/>
  <c r="G16" i="11"/>
  <c r="F16" i="11"/>
  <c r="E16" i="11"/>
  <c r="D16" i="11"/>
  <c r="B16" i="11" s="1"/>
  <c r="I15" i="11"/>
  <c r="H15" i="11"/>
  <c r="G15" i="11"/>
  <c r="F15" i="11"/>
  <c r="E15" i="11"/>
  <c r="D15" i="11"/>
  <c r="I14" i="11"/>
  <c r="H14" i="11"/>
  <c r="G14" i="11"/>
  <c r="F14" i="11"/>
  <c r="E14" i="11"/>
  <c r="D14" i="11"/>
  <c r="I13" i="11"/>
  <c r="H13" i="11"/>
  <c r="G13" i="11"/>
  <c r="F13" i="11"/>
  <c r="E13" i="11"/>
  <c r="D13" i="11"/>
  <c r="I12" i="11"/>
  <c r="H12" i="11"/>
  <c r="G12" i="11"/>
  <c r="F12" i="11"/>
  <c r="E12" i="11"/>
  <c r="D12" i="11"/>
  <c r="I11" i="11"/>
  <c r="H11" i="11"/>
  <c r="G11" i="11"/>
  <c r="F11" i="11"/>
  <c r="E11" i="11"/>
  <c r="D11" i="11"/>
  <c r="I10" i="11"/>
  <c r="H10" i="11"/>
  <c r="G10" i="11"/>
  <c r="F10" i="11"/>
  <c r="E10" i="11"/>
  <c r="D10" i="11"/>
  <c r="I9" i="11"/>
  <c r="H9" i="11"/>
  <c r="H8" i="11"/>
  <c r="G9" i="11"/>
  <c r="G8" i="11"/>
  <c r="F9" i="11"/>
  <c r="F8" i="11" s="1"/>
  <c r="E9" i="11"/>
  <c r="E8" i="11"/>
  <c r="D9" i="11"/>
  <c r="D8" i="11" s="1"/>
  <c r="C47" i="11"/>
  <c r="B47" i="11"/>
  <c r="C46" i="11"/>
  <c r="B46" i="11"/>
  <c r="C45" i="11"/>
  <c r="B45" i="11" s="1"/>
  <c r="C44" i="11"/>
  <c r="C43" i="11"/>
  <c r="B43" i="11"/>
  <c r="C42" i="11"/>
  <c r="B42" i="11" s="1"/>
  <c r="C41" i="11"/>
  <c r="B41" i="11"/>
  <c r="C40" i="11"/>
  <c r="C39" i="11"/>
  <c r="B39" i="11"/>
  <c r="C38" i="11"/>
  <c r="B38" i="11"/>
  <c r="C37" i="11"/>
  <c r="C36" i="11"/>
  <c r="C35" i="11"/>
  <c r="B35" i="11"/>
  <c r="C34" i="11"/>
  <c r="B34" i="11" s="1"/>
  <c r="C33" i="11"/>
  <c r="B33" i="11"/>
  <c r="C32" i="11"/>
  <c r="C31" i="11"/>
  <c r="B31" i="11"/>
  <c r="C30" i="11"/>
  <c r="B30" i="11" s="1"/>
  <c r="C29" i="11"/>
  <c r="B29" i="11"/>
  <c r="C28" i="11"/>
  <c r="C27" i="11"/>
  <c r="C26" i="11"/>
  <c r="C25" i="11"/>
  <c r="B25" i="11"/>
  <c r="C24" i="11"/>
  <c r="C23" i="11"/>
  <c r="B23" i="11"/>
  <c r="C22" i="11"/>
  <c r="B22" i="11" s="1"/>
  <c r="C21" i="11"/>
  <c r="B21" i="11"/>
  <c r="C20" i="11"/>
  <c r="C19" i="11"/>
  <c r="C18" i="11"/>
  <c r="B18" i="11"/>
  <c r="C17" i="11"/>
  <c r="C15" i="11"/>
  <c r="B15" i="11"/>
  <c r="C14" i="11"/>
  <c r="C13" i="11"/>
  <c r="C12" i="11"/>
  <c r="B12" i="11"/>
  <c r="C11" i="11"/>
  <c r="B11" i="11"/>
  <c r="C10" i="11"/>
  <c r="B10" i="11"/>
  <c r="AL47" i="11"/>
  <c r="AL46" i="11"/>
  <c r="AL45" i="11"/>
  <c r="AL44" i="11"/>
  <c r="AL43" i="11"/>
  <c r="AL42" i="11"/>
  <c r="AL41" i="11"/>
  <c r="AL40" i="11"/>
  <c r="AL39" i="11"/>
  <c r="AL38" i="11"/>
  <c r="AL37" i="11"/>
  <c r="AL36" i="11"/>
  <c r="AL35" i="11"/>
  <c r="AL34" i="11"/>
  <c r="AL33" i="11"/>
  <c r="AL32" i="11"/>
  <c r="AL31" i="11"/>
  <c r="AL30" i="11"/>
  <c r="AL29" i="11"/>
  <c r="AL28" i="11"/>
  <c r="AL27" i="11"/>
  <c r="AS26" i="11"/>
  <c r="AR26" i="11"/>
  <c r="AQ26" i="11"/>
  <c r="AP26" i="11"/>
  <c r="AO26" i="11"/>
  <c r="AN26" i="11"/>
  <c r="AM26" i="11"/>
  <c r="AL25" i="11"/>
  <c r="AL24" i="11"/>
  <c r="AL23" i="11"/>
  <c r="AL22" i="11"/>
  <c r="AL21" i="11"/>
  <c r="AL20" i="11"/>
  <c r="AL19" i="11"/>
  <c r="AL18" i="11"/>
  <c r="AL17" i="11"/>
  <c r="AL16" i="11"/>
  <c r="AL15" i="11"/>
  <c r="AL14" i="11"/>
  <c r="AL13" i="11"/>
  <c r="AL12" i="11"/>
  <c r="AL11" i="11"/>
  <c r="AL10" i="11"/>
  <c r="AL9" i="11"/>
  <c r="AL8" i="11"/>
  <c r="AS8" i="11"/>
  <c r="AS7" i="11"/>
  <c r="AR8" i="11"/>
  <c r="AQ8" i="11"/>
  <c r="AP8" i="11"/>
  <c r="AO8" i="11"/>
  <c r="AN8" i="11"/>
  <c r="AN7" i="11" s="1"/>
  <c r="AM8" i="11"/>
  <c r="AM7" i="11"/>
  <c r="AD47" i="11"/>
  <c r="AD46" i="11"/>
  <c r="AD45" i="11"/>
  <c r="AD44" i="11"/>
  <c r="AD43" i="11"/>
  <c r="AD42" i="11"/>
  <c r="AD41" i="11"/>
  <c r="AD40" i="11"/>
  <c r="AD39" i="11"/>
  <c r="AD38" i="11"/>
  <c r="AD37" i="11"/>
  <c r="AD36" i="11"/>
  <c r="AD35" i="11"/>
  <c r="AD34" i="11"/>
  <c r="AD33" i="11"/>
  <c r="AD32" i="11"/>
  <c r="AD31" i="11"/>
  <c r="AD30" i="11"/>
  <c r="AD29" i="11"/>
  <c r="AD28" i="11"/>
  <c r="AD27" i="11"/>
  <c r="AK26" i="11"/>
  <c r="AJ26" i="11"/>
  <c r="AI26" i="11"/>
  <c r="AH26" i="11"/>
  <c r="AG26" i="11"/>
  <c r="AF26" i="11"/>
  <c r="AE26" i="11"/>
  <c r="AD25" i="11"/>
  <c r="AD24" i="11"/>
  <c r="AD23" i="11"/>
  <c r="AD22" i="11"/>
  <c r="AD21" i="11"/>
  <c r="AD20" i="11"/>
  <c r="AD19" i="11"/>
  <c r="AD18" i="11"/>
  <c r="AD17" i="11"/>
  <c r="AD16" i="11"/>
  <c r="AD15" i="11"/>
  <c r="AD14" i="11"/>
  <c r="AD13" i="11"/>
  <c r="AD12" i="11"/>
  <c r="AD11" i="11"/>
  <c r="AD10" i="11"/>
  <c r="AD9" i="11"/>
  <c r="AD8" i="11"/>
  <c r="AK8" i="11"/>
  <c r="AK7" i="11"/>
  <c r="AJ8" i="11"/>
  <c r="AJ7" i="11"/>
  <c r="AI8" i="11"/>
  <c r="AI7" i="11" s="1"/>
  <c r="AH8" i="11"/>
  <c r="AG8" i="11"/>
  <c r="AG7" i="11"/>
  <c r="AF8" i="11"/>
  <c r="AF7" i="11"/>
  <c r="AE8" i="11"/>
  <c r="AE7" i="11"/>
  <c r="V47" i="11"/>
  <c r="V46" i="11"/>
  <c r="V45" i="11"/>
  <c r="V44" i="11"/>
  <c r="V43" i="11"/>
  <c r="V42" i="11"/>
  <c r="V41" i="11"/>
  <c r="V40" i="11"/>
  <c r="V39" i="11"/>
  <c r="V38" i="11"/>
  <c r="V37" i="11"/>
  <c r="V36" i="11"/>
  <c r="V35" i="11"/>
  <c r="V34" i="11"/>
  <c r="V33" i="11"/>
  <c r="V32" i="11"/>
  <c r="V31" i="11"/>
  <c r="V30" i="11"/>
  <c r="V29" i="11"/>
  <c r="V28" i="11"/>
  <c r="V27" i="11"/>
  <c r="V26" i="11" s="1"/>
  <c r="AC26" i="11"/>
  <c r="AB26" i="11"/>
  <c r="AA26" i="11"/>
  <c r="Z26" i="11"/>
  <c r="Y26" i="11"/>
  <c r="X26" i="11"/>
  <c r="W26" i="11"/>
  <c r="V25" i="11"/>
  <c r="V24" i="11"/>
  <c r="V23" i="11"/>
  <c r="V22" i="11"/>
  <c r="V21" i="11"/>
  <c r="V20" i="11"/>
  <c r="V19" i="11"/>
  <c r="V18" i="11"/>
  <c r="V17" i="11"/>
  <c r="V16" i="11"/>
  <c r="V15" i="11"/>
  <c r="V14" i="11"/>
  <c r="V13" i="11"/>
  <c r="V12" i="11"/>
  <c r="V11" i="11"/>
  <c r="V10" i="11"/>
  <c r="V9" i="11"/>
  <c r="AC8" i="11"/>
  <c r="AC7" i="11"/>
  <c r="AB8" i="11"/>
  <c r="AA8" i="11"/>
  <c r="AA7" i="11"/>
  <c r="Z8" i="11"/>
  <c r="Z7" i="11" s="1"/>
  <c r="Y8" i="11"/>
  <c r="X8" i="11"/>
  <c r="X7" i="11" s="1"/>
  <c r="W8" i="11"/>
  <c r="W7" i="11"/>
  <c r="N47" i="11"/>
  <c r="M47" i="11"/>
  <c r="N46" i="11"/>
  <c r="M46" i="11"/>
  <c r="N45" i="11"/>
  <c r="M45" i="11"/>
  <c r="N44" i="11"/>
  <c r="M44" i="11"/>
  <c r="N43" i="11"/>
  <c r="M43" i="11"/>
  <c r="N42" i="11"/>
  <c r="M42" i="11"/>
  <c r="N41" i="11"/>
  <c r="M41" i="11" s="1"/>
  <c r="N40" i="11"/>
  <c r="M40" i="11"/>
  <c r="N39" i="11"/>
  <c r="M39" i="11" s="1"/>
  <c r="N38" i="11"/>
  <c r="M38" i="11"/>
  <c r="N37" i="11"/>
  <c r="M37" i="11" s="1"/>
  <c r="N36" i="11"/>
  <c r="M36" i="11"/>
  <c r="N35" i="11"/>
  <c r="M35" i="11" s="1"/>
  <c r="N34" i="11"/>
  <c r="M34" i="11"/>
  <c r="N33" i="11"/>
  <c r="M33" i="11" s="1"/>
  <c r="N32" i="11"/>
  <c r="M32" i="11"/>
  <c r="N31" i="11"/>
  <c r="M31" i="11" s="1"/>
  <c r="N30" i="11"/>
  <c r="M30" i="11"/>
  <c r="N29" i="11"/>
  <c r="M29" i="11" s="1"/>
  <c r="N28" i="11"/>
  <c r="N27" i="11"/>
  <c r="N26" i="11"/>
  <c r="U26" i="11"/>
  <c r="T26" i="11"/>
  <c r="S26" i="11"/>
  <c r="R26" i="11"/>
  <c r="Q26" i="11"/>
  <c r="P26" i="11"/>
  <c r="O26" i="11"/>
  <c r="N25" i="11"/>
  <c r="N24" i="11"/>
  <c r="N23" i="11"/>
  <c r="M23" i="11"/>
  <c r="N22" i="11"/>
  <c r="M22" i="11" s="1"/>
  <c r="N21" i="11"/>
  <c r="M21" i="11"/>
  <c r="N20" i="11"/>
  <c r="M20" i="11" s="1"/>
  <c r="N19" i="11"/>
  <c r="M19" i="11"/>
  <c r="N18" i="11"/>
  <c r="M18" i="11" s="1"/>
  <c r="N17" i="11"/>
  <c r="M17" i="11"/>
  <c r="N16" i="11"/>
  <c r="N15" i="11"/>
  <c r="N14" i="11"/>
  <c r="N13" i="11"/>
  <c r="N12" i="11"/>
  <c r="N11" i="11"/>
  <c r="N10" i="11"/>
  <c r="N9" i="11"/>
  <c r="N8" i="11"/>
  <c r="N7" i="11"/>
  <c r="U8" i="11"/>
  <c r="U7" i="11"/>
  <c r="T8" i="11"/>
  <c r="S8" i="11"/>
  <c r="S7" i="11"/>
  <c r="R8" i="11"/>
  <c r="R7" i="11"/>
  <c r="Q8" i="11"/>
  <c r="P8" i="11"/>
  <c r="O8" i="11"/>
  <c r="O7" i="11"/>
  <c r="B37" i="11"/>
  <c r="B13" i="11"/>
  <c r="G12" i="7"/>
  <c r="B12" i="7"/>
  <c r="F12" i="6"/>
  <c r="G54" i="8"/>
  <c r="K53" i="8"/>
  <c r="J53" i="8"/>
  <c r="I53" i="8"/>
  <c r="H53" i="8"/>
  <c r="H6" i="7"/>
  <c r="I6" i="7"/>
  <c r="J6" i="7"/>
  <c r="K6" i="7"/>
  <c r="G7" i="7"/>
  <c r="G8" i="7"/>
  <c r="B8" i="7"/>
  <c r="G9" i="7"/>
  <c r="B9" i="7"/>
  <c r="G10" i="7"/>
  <c r="B10" i="7"/>
  <c r="G11" i="7"/>
  <c r="B11" i="7"/>
  <c r="G13" i="7"/>
  <c r="B13" i="7"/>
  <c r="H6" i="8"/>
  <c r="H3" i="8"/>
  <c r="I6" i="8"/>
  <c r="I3" i="8"/>
  <c r="J3" i="8"/>
  <c r="K6" i="8"/>
  <c r="K3" i="8"/>
  <c r="G7" i="8"/>
  <c r="B7" i="8"/>
  <c r="G8" i="8"/>
  <c r="B8" i="8"/>
  <c r="G9" i="8"/>
  <c r="B9" i="8"/>
  <c r="F10" i="10"/>
  <c r="G10" i="8"/>
  <c r="B10" i="8"/>
  <c r="G11" i="8"/>
  <c r="B11" i="8"/>
  <c r="F12" i="10"/>
  <c r="G12" i="8"/>
  <c r="B12" i="8"/>
  <c r="G13" i="8"/>
  <c r="B13" i="8"/>
  <c r="F14" i="10"/>
  <c r="G14" i="8"/>
  <c r="B14" i="8"/>
  <c r="G16" i="8"/>
  <c r="B17" i="8"/>
  <c r="F18" i="10"/>
  <c r="H37" i="8"/>
  <c r="H33" i="8"/>
  <c r="I37" i="8"/>
  <c r="I33" i="8"/>
  <c r="J37" i="8"/>
  <c r="J33" i="8"/>
  <c r="K33" i="8"/>
  <c r="G38" i="8"/>
  <c r="G39" i="8"/>
  <c r="B39" i="8"/>
  <c r="G40" i="8"/>
  <c r="B40" i="8"/>
  <c r="G41" i="8"/>
  <c r="B41" i="8"/>
  <c r="G42" i="8"/>
  <c r="B42" i="8"/>
  <c r="G43" i="8"/>
  <c r="B43" i="8"/>
  <c r="F42" i="10"/>
  <c r="G44" i="8"/>
  <c r="B44" i="8"/>
  <c r="G45" i="8"/>
  <c r="G47" i="8"/>
  <c r="B48" i="8"/>
  <c r="G55" i="8"/>
  <c r="G56" i="8"/>
  <c r="G57" i="8"/>
  <c r="G58" i="8"/>
  <c r="G59" i="8"/>
  <c r="G60" i="8"/>
  <c r="G62" i="8"/>
  <c r="J6" i="3"/>
  <c r="K6" i="3"/>
  <c r="L6" i="3"/>
  <c r="M6" i="3"/>
  <c r="I7" i="3"/>
  <c r="B8" i="3"/>
  <c r="I8" i="3"/>
  <c r="I9" i="3"/>
  <c r="B10" i="3"/>
  <c r="I10" i="3"/>
  <c r="B11" i="3"/>
  <c r="I11" i="3"/>
  <c r="B12" i="3"/>
  <c r="I12" i="3"/>
  <c r="B13" i="3"/>
  <c r="I13" i="3"/>
  <c r="B14" i="3"/>
  <c r="I14" i="3"/>
  <c r="B15" i="3"/>
  <c r="I15" i="3"/>
  <c r="B16" i="3"/>
  <c r="I16" i="3"/>
  <c r="B17" i="3"/>
  <c r="I17" i="3"/>
  <c r="B18" i="3"/>
  <c r="J35" i="3"/>
  <c r="K35" i="3"/>
  <c r="L35" i="3"/>
  <c r="B36" i="3"/>
  <c r="B37" i="3"/>
  <c r="I38" i="3"/>
  <c r="B38" i="3"/>
  <c r="I39" i="3"/>
  <c r="B39" i="3"/>
  <c r="I40" i="3"/>
  <c r="B40" i="3"/>
  <c r="I41" i="3"/>
  <c r="B41" i="3"/>
  <c r="I42" i="3"/>
  <c r="B42" i="3"/>
  <c r="I43" i="3"/>
  <c r="B43" i="3"/>
  <c r="I44" i="3"/>
  <c r="B44" i="3"/>
  <c r="I45" i="3"/>
  <c r="B45" i="3"/>
  <c r="I46" i="3"/>
  <c r="B46" i="3"/>
  <c r="G6" i="6"/>
  <c r="H6" i="6"/>
  <c r="I6" i="6"/>
  <c r="J6" i="6"/>
  <c r="F7" i="6"/>
  <c r="B7" i="6"/>
  <c r="F8" i="6"/>
  <c r="B8" i="6"/>
  <c r="F9" i="6"/>
  <c r="B9" i="6"/>
  <c r="F10" i="6"/>
  <c r="B10" i="6"/>
  <c r="F11" i="6"/>
  <c r="B11" i="6"/>
  <c r="F13" i="6"/>
  <c r="B12" i="6"/>
  <c r="G40" i="6"/>
  <c r="H40" i="6"/>
  <c r="I40" i="6"/>
  <c r="J40" i="6"/>
  <c r="F41" i="6"/>
  <c r="B41" i="6"/>
  <c r="F42" i="6"/>
  <c r="B42" i="6"/>
  <c r="F43" i="6"/>
  <c r="B43" i="6"/>
  <c r="F44" i="6"/>
  <c r="B44" i="6"/>
  <c r="F46" i="6"/>
  <c r="B46" i="6"/>
  <c r="B7" i="7"/>
  <c r="B45" i="8"/>
  <c r="F44" i="10"/>
  <c r="B9" i="3"/>
  <c r="AL41" i="13"/>
  <c r="AN41" i="13"/>
  <c r="AP41" i="13"/>
  <c r="AR41" i="13"/>
  <c r="AJ45" i="13"/>
  <c r="AJ47" i="13"/>
  <c r="AJ49" i="13"/>
  <c r="AJ51" i="13"/>
  <c r="AJ53" i="13"/>
  <c r="C43" i="13"/>
  <c r="AJ43" i="13"/>
  <c r="AK41" i="13"/>
  <c r="B14" i="13"/>
  <c r="P42" i="13"/>
  <c r="P41" i="13"/>
  <c r="O37" i="15"/>
  <c r="L55" i="15"/>
  <c r="L51" i="15"/>
  <c r="H38" i="15"/>
  <c r="I39" i="15"/>
  <c r="I38" i="15"/>
  <c r="I47" i="15"/>
  <c r="I45" i="15"/>
  <c r="I46" i="15"/>
  <c r="I42" i="15"/>
  <c r="AK8" i="12"/>
  <c r="H8" i="12"/>
  <c r="B13" i="12"/>
  <c r="B26" i="12"/>
  <c r="B15" i="13"/>
  <c r="AJ48" i="13"/>
  <c r="AJ50" i="13"/>
  <c r="B17" i="11"/>
  <c r="I8" i="11"/>
  <c r="AR7" i="11"/>
  <c r="T7" i="11"/>
  <c r="AD26" i="11"/>
  <c r="AD7" i="11" s="1"/>
  <c r="I26" i="11"/>
  <c r="I7" i="11" s="1"/>
  <c r="H26" i="11"/>
  <c r="H7" i="11" s="1"/>
  <c r="R7" i="12"/>
  <c r="AF7" i="12"/>
  <c r="AJ7" i="12"/>
  <c r="O7" i="12"/>
  <c r="X7" i="12"/>
  <c r="AE7" i="12"/>
  <c r="AN7" i="12"/>
  <c r="AR7" i="12"/>
  <c r="B38" i="8"/>
  <c r="F37" i="10"/>
  <c r="AT41" i="13"/>
  <c r="O52" i="13"/>
  <c r="B19" i="13"/>
  <c r="AT7" i="13"/>
  <c r="G41" i="13"/>
  <c r="F41" i="13"/>
  <c r="O44" i="13"/>
  <c r="O49" i="13"/>
  <c r="O53" i="13"/>
  <c r="O51" i="13"/>
  <c r="O50" i="13"/>
  <c r="O48" i="13"/>
  <c r="O47" i="13"/>
  <c r="O46" i="13"/>
  <c r="O45" i="13"/>
  <c r="AJ41" i="13"/>
  <c r="O43" i="13"/>
  <c r="O42" i="13"/>
  <c r="B17" i="13"/>
  <c r="O15" i="13"/>
  <c r="O13" i="13"/>
  <c r="O11" i="13"/>
  <c r="O9" i="13"/>
  <c r="O8" i="13"/>
  <c r="O10" i="13"/>
  <c r="B10" i="13"/>
  <c r="O12" i="13"/>
  <c r="O14" i="13"/>
  <c r="O16" i="13"/>
  <c r="O17" i="13"/>
  <c r="O18" i="13"/>
  <c r="O19" i="13"/>
  <c r="AJ7" i="13"/>
  <c r="B47" i="13"/>
  <c r="Z41" i="13"/>
  <c r="G7" i="13"/>
  <c r="B9" i="13"/>
  <c r="Z7" i="13"/>
  <c r="B8" i="13"/>
  <c r="I41" i="13"/>
  <c r="B43" i="13"/>
  <c r="B49" i="13"/>
  <c r="B42" i="13"/>
  <c r="H41" i="13"/>
  <c r="B44" i="13"/>
  <c r="B46" i="13"/>
  <c r="B50" i="13"/>
  <c r="D41" i="13"/>
  <c r="C41" i="13"/>
  <c r="J41" i="13"/>
  <c r="K41" i="13"/>
  <c r="B51" i="13"/>
  <c r="B45" i="13"/>
  <c r="E41" i="13"/>
  <c r="B53" i="13"/>
  <c r="B52" i="13"/>
  <c r="B48" i="13"/>
  <c r="B13" i="13"/>
  <c r="B16" i="13"/>
  <c r="B11" i="13"/>
  <c r="P7" i="13"/>
  <c r="C7" i="13"/>
  <c r="B12" i="13"/>
  <c r="G37" i="8"/>
  <c r="G33" i="8"/>
  <c r="I40" i="15"/>
  <c r="I44" i="15"/>
  <c r="I41" i="15"/>
  <c r="I43" i="15"/>
  <c r="B27" i="11"/>
  <c r="B14" i="11"/>
  <c r="B32" i="11"/>
  <c r="B36" i="11"/>
  <c r="B40" i="11"/>
  <c r="B44" i="11"/>
  <c r="B9" i="11"/>
  <c r="Q7" i="11"/>
  <c r="F26" i="11"/>
  <c r="P7" i="11"/>
  <c r="AQ7" i="11"/>
  <c r="E26" i="11"/>
  <c r="G26" i="11"/>
  <c r="G7" i="11"/>
  <c r="G6" i="7"/>
  <c r="AO7" i="11"/>
  <c r="AP7" i="11"/>
  <c r="AH7" i="11"/>
  <c r="AB7" i="11"/>
  <c r="V8" i="11"/>
  <c r="B28" i="11"/>
  <c r="B20" i="11"/>
  <c r="B19" i="11"/>
  <c r="Y7" i="11"/>
  <c r="F40" i="6"/>
  <c r="B6" i="6"/>
  <c r="C9" i="6"/>
  <c r="F6" i="6"/>
  <c r="B42" i="12"/>
  <c r="AM7" i="12"/>
  <c r="O41" i="13"/>
  <c r="O7" i="13"/>
  <c r="B41" i="13"/>
  <c r="B7" i="13"/>
  <c r="C8" i="6"/>
  <c r="C13" i="6"/>
  <c r="G6" i="8"/>
  <c r="G3" i="8"/>
  <c r="B35" i="3"/>
  <c r="C38" i="3"/>
  <c r="I35" i="3"/>
  <c r="B7" i="3"/>
  <c r="C11" i="3"/>
  <c r="I6" i="3"/>
  <c r="C36" i="3"/>
  <c r="C37" i="3"/>
  <c r="C41" i="3"/>
  <c r="C39" i="3"/>
  <c r="C40" i="3"/>
  <c r="C45" i="3"/>
  <c r="C42" i="3"/>
  <c r="C43" i="3"/>
  <c r="C46" i="3"/>
  <c r="C44" i="3"/>
  <c r="C18" i="3"/>
  <c r="C17" i="3"/>
  <c r="C16" i="3"/>
  <c r="C8" i="3"/>
  <c r="C12" i="3"/>
  <c r="C13" i="3"/>
  <c r="C10" i="3"/>
  <c r="C15" i="3"/>
  <c r="C14" i="3"/>
  <c r="C9" i="3"/>
  <c r="C35" i="3"/>
  <c r="C7" i="3"/>
  <c r="F41" i="10"/>
  <c r="F39" i="10"/>
  <c r="F13" i="10"/>
  <c r="F9" i="10"/>
  <c r="F45" i="10"/>
  <c r="F43" i="10"/>
  <c r="F40" i="10"/>
  <c r="B37" i="8"/>
  <c r="F38" i="10"/>
  <c r="F36" i="10" s="1"/>
  <c r="C39" i="8"/>
  <c r="F15" i="10"/>
  <c r="F11" i="10"/>
  <c r="B6" i="8"/>
  <c r="F8" i="10"/>
  <c r="C11" i="8"/>
  <c r="C9" i="8"/>
  <c r="C17" i="8"/>
  <c r="C13" i="8"/>
  <c r="C38" i="8"/>
  <c r="C45" i="8"/>
  <c r="C43" i="8"/>
  <c r="C44" i="8"/>
  <c r="C12" i="8"/>
  <c r="C40" i="8"/>
  <c r="C42" i="8"/>
  <c r="B6" i="7"/>
  <c r="V7" i="11"/>
  <c r="C8" i="11"/>
  <c r="D26" i="11"/>
  <c r="D7" i="11"/>
  <c r="B24" i="11"/>
  <c r="M16" i="11"/>
  <c r="M24" i="11"/>
  <c r="E7" i="11"/>
  <c r="AL26" i="11"/>
  <c r="AL7" i="11"/>
  <c r="C7" i="11"/>
  <c r="B26" i="11"/>
  <c r="F7" i="11"/>
  <c r="M28" i="11"/>
  <c r="M26" i="11"/>
  <c r="B8" i="11"/>
  <c r="M8" i="11"/>
  <c r="C7" i="6"/>
  <c r="C43" i="6"/>
  <c r="C11" i="6"/>
  <c r="C42" i="6"/>
  <c r="C46" i="6"/>
  <c r="C41" i="6"/>
  <c r="C45" i="6"/>
  <c r="C10" i="6"/>
  <c r="C12" i="6"/>
  <c r="B40" i="6"/>
  <c r="C44" i="6"/>
  <c r="B47" i="12"/>
  <c r="B48" i="12"/>
  <c r="E27" i="12"/>
  <c r="E7" i="12"/>
  <c r="N7" i="12"/>
  <c r="T7" i="12"/>
  <c r="B30" i="12"/>
  <c r="B37" i="12"/>
  <c r="B40" i="12"/>
  <c r="B41" i="12"/>
  <c r="B29" i="12"/>
  <c r="B45" i="12"/>
  <c r="B8" i="12"/>
  <c r="U7" i="12"/>
  <c r="AK7" i="12"/>
  <c r="C8" i="12"/>
  <c r="C7" i="12"/>
  <c r="AB7" i="12"/>
  <c r="M8" i="12"/>
  <c r="M27" i="12"/>
  <c r="AC27" i="12"/>
  <c r="AC7" i="12"/>
  <c r="D8" i="12"/>
  <c r="D27" i="12"/>
  <c r="F27" i="12"/>
  <c r="F7" i="12"/>
  <c r="H27" i="12"/>
  <c r="H7" i="12"/>
  <c r="B35" i="12"/>
  <c r="B38" i="12"/>
  <c r="B44" i="12"/>
  <c r="C9" i="7"/>
  <c r="C11" i="7"/>
  <c r="C10" i="7"/>
  <c r="C7" i="7"/>
  <c r="C13" i="7"/>
  <c r="C12" i="7"/>
  <c r="C8" i="7"/>
  <c r="B7" i="11"/>
  <c r="M7" i="11"/>
  <c r="C6" i="6"/>
  <c r="C40" i="6"/>
  <c r="B27" i="12"/>
  <c r="B7" i="12"/>
  <c r="D7" i="12"/>
  <c r="M7" i="12"/>
  <c r="C6" i="7"/>
  <c r="F7" i="10"/>
  <c r="G42" i="10"/>
  <c r="H42" i="10"/>
  <c r="G8" i="10"/>
  <c r="G13" i="10"/>
  <c r="H13" i="10"/>
  <c r="G41" i="10"/>
  <c r="H41" i="10"/>
  <c r="G37" i="10"/>
  <c r="G40" i="10"/>
  <c r="H40" i="10"/>
  <c r="G10" i="10"/>
  <c r="H10" i="10"/>
  <c r="G38" i="10"/>
  <c r="H38" i="10"/>
  <c r="G39" i="10"/>
  <c r="H39" i="10"/>
  <c r="G14" i="10"/>
  <c r="H14" i="10"/>
  <c r="G18" i="10"/>
  <c r="H18" i="10"/>
  <c r="B18" i="10"/>
  <c r="G16" i="10"/>
  <c r="H16" i="10"/>
  <c r="I16" i="10"/>
  <c r="G9" i="10"/>
  <c r="H9" i="10"/>
  <c r="G43" i="10"/>
  <c r="H43" i="10"/>
  <c r="G11" i="10"/>
  <c r="H11" i="10"/>
  <c r="G44" i="10"/>
  <c r="H44" i="10"/>
  <c r="G12" i="10"/>
  <c r="H12" i="10"/>
  <c r="G45" i="10"/>
  <c r="H45" i="10"/>
  <c r="G15" i="10"/>
  <c r="H15" i="10"/>
  <c r="I44" i="10"/>
  <c r="B44" i="10"/>
  <c r="B15" i="10"/>
  <c r="I15" i="10"/>
  <c r="B12" i="10"/>
  <c r="I12" i="10"/>
  <c r="I11" i="10"/>
  <c r="B11" i="10"/>
  <c r="I9" i="10"/>
  <c r="B9" i="10"/>
  <c r="I39" i="10"/>
  <c r="B39" i="10"/>
  <c r="B10" i="10"/>
  <c r="I10" i="10"/>
  <c r="H37" i="10"/>
  <c r="G36" i="10"/>
  <c r="B13" i="10"/>
  <c r="I13" i="10"/>
  <c r="I42" i="10"/>
  <c r="B42" i="10"/>
  <c r="B47" i="10"/>
  <c r="I45" i="10"/>
  <c r="B43" i="10"/>
  <c r="I43" i="10"/>
  <c r="I14" i="10"/>
  <c r="B14" i="10"/>
  <c r="B38" i="10"/>
  <c r="I38" i="10"/>
  <c r="B40" i="10"/>
  <c r="I40" i="10"/>
  <c r="B41" i="10"/>
  <c r="I41" i="10"/>
  <c r="G7" i="10"/>
  <c r="H8" i="10"/>
  <c r="B8" i="10"/>
  <c r="I8" i="10"/>
  <c r="I7" i="10"/>
  <c r="H19" i="10"/>
  <c r="H46" i="10"/>
  <c r="I46" i="10"/>
  <c r="I37" i="10"/>
  <c r="I36" i="10"/>
  <c r="B37" i="10"/>
  <c r="B36" i="10"/>
  <c r="C37" i="10"/>
  <c r="B7" i="10"/>
  <c r="C8" i="10"/>
  <c r="C18" i="10"/>
  <c r="C12" i="10"/>
  <c r="C14" i="10"/>
  <c r="C10" i="10"/>
  <c r="C15" i="10"/>
  <c r="C9" i="10"/>
  <c r="C13" i="10"/>
  <c r="C11" i="10"/>
  <c r="C7" i="10" s="1"/>
  <c r="C41" i="10"/>
  <c r="C43" i="10"/>
  <c r="C47" i="10"/>
  <c r="C44" i="10"/>
  <c r="C40" i="10"/>
  <c r="C42" i="10"/>
  <c r="C38" i="10"/>
  <c r="C39" i="10"/>
  <c r="C36" i="10" s="1"/>
  <c r="C8" i="8" l="1"/>
  <c r="C14" i="8"/>
  <c r="C10" i="8"/>
  <c r="C7" i="8"/>
  <c r="C6" i="8" s="1"/>
  <c r="C48" i="8"/>
  <c r="C41" i="8"/>
  <c r="C37" i="8" s="1"/>
  <c r="G53" i="8"/>
</calcChain>
</file>

<file path=xl/sharedStrings.xml><?xml version="1.0" encoding="utf-8"?>
<sst xmlns="http://schemas.openxmlformats.org/spreadsheetml/2006/main" count="878" uniqueCount="187">
  <si>
    <t>CASOS SENTENCIADOS INGRESADOS POR DELITO VIOLENCIA DOMESTICA</t>
  </si>
  <si>
    <t>EN LAS INSTITUCIONES CORRECCIONALES</t>
  </si>
  <si>
    <t>AÑO FISCAL 2009-2010</t>
  </si>
  <si>
    <t>JULIO A SEPTIEMBRE 2009</t>
  </si>
  <si>
    <t>OCTUBRE A DICIEMBRE 2009</t>
  </si>
  <si>
    <t>ENERO A MARZO 2010</t>
  </si>
  <si>
    <t>ABRIL A JUNIO 2010</t>
  </si>
  <si>
    <t>VIOLENCIA DOMESTICA</t>
  </si>
  <si>
    <t>ARTICULO LEY VIOLENCIA DOMESTICA</t>
  </si>
  <si>
    <t>INSTITUCIONES</t>
  </si>
  <si>
    <t>TOTAL</t>
  </si>
  <si>
    <t>ART. 2.8  VIOLAR ORDEN PROTECCION</t>
  </si>
  <si>
    <t>ART. 3.1  MALTRATO</t>
  </si>
  <si>
    <t>ART. 3.2  MALTRATO AGRAVADO</t>
  </si>
  <si>
    <t>ART. 3.3  MALTRATO MEDIANTE AMENAZA</t>
  </si>
  <si>
    <t>ART. 3.4  MALTRATO MEDIANTE RESTRICCION LIBERTAD</t>
  </si>
  <si>
    <t>ART. 3.5  AGRESION SEXUAL CONYUGAL</t>
  </si>
  <si>
    <t>ART. 3.6 DESVIO</t>
  </si>
  <si>
    <t>ART. 3.2- MALTRATO AGRAVADO</t>
  </si>
  <si>
    <t>REGION ESTE</t>
  </si>
  <si>
    <t>CAMPAMENTO ZARZAL</t>
  </si>
  <si>
    <t>INST. CORRECCIONAL ZARZAL</t>
  </si>
  <si>
    <t>HOGAR ADAPTACION SOC. FAJARDO</t>
  </si>
  <si>
    <t>HOGAR INT. PARA MUJERES SAN JUAN</t>
  </si>
  <si>
    <t>CENT. DE TRAT. RES. US. S.C.SAN JUAN</t>
  </si>
  <si>
    <t>CENT. DE TRAT. RES. US. S.C. HUMACAO</t>
  </si>
  <si>
    <t xml:space="preserve">HOSPITAL PSIQUIATRICO CORRECCIONAL </t>
  </si>
  <si>
    <t>CENT. INGRESOS METROPOLITANO BAY. (705)</t>
  </si>
  <si>
    <t>INST. REG. MET. BAYAMON 308</t>
  </si>
  <si>
    <t>CENTRO DET. BAYAMON (1072)</t>
  </si>
  <si>
    <t>ANEXO SEG. MAX. BAYAMON (292)</t>
  </si>
  <si>
    <t>INSTITUCION BAYAMON (501)</t>
  </si>
  <si>
    <t>CENTRO DET. REGIONAL GUAYAMA 945</t>
  </si>
  <si>
    <t>ANEXO 296 GUAYAMA</t>
  </si>
  <si>
    <t>ANEXO GUAYAMA (500)</t>
  </si>
  <si>
    <t>INST. GUAYAMA (1000)</t>
  </si>
  <si>
    <t xml:space="preserve">ESCUELA INDUSTRIAL MUJERES VEGA ALTA </t>
  </si>
  <si>
    <t xml:space="preserve">ESCUELA INDUSTRIAL VEGA ALTA </t>
  </si>
  <si>
    <t>HOGAR DE ADAP. SOCIAL DE VEGA ALTA</t>
  </si>
  <si>
    <t>REGION OESTE</t>
  </si>
  <si>
    <t>INSTITUCION CORRECCIONAL PONCE</t>
  </si>
  <si>
    <t>CENTRO DE INGRESOS DEL SUR 676</t>
  </si>
  <si>
    <t>CENTRO CLASIFICACION FASE III  PONCE</t>
  </si>
  <si>
    <t>MODULAR DETENCION UNIT</t>
  </si>
  <si>
    <t>ANEXO CUSTODIA MIN. PONCE</t>
  </si>
  <si>
    <t>INST.JOVENES ADULTOS PONCE (304)</t>
  </si>
  <si>
    <t>VIVIENDA ALTERNA ANEXO 246 PONCE</t>
  </si>
  <si>
    <t>CENTRO CON LIBERTAD PARA TRABAJAR</t>
  </si>
  <si>
    <t>INST. MAXIMA PONCE</t>
  </si>
  <si>
    <t>INST. ADULTOS PONCE (1000)</t>
  </si>
  <si>
    <t>FACILIDADES MEDICAS INSTITUCION PONCE 500</t>
  </si>
  <si>
    <t xml:space="preserve">CAMPAMENTO LA PICA </t>
  </si>
  <si>
    <t xml:space="preserve">CENTRO DE DET. DEL OESTE </t>
  </si>
  <si>
    <t>CAMPAMENTO LIMON</t>
  </si>
  <si>
    <t xml:space="preserve">INST. CORRECCIONAL GUERRERO </t>
  </si>
  <si>
    <t>CENTRO DE TRAT.RES.USUA.S.C.ARECIBO</t>
  </si>
  <si>
    <t>INST. CORRECCIONAL SABANA HOYOS</t>
  </si>
  <si>
    <t xml:space="preserve">CAMPAMENTO SABANA HOYOS </t>
  </si>
  <si>
    <t xml:space="preserve">ANEXO SABANA HOYOS 384 </t>
  </si>
  <si>
    <t xml:space="preserve">HOGAR DE ADAPT. SOCIAL  MAYAGUEZ </t>
  </si>
  <si>
    <t>NO INFORMA</t>
  </si>
  <si>
    <t>HOSPITAL PENAL DE PEN.  ESTATAL</t>
  </si>
  <si>
    <t>ANEXO  CUSTODIA PROT. (352) P.E</t>
  </si>
  <si>
    <t>INST. CORRECCIONAL SAN JUAN</t>
  </si>
  <si>
    <t>INST. CUST. MIN. P.E. VIV. ALTERNA (448)</t>
  </si>
  <si>
    <t>CAMPAMENTO PUNTA LIMA *</t>
  </si>
  <si>
    <t xml:space="preserve"> CASOS SENTENCIADOS INGRESADOS  POR DELITO DE VIOLENCIA DOMESTICA</t>
  </si>
  <si>
    <t>Tabla II</t>
  </si>
  <si>
    <t xml:space="preserve">CANTIDAD </t>
  </si>
  <si>
    <t>%</t>
  </si>
  <si>
    <t>JULIO A SEP.</t>
  </si>
  <si>
    <t>OCT.  A DIC</t>
  </si>
  <si>
    <t>ENERO A MARZO</t>
  </si>
  <si>
    <t>ABRIL A JUNIO</t>
  </si>
  <si>
    <t>DELITOS</t>
  </si>
  <si>
    <t>2.8  - VIOLAR ORDEN PROTECCION</t>
  </si>
  <si>
    <t>3.1 - MALTRATO</t>
  </si>
  <si>
    <t>3.2 - MALTRATO AGRAVADO</t>
  </si>
  <si>
    <t>3.3 - MALTRATO MEDIANTE AMENAZA</t>
  </si>
  <si>
    <t>3.4 - MALTRATO MEDIANTE RESTRICCION LIBERTAD</t>
  </si>
  <si>
    <t>3.5 - AGRESION SEXUAL CONYUGAL</t>
  </si>
  <si>
    <t>3.6 - DESVIO</t>
  </si>
  <si>
    <t>Tabla III</t>
  </si>
  <si>
    <t>TIEMPO CUMPLIDO</t>
  </si>
  <si>
    <t>CANTIDAD DE CASOS</t>
  </si>
  <si>
    <t>10 DIAS O MENOS</t>
  </si>
  <si>
    <t xml:space="preserve">11 A 20 DIAS </t>
  </si>
  <si>
    <t>21 A 30 DIAS</t>
  </si>
  <si>
    <t>31 A  40 DIAS</t>
  </si>
  <si>
    <t>41 A 60 DIAS</t>
  </si>
  <si>
    <t>41 A  60 DIAS</t>
  </si>
  <si>
    <t>61 A 85 DIAS</t>
  </si>
  <si>
    <t>CASOS SUMARIADOS INGRESADOS POR DELITO VIOLENCIA DOMESTICA</t>
  </si>
  <si>
    <t>AÑO FISCAL 2009- 2010</t>
  </si>
  <si>
    <t>JULIO A SEPTIEMBRE 2008</t>
  </si>
  <si>
    <t>OCTUBRE A DICIEMBRE 2008</t>
  </si>
  <si>
    <t>ENERO A MARZO 2009</t>
  </si>
  <si>
    <t>ABRIL A JUNIO 2009</t>
  </si>
  <si>
    <t>.</t>
  </si>
  <si>
    <t>ART. 3.2 MALTRATO AGRAVADO</t>
  </si>
  <si>
    <t>GRAN TOTAL</t>
  </si>
  <si>
    <t>CANTIDAD</t>
  </si>
  <si>
    <t>DELITO</t>
  </si>
  <si>
    <t xml:space="preserve"> PROGRAMA DE COMUNIDAD</t>
  </si>
  <si>
    <t>CASOS SUPERVISADOS POR DELITO VIOLENCIA DOMESTICA POR OFICINA (LAP)</t>
  </si>
  <si>
    <t>Tabla VI</t>
  </si>
  <si>
    <t>JULIO A SEPTTIEMBRE2009</t>
  </si>
  <si>
    <t>OCTUBRE A DICIEMBRE2009</t>
  </si>
  <si>
    <t>DELITO ORIGINAL</t>
  </si>
  <si>
    <t>ART. 2.8   VIOLAR ORDEN PROTECCION</t>
  </si>
  <si>
    <t>OTROS</t>
  </si>
  <si>
    <t>GRAN TOTOA</t>
  </si>
  <si>
    <t>OFICINAS</t>
  </si>
  <si>
    <t>AGUADILLA</t>
  </si>
  <si>
    <t>AIBONITO</t>
  </si>
  <si>
    <t xml:space="preserve">ARECIBO </t>
  </si>
  <si>
    <t>BAYAMON</t>
  </si>
  <si>
    <t>CAGUAS</t>
  </si>
  <si>
    <t>CAROLINA</t>
  </si>
  <si>
    <t>GUAYAMA</t>
  </si>
  <si>
    <t>HUMACAO</t>
  </si>
  <si>
    <t xml:space="preserve">MAYAGUEZ </t>
  </si>
  <si>
    <t xml:space="preserve">PONCE </t>
  </si>
  <si>
    <t xml:space="preserve">SAN JUAN </t>
  </si>
  <si>
    <t>UTUADO</t>
  </si>
  <si>
    <t>Tabla VII</t>
  </si>
  <si>
    <t>DELITO SENTEN-CIADO</t>
  </si>
  <si>
    <t>ART. 3.2 - MALTRATO AGRAVADO</t>
  </si>
  <si>
    <t>ART. 3.3 MALTRATO MEDIANTE AMENAZA</t>
  </si>
  <si>
    <t>ART. 3.4 MALTRATO MEDIANTE RESTRICCION LIBERTAD</t>
  </si>
  <si>
    <t>NEGOCIADO DE COMUNIDAD</t>
  </si>
  <si>
    <t>CASOS DE VIOLENCIA DOMESTICA POR SENTENCIA Y RESOLUCION (LAP)</t>
  </si>
  <si>
    <t>Tabla VIII</t>
  </si>
  <si>
    <t>SENTENCIA</t>
  </si>
  <si>
    <t>CATEGORIA</t>
  </si>
  <si>
    <t>MENOS DE 3 MESES</t>
  </si>
  <si>
    <t>DE 3 MESES A 6 MESES</t>
  </si>
  <si>
    <t>DE 6 MESES A 1D A 1A</t>
  </si>
  <si>
    <t>DE 6 MESES 1D A 1A</t>
  </si>
  <si>
    <t>DE 1A  1D A 3A</t>
  </si>
  <si>
    <t>DE 1A 1D A 3A</t>
  </si>
  <si>
    <t>DE 3A 1D A 5A</t>
  </si>
  <si>
    <t>DE 5A 1D A 10A</t>
  </si>
  <si>
    <t>DE 10A 1D A 15A</t>
  </si>
  <si>
    <t>DE 15A 1D A 20A</t>
  </si>
  <si>
    <t>DE 20A 1D A 25A</t>
  </si>
  <si>
    <t>RESOLUCION</t>
  </si>
  <si>
    <t>Tabla IX</t>
  </si>
  <si>
    <t>DE 1A  A 1D A 3A</t>
  </si>
  <si>
    <t>CASOS SUPERVISADOS INGRESADOS NUEVO POR DELITO VIOLENCIA DOMESTICA (LAP)</t>
  </si>
  <si>
    <t>Tabla X</t>
  </si>
  <si>
    <t>ART. 2.8</t>
  </si>
  <si>
    <t>ART. 3.1</t>
  </si>
  <si>
    <t>ART. 3.2</t>
  </si>
  <si>
    <t>ART. 3.3</t>
  </si>
  <si>
    <t>ART. 3.4</t>
  </si>
  <si>
    <t>ART. 3.5</t>
  </si>
  <si>
    <t>ART. 3.6</t>
  </si>
  <si>
    <t xml:space="preserve">                                                                                                                                                                                                        </t>
  </si>
  <si>
    <t>Tabla XI</t>
  </si>
  <si>
    <t>DELITO POR EL QUE FUE SENTENCIADO</t>
  </si>
  <si>
    <t>*ART. 3.6</t>
  </si>
  <si>
    <t>* ART. 2.8= 5 CASOS,  ART. 3.1= 62 CASOS, Art. 3.2 = 27 CASOS, ART. 3.3 =20 CASOS, ART.3.5= 1 CASO, ART. 3.6= 4 CASOS</t>
  </si>
  <si>
    <t>TENTATIVA</t>
  </si>
  <si>
    <t xml:space="preserve"> </t>
  </si>
  <si>
    <t>TENTATIVA = 1 ART. 2.8 Y 1 AR. 3.1</t>
  </si>
  <si>
    <t xml:space="preserve">CASOS BAJO SUPERVISION AL FINALIZAR EL AÑO </t>
  </si>
  <si>
    <t>POR DELITO VIOLENCIA DOMESTICA (LAP)</t>
  </si>
  <si>
    <t>Tabla XII</t>
  </si>
  <si>
    <t>Tabla XIII</t>
  </si>
  <si>
    <t>CASOS DE VIOLENCIA DOMESTICA POR PROGRAMA</t>
  </si>
  <si>
    <t>AñO FISCAL 2009-2010</t>
  </si>
  <si>
    <t>Tabla XIV</t>
  </si>
  <si>
    <t>LIBERTAD BAJO PALABRA</t>
  </si>
  <si>
    <t>PASE EXTENDIDO</t>
  </si>
  <si>
    <t>SUP. ELECTRÓNICA</t>
  </si>
  <si>
    <t>CENTRO DE TRATAMIENTO</t>
  </si>
  <si>
    <t xml:space="preserve">JULIO A SEPTIEMBRE </t>
  </si>
  <si>
    <t>OCTUBRE A DICIEMBRE</t>
  </si>
  <si>
    <t>CATEGORÍA</t>
  </si>
  <si>
    <t>DELITO SENTENCIADO</t>
  </si>
  <si>
    <t>DELITO SENT.</t>
  </si>
  <si>
    <t>PROGRAMAS</t>
  </si>
  <si>
    <t>PASES EXTENDIDO</t>
  </si>
  <si>
    <t>CENTROS DE TRATAMIENTOS</t>
  </si>
  <si>
    <t>CASOS DE VIOLENCIA DOMESTICA POR SENTENCIA</t>
  </si>
  <si>
    <t>Tabla XV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</si>
</sst>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#,##0\ &quot;$&quot;;[Red]\-#,##0\ &quot;$&quot;"/>
    <numFmt numFmtId="165" formatCode="#,##0.00\ &quot;$&quot;;[Red]\-#,##0.00\ &quot;$&quot;"/>
    <numFmt numFmtId="166" formatCode="000"/>
    <numFmt numFmtId="167" formatCode="0.00_)"/>
    <numFmt numFmtId="168" formatCode="_(* #,##0_);_(* \(#,##0\);_(* &quot;-&quot;??_);_(@_)"/>
  </numFmts>
  <fonts count="39">
    <font>
      <sz val="10"/>
      <name val="Arial"/>
    </font>
    <font>
      <sz val="10"/>
      <name val="Arial"/>
    </font>
    <font>
      <b/>
      <sz val="10"/>
      <name val="Tms Rmn"/>
    </font>
    <font>
      <sz val="10"/>
      <name val="MS Sans Serif"/>
      <family val="2"/>
    </font>
    <font>
      <sz val="8"/>
      <name val="Arial"/>
      <family val="2"/>
    </font>
    <font>
      <b/>
      <i/>
      <sz val="16"/>
      <name val="Helv"/>
    </font>
    <font>
      <b/>
      <sz val="10"/>
      <name val="MS Sans Serif"/>
      <family val="2"/>
    </font>
    <font>
      <b/>
      <sz val="10"/>
      <name val="Arial"/>
      <family val="2"/>
    </font>
    <font>
      <b/>
      <sz val="8.5"/>
      <name val="MS Sans Serif"/>
      <family val="2"/>
    </font>
    <font>
      <sz val="8.5"/>
      <name val="MS Sans Serif"/>
      <family val="2"/>
    </font>
    <font>
      <sz val="8.5"/>
      <name val="Tahoma"/>
      <family val="2"/>
    </font>
    <font>
      <b/>
      <sz val="9"/>
      <name val="MS Sans Serif"/>
      <family val="2"/>
    </font>
    <font>
      <sz val="9"/>
      <name val="MS Sans Serif"/>
      <family val="2"/>
    </font>
    <font>
      <sz val="10"/>
      <name val="Tahoma"/>
      <family val="2"/>
    </font>
    <font>
      <b/>
      <sz val="10"/>
      <name val="Tahoma"/>
      <family val="2"/>
    </font>
    <font>
      <b/>
      <sz val="8.5"/>
      <name val="Arial"/>
      <family val="2"/>
    </font>
    <font>
      <sz val="8.5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0"/>
      <color indexed="10"/>
      <name val="Tahoma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6"/>
      <name val="MS Sans Serif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7"/>
      <name val="MS Sans Serif"/>
      <family val="2"/>
    </font>
    <font>
      <sz val="7"/>
      <name val="Arial"/>
      <family val="2"/>
    </font>
    <font>
      <sz val="7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9"/>
      <color theme="1"/>
      <name val="Arial"/>
      <family val="2"/>
    </font>
    <font>
      <sz val="8.5"/>
      <color theme="1" tint="4.9989318521683403E-2"/>
      <name val="Arial"/>
      <family val="2"/>
    </font>
    <font>
      <sz val="8.5"/>
      <color theme="1" tint="0.14999847407452621"/>
      <name val="Arial"/>
      <family val="2"/>
    </font>
    <font>
      <sz val="8"/>
      <color theme="1" tint="0.249977111117893"/>
      <name val="Arial"/>
      <family val="2"/>
    </font>
    <font>
      <sz val="8.5"/>
      <color theme="1" tint="0.249977111117893"/>
      <name val="Arial"/>
      <family val="2"/>
    </font>
    <font>
      <b/>
      <sz val="8.5"/>
      <color theme="1" tint="4.9989318521683403E-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double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3">
    <xf numFmtId="0" fontId="0" fillId="0" borderId="0"/>
    <xf numFmtId="166" fontId="1" fillId="0" borderId="0">
      <alignment horizontal="center"/>
    </xf>
    <xf numFmtId="43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  <xf numFmtId="0" fontId="2" fillId="0" borderId="0"/>
    <xf numFmtId="0" fontId="2" fillId="0" borderId="0"/>
    <xf numFmtId="38" fontId="4" fillId="2" borderId="0" applyNumberFormat="0" applyBorder="0" applyAlignment="0" applyProtection="0"/>
    <xf numFmtId="10" fontId="4" fillId="3" borderId="1" applyNumberFormat="0" applyBorder="0" applyAlignment="0" applyProtection="0"/>
    <xf numFmtId="38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5" fillId="0" borderId="0"/>
    <xf numFmtId="0" fontId="2" fillId="0" borderId="0"/>
    <xf numFmtId="10" fontId="1" fillId="0" borderId="0" applyFont="0" applyFill="0" applyBorder="0" applyAlignment="0" applyProtection="0"/>
    <xf numFmtId="9" fontId="3" fillId="0" borderId="2" applyNumberFormat="0" applyBorder="0"/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6" fillId="0" borderId="3">
      <alignment horizontal="center"/>
    </xf>
    <xf numFmtId="3" fontId="3" fillId="0" borderId="0" applyFont="0" applyFill="0" applyBorder="0" applyAlignment="0" applyProtection="0"/>
    <xf numFmtId="0" fontId="3" fillId="4" borderId="0" applyNumberFormat="0" applyFont="0" applyBorder="0" applyAlignment="0" applyProtection="0"/>
  </cellStyleXfs>
  <cellXfs count="724">
    <xf numFmtId="0" fontId="0" fillId="0" borderId="0" xfId="0"/>
    <xf numFmtId="0" fontId="7" fillId="0" borderId="0" xfId="0" applyFont="1" applyAlignment="1">
      <alignment horizontal="centerContinuous" wrapText="1"/>
    </xf>
    <xf numFmtId="0" fontId="0" fillId="0" borderId="0" xfId="0" applyAlignment="1">
      <alignment horizontal="centerContinuous" wrapText="1"/>
    </xf>
    <xf numFmtId="0" fontId="8" fillId="0" borderId="4" xfId="0" applyFont="1" applyBorder="1" applyAlignment="1">
      <alignment horizontal="centerContinuous"/>
    </xf>
    <xf numFmtId="41" fontId="9" fillId="0" borderId="5" xfId="4" applyFont="1" applyBorder="1"/>
    <xf numFmtId="41" fontId="9" fillId="0" borderId="6" xfId="4" applyFont="1" applyBorder="1"/>
    <xf numFmtId="41" fontId="9" fillId="0" borderId="7" xfId="4" applyFont="1" applyBorder="1"/>
    <xf numFmtId="41" fontId="9" fillId="0" borderId="8" xfId="4" applyFont="1" applyBorder="1"/>
    <xf numFmtId="0" fontId="10" fillId="0" borderId="9" xfId="0" applyFont="1" applyBorder="1"/>
    <xf numFmtId="41" fontId="9" fillId="0" borderId="10" xfId="4" applyFont="1" applyBorder="1"/>
    <xf numFmtId="41" fontId="9" fillId="0" borderId="11" xfId="4" applyFont="1" applyBorder="1"/>
    <xf numFmtId="41" fontId="9" fillId="0" borderId="12" xfId="4" applyFont="1" applyBorder="1"/>
    <xf numFmtId="0" fontId="10" fillId="0" borderId="13" xfId="0" applyFont="1" applyBorder="1"/>
    <xf numFmtId="41" fontId="9" fillId="0" borderId="14" xfId="4" applyFont="1" applyBorder="1"/>
    <xf numFmtId="41" fontId="9" fillId="0" borderId="3" xfId="4" applyFont="1" applyBorder="1"/>
    <xf numFmtId="41" fontId="9" fillId="0" borderId="15" xfId="4" applyFont="1" applyBorder="1"/>
    <xf numFmtId="0" fontId="11" fillId="0" borderId="4" xfId="0" applyFont="1" applyBorder="1" applyAlignment="1">
      <alignment horizontal="centerContinuous"/>
    </xf>
    <xf numFmtId="0" fontId="12" fillId="0" borderId="16" xfId="0" applyFont="1" applyBorder="1"/>
    <xf numFmtId="0" fontId="12" fillId="0" borderId="17" xfId="0" applyFont="1" applyBorder="1"/>
    <xf numFmtId="0" fontId="13" fillId="0" borderId="0" xfId="0" applyFont="1"/>
    <xf numFmtId="2" fontId="13" fillId="5" borderId="18" xfId="0" applyNumberFormat="1" applyFont="1" applyFill="1" applyBorder="1"/>
    <xf numFmtId="2" fontId="13" fillId="5" borderId="19" xfId="0" applyNumberFormat="1" applyFont="1" applyFill="1" applyBorder="1"/>
    <xf numFmtId="41" fontId="0" fillId="0" borderId="0" xfId="0" applyNumberFormat="1"/>
    <xf numFmtId="0" fontId="0" fillId="0" borderId="0" xfId="0" applyBorder="1"/>
    <xf numFmtId="0" fontId="12" fillId="0" borderId="0" xfId="4" applyNumberFormat="1" applyFont="1" applyFill="1" applyBorder="1"/>
    <xf numFmtId="0" fontId="16" fillId="0" borderId="0" xfId="0" applyFont="1"/>
    <xf numFmtId="41" fontId="9" fillId="0" borderId="20" xfId="4" applyFont="1" applyBorder="1"/>
    <xf numFmtId="0" fontId="9" fillId="0" borderId="16" xfId="0" applyFont="1" applyBorder="1"/>
    <xf numFmtId="0" fontId="9" fillId="0" borderId="10" xfId="4" applyNumberFormat="1" applyFont="1" applyBorder="1"/>
    <xf numFmtId="0" fontId="9" fillId="0" borderId="21" xfId="4" applyNumberFormat="1" applyFont="1" applyBorder="1"/>
    <xf numFmtId="0" fontId="9" fillId="0" borderId="17" xfId="0" applyFont="1" applyBorder="1"/>
    <xf numFmtId="0" fontId="9" fillId="0" borderId="14" xfId="4" applyNumberFormat="1" applyFont="1" applyBorder="1"/>
    <xf numFmtId="0" fontId="18" fillId="0" borderId="0" xfId="0" applyFont="1"/>
    <xf numFmtId="168" fontId="14" fillId="0" borderId="22" xfId="2" applyNumberFormat="1" applyFont="1" applyBorder="1" applyAlignment="1">
      <alignment horizontal="right"/>
    </xf>
    <xf numFmtId="168" fontId="0" fillId="0" borderId="0" xfId="0" applyNumberFormat="1"/>
    <xf numFmtId="168" fontId="13" fillId="0" borderId="1" xfId="0" applyNumberFormat="1" applyFont="1" applyBorder="1" applyAlignment="1">
      <alignment horizontal="right"/>
    </xf>
    <xf numFmtId="2" fontId="13" fillId="5" borderId="23" xfId="0" applyNumberFormat="1" applyFont="1" applyFill="1" applyBorder="1"/>
    <xf numFmtId="0" fontId="13" fillId="0" borderId="1" xfId="0" applyNumberFormat="1" applyFont="1" applyBorder="1" applyAlignment="1">
      <alignment horizontal="right"/>
    </xf>
    <xf numFmtId="0" fontId="0" fillId="0" borderId="1" xfId="0" applyBorder="1"/>
    <xf numFmtId="0" fontId="0" fillId="0" borderId="24" xfId="0" applyBorder="1"/>
    <xf numFmtId="0" fontId="9" fillId="0" borderId="25" xfId="4" applyNumberFormat="1" applyFont="1" applyFill="1" applyBorder="1"/>
    <xf numFmtId="0" fontId="9" fillId="0" borderId="2" xfId="4" applyNumberFormat="1" applyFont="1" applyFill="1" applyBorder="1"/>
    <xf numFmtId="168" fontId="13" fillId="0" borderId="26" xfId="0" applyNumberFormat="1" applyFont="1" applyBorder="1" applyAlignment="1">
      <alignment horizontal="left"/>
    </xf>
    <xf numFmtId="168" fontId="13" fillId="0" borderId="1" xfId="0" applyNumberFormat="1" applyFont="1" applyBorder="1" applyAlignment="1">
      <alignment horizontal="left"/>
    </xf>
    <xf numFmtId="0" fontId="13" fillId="0" borderId="27" xfId="0" applyNumberFormat="1" applyFont="1" applyBorder="1" applyAlignment="1">
      <alignment horizontal="right"/>
    </xf>
    <xf numFmtId="0" fontId="21" fillId="0" borderId="0" xfId="0" applyFont="1"/>
    <xf numFmtId="41" fontId="9" fillId="0" borderId="12" xfId="4" applyFont="1" applyBorder="1" applyAlignment="1">
      <alignment horizontal="center"/>
    </xf>
    <xf numFmtId="41" fontId="9" fillId="0" borderId="12" xfId="4" applyFont="1" applyBorder="1" applyAlignment="1"/>
    <xf numFmtId="0" fontId="13" fillId="0" borderId="1" xfId="0" applyFont="1" applyBorder="1"/>
    <xf numFmtId="0" fontId="13" fillId="0" borderId="27" xfId="0" applyFont="1" applyBorder="1"/>
    <xf numFmtId="168" fontId="13" fillId="0" borderId="27" xfId="0" applyNumberFormat="1" applyFont="1" applyBorder="1" applyAlignment="1">
      <alignment horizontal="right"/>
    </xf>
    <xf numFmtId="168" fontId="13" fillId="0" borderId="0" xfId="0" applyNumberFormat="1" applyFont="1"/>
    <xf numFmtId="0" fontId="18" fillId="0" borderId="28" xfId="0" applyFont="1" applyBorder="1"/>
    <xf numFmtId="0" fontId="18" fillId="0" borderId="2" xfId="0" applyFont="1" applyBorder="1" applyAlignment="1">
      <alignment horizontal="centerContinuous" wrapText="1"/>
    </xf>
    <xf numFmtId="0" fontId="18" fillId="0" borderId="29" xfId="0" applyFont="1" applyBorder="1" applyAlignment="1">
      <alignment horizontal="centerContinuous" wrapText="1"/>
    </xf>
    <xf numFmtId="0" fontId="17" fillId="0" borderId="2" xfId="0" applyFont="1" applyBorder="1" applyAlignment="1">
      <alignment horizontal="centerContinuous" wrapText="1"/>
    </xf>
    <xf numFmtId="0" fontId="17" fillId="0" borderId="29" xfId="0" applyFont="1" applyBorder="1" applyAlignment="1">
      <alignment horizontal="centerContinuous" wrapText="1"/>
    </xf>
    <xf numFmtId="0" fontId="18" fillId="0" borderId="30" xfId="0" applyFont="1" applyBorder="1" applyAlignment="1">
      <alignment horizontal="left"/>
    </xf>
    <xf numFmtId="0" fontId="18" fillId="0" borderId="31" xfId="0" applyFont="1" applyBorder="1" applyAlignment="1">
      <alignment horizontal="left"/>
    </xf>
    <xf numFmtId="0" fontId="18" fillId="0" borderId="32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7" fillId="0" borderId="34" xfId="0" applyFont="1" applyBorder="1" applyAlignment="1">
      <alignment horizontal="center" wrapText="1"/>
    </xf>
    <xf numFmtId="0" fontId="18" fillId="0" borderId="35" xfId="0" applyFont="1" applyBorder="1" applyAlignment="1">
      <alignment horizontal="left"/>
    </xf>
    <xf numFmtId="0" fontId="13" fillId="0" borderId="36" xfId="0" applyFont="1" applyBorder="1" applyAlignment="1">
      <alignment horizontal="center"/>
    </xf>
    <xf numFmtId="0" fontId="17" fillId="0" borderId="29" xfId="0" applyFont="1" applyBorder="1" applyAlignment="1">
      <alignment horizontal="right" wrapText="1"/>
    </xf>
    <xf numFmtId="0" fontId="18" fillId="0" borderId="37" xfId="0" applyFont="1" applyBorder="1"/>
    <xf numFmtId="0" fontId="18" fillId="0" borderId="38" xfId="0" applyFont="1" applyBorder="1"/>
    <xf numFmtId="0" fontId="18" fillId="0" borderId="15" xfId="0" applyFont="1" applyBorder="1"/>
    <xf numFmtId="0" fontId="17" fillId="0" borderId="32" xfId="0" applyFont="1" applyBorder="1" applyAlignment="1">
      <alignment horizontal="right" wrapText="1"/>
    </xf>
    <xf numFmtId="0" fontId="18" fillId="0" borderId="39" xfId="0" applyFont="1" applyBorder="1"/>
    <xf numFmtId="0" fontId="18" fillId="0" borderId="40" xfId="0" applyFont="1" applyBorder="1"/>
    <xf numFmtId="0" fontId="18" fillId="0" borderId="33" xfId="0" applyFont="1" applyBorder="1"/>
    <xf numFmtId="0" fontId="18" fillId="0" borderId="41" xfId="0" applyFont="1" applyBorder="1" applyAlignment="1">
      <alignment horizontal="centerContinuous" wrapText="1"/>
    </xf>
    <xf numFmtId="0" fontId="13" fillId="0" borderId="0" xfId="0" applyFont="1" applyBorder="1"/>
    <xf numFmtId="0" fontId="13" fillId="0" borderId="23" xfId="0" applyFont="1" applyBorder="1"/>
    <xf numFmtId="0" fontId="13" fillId="0" borderId="30" xfId="0" applyFont="1" applyBorder="1" applyAlignment="1">
      <alignment horizontal="left"/>
    </xf>
    <xf numFmtId="0" fontId="13" fillId="0" borderId="30" xfId="0" applyFont="1" applyBorder="1" applyAlignment="1">
      <alignment horizontal="left" wrapText="1"/>
    </xf>
    <xf numFmtId="0" fontId="13" fillId="0" borderId="42" xfId="0" applyFont="1" applyBorder="1"/>
    <xf numFmtId="3" fontId="13" fillId="0" borderId="32" xfId="0" applyNumberFormat="1" applyFont="1" applyBorder="1" applyAlignment="1">
      <alignment horizontal="center"/>
    </xf>
    <xf numFmtId="0" fontId="13" fillId="0" borderId="43" xfId="0" applyFont="1" applyBorder="1" applyAlignment="1">
      <alignment horizontal="left"/>
    </xf>
    <xf numFmtId="0" fontId="14" fillId="0" borderId="28" xfId="0" applyFont="1" applyBorder="1"/>
    <xf numFmtId="0" fontId="14" fillId="0" borderId="44" xfId="0" applyFont="1" applyBorder="1"/>
    <xf numFmtId="3" fontId="14" fillId="0" borderId="45" xfId="0" applyNumberFormat="1" applyFont="1" applyBorder="1" applyAlignment="1">
      <alignment horizontal="right" wrapText="1"/>
    </xf>
    <xf numFmtId="0" fontId="13" fillId="0" borderId="12" xfId="0" applyFont="1" applyBorder="1"/>
    <xf numFmtId="0" fontId="13" fillId="0" borderId="38" xfId="0" applyFont="1" applyBorder="1"/>
    <xf numFmtId="0" fontId="13" fillId="0" borderId="46" xfId="0" applyFont="1" applyBorder="1"/>
    <xf numFmtId="0" fontId="17" fillId="0" borderId="47" xfId="0" applyFont="1" applyBorder="1" applyAlignment="1">
      <alignment horizontal="centerContinuous" wrapText="1"/>
    </xf>
    <xf numFmtId="3" fontId="14" fillId="0" borderId="22" xfId="0" applyNumberFormat="1" applyFont="1" applyBorder="1" applyAlignment="1">
      <alignment horizontal="right" wrapText="1"/>
    </xf>
    <xf numFmtId="0" fontId="13" fillId="0" borderId="26" xfId="0" applyFont="1" applyBorder="1"/>
    <xf numFmtId="0" fontId="13" fillId="0" borderId="40" xfId="0" applyFont="1" applyBorder="1"/>
    <xf numFmtId="3" fontId="14" fillId="0" borderId="48" xfId="0" applyNumberFormat="1" applyFont="1" applyBorder="1" applyAlignment="1">
      <alignment horizontal="center"/>
    </xf>
    <xf numFmtId="0" fontId="13" fillId="0" borderId="49" xfId="0" applyFont="1" applyBorder="1"/>
    <xf numFmtId="168" fontId="14" fillId="0" borderId="50" xfId="2" applyNumberFormat="1" applyFont="1" applyBorder="1"/>
    <xf numFmtId="0" fontId="13" fillId="0" borderId="39" xfId="0" applyFont="1" applyBorder="1"/>
    <xf numFmtId="0" fontId="8" fillId="0" borderId="1" xfId="0" applyFont="1" applyBorder="1" applyAlignment="1">
      <alignment horizontal="center" wrapText="1"/>
    </xf>
    <xf numFmtId="41" fontId="15" fillId="0" borderId="1" xfId="0" applyNumberFormat="1" applyFont="1" applyBorder="1"/>
    <xf numFmtId="0" fontId="0" fillId="0" borderId="23" xfId="0" applyBorder="1"/>
    <xf numFmtId="41" fontId="15" fillId="0" borderId="27" xfId="0" applyNumberFormat="1" applyFont="1" applyBorder="1"/>
    <xf numFmtId="0" fontId="0" fillId="0" borderId="27" xfId="0" applyBorder="1"/>
    <xf numFmtId="0" fontId="0" fillId="0" borderId="19" xfId="0" applyBorder="1"/>
    <xf numFmtId="0" fontId="0" fillId="0" borderId="51" xfId="0" applyBorder="1"/>
    <xf numFmtId="0" fontId="0" fillId="0" borderId="52" xfId="0" applyBorder="1"/>
    <xf numFmtId="0" fontId="8" fillId="0" borderId="53" xfId="0" applyFont="1" applyBorder="1" applyAlignment="1">
      <alignment horizontal="center" wrapText="1"/>
    </xf>
    <xf numFmtId="0" fontId="0" fillId="0" borderId="54" xfId="0" applyBorder="1"/>
    <xf numFmtId="0" fontId="0" fillId="0" borderId="53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34" xfId="0" applyBorder="1"/>
    <xf numFmtId="41" fontId="15" fillId="0" borderId="53" xfId="0" applyNumberFormat="1" applyFont="1" applyBorder="1"/>
    <xf numFmtId="0" fontId="0" fillId="0" borderId="59" xfId="0" applyBorder="1"/>
    <xf numFmtId="0" fontId="7" fillId="0" borderId="60" xfId="0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15" fillId="0" borderId="13" xfId="0" applyFont="1" applyBorder="1"/>
    <xf numFmtId="41" fontId="15" fillId="0" borderId="56" xfId="0" applyNumberFormat="1" applyFont="1" applyBorder="1"/>
    <xf numFmtId="0" fontId="8" fillId="0" borderId="61" xfId="0" applyFont="1" applyBorder="1" applyAlignment="1">
      <alignment horizontal="centerContinuous" wrapText="1"/>
    </xf>
    <xf numFmtId="0" fontId="17" fillId="0" borderId="62" xfId="0" applyFont="1" applyBorder="1" applyAlignment="1">
      <alignment horizontal="centerContinuous" wrapText="1"/>
    </xf>
    <xf numFmtId="0" fontId="0" fillId="0" borderId="63" xfId="0" applyBorder="1" applyAlignment="1">
      <alignment horizontal="centerContinuous" wrapText="1"/>
    </xf>
    <xf numFmtId="0" fontId="0" fillId="0" borderId="64" xfId="0" applyBorder="1" applyAlignment="1">
      <alignment horizontal="centerContinuous" wrapText="1"/>
    </xf>
    <xf numFmtId="0" fontId="0" fillId="0" borderId="65" xfId="0" applyBorder="1" applyAlignment="1">
      <alignment horizontal="centerContinuous" wrapText="1"/>
    </xf>
    <xf numFmtId="0" fontId="0" fillId="0" borderId="66" xfId="0" applyBorder="1"/>
    <xf numFmtId="0" fontId="0" fillId="0" borderId="67" xfId="0" applyBorder="1"/>
    <xf numFmtId="0" fontId="7" fillId="0" borderId="68" xfId="0" applyFont="1" applyBorder="1" applyAlignment="1">
      <alignment horizontal="centerContinuous" wrapText="1"/>
    </xf>
    <xf numFmtId="0" fontId="7" fillId="0" borderId="63" xfId="0" applyFont="1" applyBorder="1" applyAlignment="1">
      <alignment horizontal="centerContinuous" wrapText="1"/>
    </xf>
    <xf numFmtId="41" fontId="9" fillId="0" borderId="69" xfId="4" applyFont="1" applyBorder="1"/>
    <xf numFmtId="41" fontId="9" fillId="0" borderId="70" xfId="4" applyFont="1" applyBorder="1"/>
    <xf numFmtId="41" fontId="9" fillId="0" borderId="71" xfId="4" applyFont="1" applyBorder="1"/>
    <xf numFmtId="41" fontId="9" fillId="0" borderId="72" xfId="4" applyFont="1" applyBorder="1"/>
    <xf numFmtId="41" fontId="9" fillId="0" borderId="73" xfId="4" applyFont="1" applyBorder="1"/>
    <xf numFmtId="41" fontId="9" fillId="0" borderId="74" xfId="4" applyFont="1" applyBorder="1"/>
    <xf numFmtId="41" fontId="9" fillId="0" borderId="54" xfId="4" applyFont="1" applyBorder="1"/>
    <xf numFmtId="41" fontId="9" fillId="0" borderId="55" xfId="4" applyFont="1" applyBorder="1"/>
    <xf numFmtId="41" fontId="9" fillId="0" borderId="53" xfId="4" applyFont="1" applyBorder="1"/>
    <xf numFmtId="41" fontId="9" fillId="0" borderId="75" xfId="4" applyFont="1" applyBorder="1"/>
    <xf numFmtId="41" fontId="9" fillId="0" borderId="23" xfId="4" applyFont="1" applyBorder="1"/>
    <xf numFmtId="41" fontId="9" fillId="0" borderId="51" xfId="4" applyFont="1" applyBorder="1"/>
    <xf numFmtId="41" fontId="9" fillId="0" borderId="76" xfId="4" applyFont="1" applyBorder="1"/>
    <xf numFmtId="41" fontId="9" fillId="0" borderId="77" xfId="4" applyFont="1" applyBorder="1"/>
    <xf numFmtId="41" fontId="9" fillId="0" borderId="78" xfId="4" applyFont="1" applyBorder="1"/>
    <xf numFmtId="41" fontId="9" fillId="0" borderId="79" xfId="4" applyFont="1" applyBorder="1"/>
    <xf numFmtId="41" fontId="9" fillId="0" borderId="52" xfId="4" applyFont="1" applyBorder="1"/>
    <xf numFmtId="41" fontId="9" fillId="0" borderId="56" xfId="4" applyFont="1" applyBorder="1"/>
    <xf numFmtId="41" fontId="9" fillId="0" borderId="19" xfId="4" applyFont="1" applyBorder="1"/>
    <xf numFmtId="0" fontId="0" fillId="0" borderId="28" xfId="0" applyBorder="1"/>
    <xf numFmtId="0" fontId="4" fillId="0" borderId="34" xfId="0" applyFont="1" applyBorder="1" applyAlignment="1">
      <alignment horizontal="left"/>
    </xf>
    <xf numFmtId="41" fontId="12" fillId="0" borderId="1" xfId="4" applyFont="1" applyBorder="1" applyAlignment="1">
      <alignment horizontal="center"/>
    </xf>
    <xf numFmtId="41" fontId="12" fillId="0" borderId="27" xfId="4" applyFont="1" applyBorder="1" applyAlignment="1">
      <alignment horizontal="center"/>
    </xf>
    <xf numFmtId="41" fontId="0" fillId="0" borderId="73" xfId="0" applyNumberFormat="1" applyBorder="1" applyAlignment="1">
      <alignment horizontal="left"/>
    </xf>
    <xf numFmtId="41" fontId="0" fillId="0" borderId="22" xfId="0" applyNumberFormat="1" applyBorder="1" applyAlignment="1">
      <alignment horizontal="left"/>
    </xf>
    <xf numFmtId="41" fontId="0" fillId="0" borderId="74" xfId="0" applyNumberFormat="1" applyBorder="1" applyAlignment="1">
      <alignment horizontal="left"/>
    </xf>
    <xf numFmtId="41" fontId="0" fillId="0" borderId="75" xfId="0" applyNumberFormat="1" applyBorder="1" applyAlignment="1">
      <alignment horizontal="left"/>
    </xf>
    <xf numFmtId="41" fontId="12" fillId="0" borderId="55" xfId="4" applyFont="1" applyBorder="1" applyAlignment="1">
      <alignment horizontal="center"/>
    </xf>
    <xf numFmtId="41" fontId="12" fillId="0" borderId="80" xfId="4" applyFont="1" applyBorder="1" applyAlignment="1">
      <alignment horizontal="center"/>
    </xf>
    <xf numFmtId="41" fontId="12" fillId="0" borderId="81" xfId="4" applyFont="1" applyBorder="1" applyAlignment="1">
      <alignment horizontal="center"/>
    </xf>
    <xf numFmtId="41" fontId="12" fillId="0" borderId="82" xfId="4" applyFont="1" applyBorder="1" applyAlignment="1">
      <alignment horizontal="center"/>
    </xf>
    <xf numFmtId="41" fontId="12" fillId="0" borderId="54" xfId="4" applyFont="1" applyBorder="1" applyAlignment="1">
      <alignment horizontal="center"/>
    </xf>
    <xf numFmtId="41" fontId="12" fillId="0" borderId="53" xfId="4" applyFont="1" applyBorder="1" applyAlignment="1">
      <alignment horizontal="center"/>
    </xf>
    <xf numFmtId="41" fontId="12" fillId="0" borderId="56" xfId="4" applyFont="1" applyBorder="1" applyAlignment="1">
      <alignment horizontal="center"/>
    </xf>
    <xf numFmtId="0" fontId="16" fillId="0" borderId="28" xfId="0" applyFont="1" applyBorder="1"/>
    <xf numFmtId="0" fontId="16" fillId="0" borderId="34" xfId="0" applyFont="1" applyBorder="1"/>
    <xf numFmtId="41" fontId="9" fillId="0" borderId="83" xfId="4" applyFont="1" applyBorder="1"/>
    <xf numFmtId="0" fontId="9" fillId="0" borderId="72" xfId="4" applyNumberFormat="1" applyFont="1" applyBorder="1"/>
    <xf numFmtId="0" fontId="9" fillId="0" borderId="84" xfId="4" applyNumberFormat="1" applyFont="1" applyBorder="1"/>
    <xf numFmtId="0" fontId="9" fillId="0" borderId="85" xfId="4" applyNumberFormat="1" applyFont="1" applyBorder="1"/>
    <xf numFmtId="0" fontId="9" fillId="0" borderId="30" xfId="0" applyFont="1" applyBorder="1"/>
    <xf numFmtId="0" fontId="9" fillId="0" borderId="42" xfId="0" applyFont="1" applyBorder="1"/>
    <xf numFmtId="0" fontId="16" fillId="0" borderId="33" xfId="0" applyFont="1" applyBorder="1"/>
    <xf numFmtId="0" fontId="16" fillId="0" borderId="39" xfId="0" applyFont="1" applyBorder="1"/>
    <xf numFmtId="0" fontId="16" fillId="0" borderId="40" xfId="0" applyFont="1" applyBorder="1"/>
    <xf numFmtId="0" fontId="16" fillId="0" borderId="49" xfId="0" applyFont="1" applyBorder="1"/>
    <xf numFmtId="0" fontId="16" fillId="0" borderId="86" xfId="0" applyFont="1" applyBorder="1"/>
    <xf numFmtId="0" fontId="16" fillId="0" borderId="87" xfId="0" applyFont="1" applyBorder="1"/>
    <xf numFmtId="0" fontId="16" fillId="0" borderId="72" xfId="0" applyFont="1" applyBorder="1"/>
    <xf numFmtId="0" fontId="12" fillId="0" borderId="30" xfId="0" applyFont="1" applyBorder="1"/>
    <xf numFmtId="3" fontId="13" fillId="0" borderId="40" xfId="0" applyNumberFormat="1" applyFont="1" applyBorder="1" applyAlignment="1">
      <alignment horizontal="center"/>
    </xf>
    <xf numFmtId="0" fontId="0" fillId="0" borderId="40" xfId="0" applyBorder="1"/>
    <xf numFmtId="0" fontId="0" fillId="0" borderId="49" xfId="0" applyBorder="1"/>
    <xf numFmtId="0" fontId="9" fillId="0" borderId="40" xfId="4" applyNumberFormat="1" applyFont="1" applyBorder="1"/>
    <xf numFmtId="0" fontId="9" fillId="0" borderId="38" xfId="4" applyNumberFormat="1" applyFont="1" applyBorder="1"/>
    <xf numFmtId="0" fontId="18" fillId="0" borderId="32" xfId="0" applyFont="1" applyBorder="1" applyAlignment="1">
      <alignment horizontal="centerContinuous" wrapText="1"/>
    </xf>
    <xf numFmtId="41" fontId="12" fillId="0" borderId="86" xfId="4" applyFont="1" applyBorder="1"/>
    <xf numFmtId="0" fontId="13" fillId="0" borderId="2" xfId="0" applyFont="1" applyBorder="1"/>
    <xf numFmtId="168" fontId="14" fillId="0" borderId="75" xfId="2" applyNumberFormat="1" applyFont="1" applyBorder="1" applyAlignment="1">
      <alignment horizontal="right"/>
    </xf>
    <xf numFmtId="168" fontId="13" fillId="0" borderId="18" xfId="0" applyNumberFormat="1" applyFont="1" applyBorder="1" applyAlignment="1">
      <alignment horizontal="left"/>
    </xf>
    <xf numFmtId="168" fontId="13" fillId="0" borderId="23" xfId="0" applyNumberFormat="1" applyFont="1" applyBorder="1" applyAlignment="1">
      <alignment horizontal="left"/>
    </xf>
    <xf numFmtId="168" fontId="13" fillId="0" borderId="23" xfId="0" applyNumberFormat="1" applyFont="1" applyBorder="1" applyAlignment="1">
      <alignment horizontal="right"/>
    </xf>
    <xf numFmtId="0" fontId="13" fillId="0" borderId="23" xfId="0" applyNumberFormat="1" applyFont="1" applyBorder="1" applyAlignment="1">
      <alignment horizontal="right"/>
    </xf>
    <xf numFmtId="0" fontId="13" fillId="0" borderId="19" xfId="0" applyNumberFormat="1" applyFont="1" applyBorder="1" applyAlignment="1">
      <alignment horizontal="right"/>
    </xf>
    <xf numFmtId="0" fontId="13" fillId="0" borderId="43" xfId="0" applyFont="1" applyBorder="1"/>
    <xf numFmtId="0" fontId="13" fillId="0" borderId="30" xfId="0" applyFont="1" applyBorder="1"/>
    <xf numFmtId="0" fontId="13" fillId="0" borderId="88" xfId="0" applyFont="1" applyBorder="1"/>
    <xf numFmtId="0" fontId="13" fillId="0" borderId="32" xfId="0" applyFont="1" applyBorder="1"/>
    <xf numFmtId="168" fontId="14" fillId="0" borderId="22" xfId="2" applyNumberFormat="1" applyFont="1" applyBorder="1" applyAlignment="1"/>
    <xf numFmtId="168" fontId="13" fillId="0" borderId="26" xfId="0" applyNumberFormat="1" applyFont="1" applyBorder="1" applyAlignment="1"/>
    <xf numFmtId="0" fontId="0" fillId="0" borderId="87" xfId="0" applyBorder="1"/>
    <xf numFmtId="0" fontId="0" fillId="0" borderId="89" xfId="0" applyBorder="1"/>
    <xf numFmtId="0" fontId="13" fillId="0" borderId="48" xfId="0" applyFont="1" applyBorder="1" applyAlignment="1">
      <alignment horizontal="center"/>
    </xf>
    <xf numFmtId="168" fontId="13" fillId="0" borderId="0" xfId="0" applyNumberFormat="1" applyFont="1" applyBorder="1" applyAlignment="1">
      <alignment horizontal="right"/>
    </xf>
    <xf numFmtId="0" fontId="13" fillId="0" borderId="0" xfId="0" applyNumberFormat="1" applyFont="1" applyBorder="1" applyAlignment="1">
      <alignment horizontal="right"/>
    </xf>
    <xf numFmtId="0" fontId="13" fillId="0" borderId="90" xfId="0" applyFont="1" applyBorder="1"/>
    <xf numFmtId="0" fontId="13" fillId="0" borderId="91" xfId="0" applyNumberFormat="1" applyFont="1" applyBorder="1" applyAlignment="1">
      <alignment horizontal="right"/>
    </xf>
    <xf numFmtId="0" fontId="13" fillId="0" borderId="92" xfId="0" applyNumberFormat="1" applyFont="1" applyBorder="1" applyAlignment="1">
      <alignment horizontal="right"/>
    </xf>
    <xf numFmtId="168" fontId="13" fillId="0" borderId="0" xfId="0" applyNumberFormat="1" applyFont="1" applyFill="1" applyBorder="1" applyAlignment="1">
      <alignment horizontal="right"/>
    </xf>
    <xf numFmtId="0" fontId="13" fillId="0" borderId="40" xfId="0" applyFont="1" applyBorder="1" applyAlignment="1">
      <alignment horizontal="center"/>
    </xf>
    <xf numFmtId="168" fontId="31" fillId="0" borderId="86" xfId="2" applyNumberFormat="1" applyFont="1" applyBorder="1" applyAlignment="1">
      <alignment horizontal="right"/>
    </xf>
    <xf numFmtId="168" fontId="32" fillId="0" borderId="93" xfId="0" applyNumberFormat="1" applyFont="1" applyBorder="1"/>
    <xf numFmtId="168" fontId="32" fillId="0" borderId="40" xfId="0" applyNumberFormat="1" applyFont="1" applyBorder="1"/>
    <xf numFmtId="168" fontId="32" fillId="0" borderId="33" xfId="0" applyNumberFormat="1" applyFont="1" applyBorder="1"/>
    <xf numFmtId="0" fontId="32" fillId="0" borderId="0" xfId="0" applyFont="1"/>
    <xf numFmtId="168" fontId="32" fillId="0" borderId="41" xfId="0" applyNumberFormat="1" applyFont="1" applyBorder="1"/>
    <xf numFmtId="168" fontId="32" fillId="0" borderId="0" xfId="0" applyNumberFormat="1" applyFont="1" applyBorder="1"/>
    <xf numFmtId="168" fontId="32" fillId="0" borderId="0" xfId="0" applyNumberFormat="1" applyFont="1"/>
    <xf numFmtId="168" fontId="31" fillId="0" borderId="40" xfId="2" applyNumberFormat="1" applyFont="1" applyBorder="1" applyAlignment="1">
      <alignment horizontal="right"/>
    </xf>
    <xf numFmtId="0" fontId="0" fillId="0" borderId="32" xfId="0" applyBorder="1"/>
    <xf numFmtId="0" fontId="0" fillId="0" borderId="93" xfId="0" applyBorder="1"/>
    <xf numFmtId="0" fontId="13" fillId="0" borderId="94" xfId="0" applyFont="1" applyBorder="1"/>
    <xf numFmtId="0" fontId="13" fillId="0" borderId="93" xfId="0" applyFont="1" applyBorder="1"/>
    <xf numFmtId="0" fontId="18" fillId="0" borderId="1" xfId="0" applyFont="1" applyBorder="1" applyAlignment="1">
      <alignment horizontal="centerContinuous" wrapText="1"/>
    </xf>
    <xf numFmtId="0" fontId="14" fillId="0" borderId="1" xfId="0" applyFont="1" applyBorder="1"/>
    <xf numFmtId="43" fontId="13" fillId="0" borderId="0" xfId="0" applyNumberFormat="1" applyFont="1"/>
    <xf numFmtId="0" fontId="13" fillId="0" borderId="50" xfId="0" applyFont="1" applyBorder="1"/>
    <xf numFmtId="0" fontId="13" fillId="0" borderId="95" xfId="0" applyFont="1" applyBorder="1"/>
    <xf numFmtId="0" fontId="13" fillId="0" borderId="96" xfId="0" applyFont="1" applyBorder="1"/>
    <xf numFmtId="0" fontId="9" fillId="6" borderId="70" xfId="4" applyNumberFormat="1" applyFont="1" applyFill="1" applyBorder="1"/>
    <xf numFmtId="41" fontId="9" fillId="6" borderId="70" xfId="4" applyFont="1" applyFill="1" applyBorder="1"/>
    <xf numFmtId="0" fontId="9" fillId="6" borderId="97" xfId="4" applyNumberFormat="1" applyFont="1" applyFill="1" applyBorder="1"/>
    <xf numFmtId="0" fontId="9" fillId="6" borderId="71" xfId="4" applyNumberFormat="1" applyFont="1" applyFill="1" applyBorder="1"/>
    <xf numFmtId="41" fontId="12" fillId="6" borderId="98" xfId="4" applyFont="1" applyFill="1" applyBorder="1"/>
    <xf numFmtId="0" fontId="9" fillId="6" borderId="99" xfId="4" applyNumberFormat="1" applyFont="1" applyFill="1" applyBorder="1"/>
    <xf numFmtId="41" fontId="9" fillId="6" borderId="100" xfId="4" applyFont="1" applyFill="1" applyBorder="1"/>
    <xf numFmtId="168" fontId="14" fillId="6" borderId="101" xfId="2" applyNumberFormat="1" applyFont="1" applyFill="1" applyBorder="1" applyAlignment="1">
      <alignment horizontal="right"/>
    </xf>
    <xf numFmtId="168" fontId="13" fillId="6" borderId="102" xfId="0" applyNumberFormat="1" applyFont="1" applyFill="1" applyBorder="1" applyAlignment="1">
      <alignment horizontal="right"/>
    </xf>
    <xf numFmtId="168" fontId="13" fillId="6" borderId="51" xfId="0" applyNumberFormat="1" applyFont="1" applyFill="1" applyBorder="1" applyAlignment="1">
      <alignment horizontal="right"/>
    </xf>
    <xf numFmtId="0" fontId="13" fillId="6" borderId="51" xfId="0" applyNumberFormat="1" applyFont="1" applyFill="1" applyBorder="1" applyAlignment="1">
      <alignment horizontal="right"/>
    </xf>
    <xf numFmtId="168" fontId="13" fillId="6" borderId="52" xfId="0" applyNumberFormat="1" applyFont="1" applyFill="1" applyBorder="1" applyAlignment="1">
      <alignment horizontal="right"/>
    </xf>
    <xf numFmtId="0" fontId="13" fillId="6" borderId="0" xfId="0" applyFont="1" applyFill="1"/>
    <xf numFmtId="0" fontId="13" fillId="6" borderId="103" xfId="0" applyNumberFormat="1" applyFont="1" applyFill="1" applyBorder="1" applyAlignment="1">
      <alignment horizontal="right"/>
    </xf>
    <xf numFmtId="0" fontId="18" fillId="6" borderId="2" xfId="0" applyFont="1" applyFill="1" applyBorder="1" applyAlignment="1">
      <alignment horizontal="centerContinuous" wrapText="1"/>
    </xf>
    <xf numFmtId="0" fontId="0" fillId="6" borderId="0" xfId="0" applyFill="1" applyBorder="1"/>
    <xf numFmtId="0" fontId="0" fillId="6" borderId="51" xfId="0" applyFill="1" applyBorder="1"/>
    <xf numFmtId="0" fontId="13" fillId="6" borderId="54" xfId="0" applyFont="1" applyFill="1" applyBorder="1"/>
    <xf numFmtId="0" fontId="0" fillId="6" borderId="104" xfId="0" applyFill="1" applyBorder="1"/>
    <xf numFmtId="3" fontId="14" fillId="6" borderId="98" xfId="0" applyNumberFormat="1" applyFont="1" applyFill="1" applyBorder="1" applyAlignment="1">
      <alignment horizontal="right" wrapText="1"/>
    </xf>
    <xf numFmtId="0" fontId="13" fillId="6" borderId="11" xfId="0" applyFont="1" applyFill="1" applyBorder="1"/>
    <xf numFmtId="0" fontId="13" fillId="6" borderId="99" xfId="0" applyFont="1" applyFill="1" applyBorder="1"/>
    <xf numFmtId="0" fontId="13" fillId="6" borderId="105" xfId="0" applyFont="1" applyFill="1" applyBorder="1"/>
    <xf numFmtId="0" fontId="13" fillId="6" borderId="106" xfId="0" applyFont="1" applyFill="1" applyBorder="1"/>
    <xf numFmtId="0" fontId="18" fillId="6" borderId="99" xfId="0" applyFont="1" applyFill="1" applyBorder="1"/>
    <xf numFmtId="0" fontId="18" fillId="6" borderId="2" xfId="0" applyFont="1" applyFill="1" applyBorder="1"/>
    <xf numFmtId="0" fontId="18" fillId="6" borderId="107" xfId="0" applyFont="1" applyFill="1" applyBorder="1"/>
    <xf numFmtId="0" fontId="18" fillId="6" borderId="3" xfId="0" applyFont="1" applyFill="1" applyBorder="1"/>
    <xf numFmtId="0" fontId="22" fillId="0" borderId="90" xfId="0" applyFont="1" applyBorder="1" applyAlignment="1">
      <alignment horizontal="centerContinuous" wrapText="1"/>
    </xf>
    <xf numFmtId="168" fontId="23" fillId="7" borderId="16" xfId="2" applyNumberFormat="1" applyFont="1" applyFill="1" applyBorder="1" applyAlignment="1">
      <alignment horizontal="left" wrapText="1"/>
    </xf>
    <xf numFmtId="0" fontId="23" fillId="0" borderId="40" xfId="0" applyFont="1" applyBorder="1"/>
    <xf numFmtId="0" fontId="23" fillId="0" borderId="51" xfId="0" applyFont="1" applyBorder="1"/>
    <xf numFmtId="0" fontId="33" fillId="0" borderId="1" xfId="0" applyFont="1" applyBorder="1"/>
    <xf numFmtId="0" fontId="23" fillId="0" borderId="1" xfId="0" applyFont="1" applyBorder="1"/>
    <xf numFmtId="0" fontId="23" fillId="0" borderId="23" xfId="0" applyFont="1" applyBorder="1"/>
    <xf numFmtId="168" fontId="23" fillId="7" borderId="16" xfId="2" applyNumberFormat="1" applyFont="1" applyFill="1" applyBorder="1" applyAlignment="1">
      <alignment horizontal="left"/>
    </xf>
    <xf numFmtId="0" fontId="23" fillId="0" borderId="38" xfId="0" applyFont="1" applyBorder="1"/>
    <xf numFmtId="168" fontId="23" fillId="7" borderId="108" xfId="2" applyNumberFormat="1" applyFont="1" applyFill="1" applyBorder="1" applyAlignment="1">
      <alignment horizontal="left"/>
    </xf>
    <xf numFmtId="0" fontId="23" fillId="0" borderId="94" xfId="0" applyFont="1" applyBorder="1"/>
    <xf numFmtId="168" fontId="24" fillId="7" borderId="4" xfId="2" applyNumberFormat="1" applyFont="1" applyFill="1" applyBorder="1" applyAlignment="1">
      <alignment horizontal="left"/>
    </xf>
    <xf numFmtId="0" fontId="23" fillId="0" borderId="109" xfId="0" applyFont="1" applyBorder="1"/>
    <xf numFmtId="0" fontId="23" fillId="0" borderId="22" xfId="0" applyFont="1" applyBorder="1"/>
    <xf numFmtId="0" fontId="23" fillId="0" borderId="75" xfId="0" applyFont="1" applyBorder="1"/>
    <xf numFmtId="0" fontId="23" fillId="7" borderId="40" xfId="0" applyFont="1" applyFill="1" applyBorder="1"/>
    <xf numFmtId="168" fontId="23" fillId="7" borderId="110" xfId="2" applyNumberFormat="1" applyFont="1" applyFill="1" applyBorder="1" applyAlignment="1">
      <alignment horizontal="left"/>
    </xf>
    <xf numFmtId="168" fontId="23" fillId="7" borderId="17" xfId="2" applyNumberFormat="1" applyFont="1" applyFill="1" applyBorder="1" applyAlignment="1">
      <alignment horizontal="left"/>
    </xf>
    <xf numFmtId="0" fontId="23" fillId="0" borderId="49" xfId="0" applyFont="1" applyBorder="1"/>
    <xf numFmtId="0" fontId="23" fillId="0" borderId="55" xfId="0" applyFont="1" applyBorder="1"/>
    <xf numFmtId="0" fontId="23" fillId="0" borderId="52" xfId="0" applyFont="1" applyBorder="1"/>
    <xf numFmtId="0" fontId="23" fillId="0" borderId="46" xfId="0" applyFont="1" applyBorder="1"/>
    <xf numFmtId="0" fontId="19" fillId="0" borderId="0" xfId="0" applyFont="1" applyAlignment="1">
      <alignment horizontal="centerContinuous" wrapText="1"/>
    </xf>
    <xf numFmtId="0" fontId="20" fillId="0" borderId="0" xfId="0" applyFont="1" applyAlignment="1">
      <alignment horizontal="centerContinuous" wrapText="1"/>
    </xf>
    <xf numFmtId="0" fontId="0" fillId="0" borderId="0" xfId="0" applyFill="1" applyBorder="1"/>
    <xf numFmtId="0" fontId="14" fillId="0" borderId="66" xfId="0" applyFont="1" applyBorder="1" applyAlignment="1">
      <alignment horizontal="centerContinuous" wrapText="1"/>
    </xf>
    <xf numFmtId="0" fontId="14" fillId="0" borderId="2" xfId="0" applyFont="1" applyBorder="1" applyAlignment="1">
      <alignment horizontal="centerContinuous" wrapText="1"/>
    </xf>
    <xf numFmtId="0" fontId="0" fillId="0" borderId="2" xfId="0" applyBorder="1" applyAlignment="1">
      <alignment horizontal="centerContinuous" wrapText="1"/>
    </xf>
    <xf numFmtId="0" fontId="0" fillId="0" borderId="111" xfId="0" applyBorder="1" applyAlignment="1">
      <alignment horizontal="centerContinuous" wrapText="1"/>
    </xf>
    <xf numFmtId="0" fontId="0" fillId="0" borderId="112" xfId="0" applyBorder="1" applyAlignment="1">
      <alignment horizontal="centerContinuous" wrapText="1"/>
    </xf>
    <xf numFmtId="0" fontId="8" fillId="0" borderId="43" xfId="0" applyFont="1" applyBorder="1" applyAlignment="1">
      <alignment horizontal="centerContinuous" wrapText="1"/>
    </xf>
    <xf numFmtId="0" fontId="16" fillId="0" borderId="113" xfId="0" applyFont="1" applyBorder="1" applyAlignment="1">
      <alignment horizontal="center"/>
    </xf>
    <xf numFmtId="0" fontId="10" fillId="0" borderId="114" xfId="0" applyFont="1" applyBorder="1" applyAlignment="1">
      <alignment horizontal="centerContinuous" wrapText="1"/>
    </xf>
    <xf numFmtId="0" fontId="10" fillId="0" borderId="115" xfId="0" applyFont="1" applyBorder="1" applyAlignment="1">
      <alignment horizontal="centerContinuous" wrapText="1"/>
    </xf>
    <xf numFmtId="0" fontId="16" fillId="0" borderId="116" xfId="0" applyFont="1" applyBorder="1" applyAlignment="1">
      <alignment horizontal="centerContinuous" wrapText="1"/>
    </xf>
    <xf numFmtId="0" fontId="10" fillId="0" borderId="117" xfId="0" applyFont="1" applyFill="1" applyBorder="1" applyAlignment="1">
      <alignment horizontal="centerContinuous" wrapText="1"/>
    </xf>
    <xf numFmtId="0" fontId="10" fillId="0" borderId="118" xfId="0" applyFont="1" applyFill="1" applyBorder="1" applyAlignment="1">
      <alignment horizontal="centerContinuous" wrapText="1"/>
    </xf>
    <xf numFmtId="0" fontId="8" fillId="0" borderId="119" xfId="0" applyFont="1" applyBorder="1" applyAlignment="1">
      <alignment horizontal="centerContinuous"/>
    </xf>
    <xf numFmtId="0" fontId="16" fillId="0" borderId="73" xfId="0" applyFont="1" applyBorder="1"/>
    <xf numFmtId="0" fontId="34" fillId="0" borderId="101" xfId="0" applyFont="1" applyBorder="1"/>
    <xf numFmtId="0" fontId="34" fillId="0" borderId="22" xfId="0" applyFont="1" applyBorder="1"/>
    <xf numFmtId="0" fontId="16" fillId="0" borderId="22" xfId="0" applyFont="1" applyBorder="1"/>
    <xf numFmtId="0" fontId="16" fillId="0" borderId="120" xfId="0" applyFont="1" applyBorder="1"/>
    <xf numFmtId="0" fontId="16" fillId="0" borderId="75" xfId="0" applyFont="1" applyBorder="1" applyAlignment="1">
      <alignment horizontal="centerContinuous" wrapText="1"/>
    </xf>
    <xf numFmtId="0" fontId="16" fillId="0" borderId="0" xfId="0" applyFont="1" applyFill="1" applyBorder="1"/>
    <xf numFmtId="168" fontId="34" fillId="7" borderId="43" xfId="2" applyNumberFormat="1" applyFont="1" applyFill="1" applyBorder="1" applyAlignment="1"/>
    <xf numFmtId="0" fontId="16" fillId="7" borderId="94" xfId="0" applyFont="1" applyFill="1" applyBorder="1"/>
    <xf numFmtId="0" fontId="16" fillId="0" borderId="102" xfId="0" applyFont="1" applyBorder="1"/>
    <xf numFmtId="0" fontId="4" fillId="0" borderId="18" xfId="0" applyFont="1" applyBorder="1"/>
    <xf numFmtId="168" fontId="34" fillId="7" borderId="30" xfId="2" applyNumberFormat="1" applyFont="1" applyFill="1" applyBorder="1" applyAlignment="1"/>
    <xf numFmtId="0" fontId="4" fillId="0" borderId="23" xfId="0" applyFont="1" applyBorder="1"/>
    <xf numFmtId="168" fontId="34" fillId="7" borderId="30" xfId="2" applyNumberFormat="1" applyFont="1" applyFill="1" applyBorder="1" applyAlignment="1">
      <alignment wrapText="1"/>
    </xf>
    <xf numFmtId="0" fontId="35" fillId="7" borderId="94" xfId="0" applyFont="1" applyFill="1" applyBorder="1"/>
    <xf numFmtId="0" fontId="36" fillId="0" borderId="23" xfId="0" applyFont="1" applyBorder="1"/>
    <xf numFmtId="168" fontId="34" fillId="7" borderId="42" xfId="2" applyNumberFormat="1" applyFont="1" applyFill="1" applyBorder="1" applyAlignment="1"/>
    <xf numFmtId="0" fontId="16" fillId="7" borderId="49" xfId="0" applyFont="1" applyFill="1" applyBorder="1"/>
    <xf numFmtId="0" fontId="4" fillId="0" borderId="19" xfId="0" applyFont="1" applyBorder="1"/>
    <xf numFmtId="0" fontId="0" fillId="0" borderId="121" xfId="0" applyBorder="1" applyAlignment="1">
      <alignment horizontal="centerContinuous" wrapText="1"/>
    </xf>
    <xf numFmtId="0" fontId="0" fillId="0" borderId="122" xfId="0" applyBorder="1" applyAlignment="1">
      <alignment horizontal="centerContinuous" wrapText="1"/>
    </xf>
    <xf numFmtId="0" fontId="10" fillId="0" borderId="123" xfId="0" applyFont="1" applyFill="1" applyBorder="1" applyAlignment="1">
      <alignment horizontal="centerContinuous" wrapText="1"/>
    </xf>
    <xf numFmtId="0" fontId="22" fillId="0" borderId="68" xfId="0" applyFont="1" applyBorder="1" applyAlignment="1">
      <alignment horizontal="centerContinuous" wrapText="1"/>
    </xf>
    <xf numFmtId="0" fontId="14" fillId="0" borderId="124" xfId="0" applyFont="1" applyBorder="1" applyAlignment="1">
      <alignment horizontal="centerContinuous" wrapText="1"/>
    </xf>
    <xf numFmtId="0" fontId="14" fillId="0" borderId="125" xfId="0" applyFont="1" applyBorder="1" applyAlignment="1">
      <alignment horizontal="centerContinuous" wrapText="1"/>
    </xf>
    <xf numFmtId="0" fontId="16" fillId="0" borderId="55" xfId="0" applyFont="1" applyBorder="1"/>
    <xf numFmtId="0" fontId="16" fillId="0" borderId="80" xfId="0" applyFont="1" applyBorder="1"/>
    <xf numFmtId="0" fontId="16" fillId="0" borderId="54" xfId="0" applyFont="1" applyBorder="1"/>
    <xf numFmtId="0" fontId="14" fillId="0" borderId="0" xfId="0" applyFont="1" applyAlignment="1">
      <alignment horizontal="centerContinuous" wrapText="1"/>
    </xf>
    <xf numFmtId="0" fontId="24" fillId="0" borderId="0" xfId="0" applyFont="1" applyAlignment="1">
      <alignment horizontal="centerContinuous" wrapText="1"/>
    </xf>
    <xf numFmtId="0" fontId="7" fillId="0" borderId="126" xfId="0" applyFont="1" applyBorder="1" applyAlignment="1">
      <alignment horizontal="centerContinuous" wrapText="1"/>
    </xf>
    <xf numFmtId="0" fontId="25" fillId="0" borderId="125" xfId="0" applyFont="1" applyBorder="1" applyAlignment="1">
      <alignment horizontal="centerContinuous" wrapText="1"/>
    </xf>
    <xf numFmtId="0" fontId="25" fillId="0" borderId="127" xfId="0" applyFont="1" applyBorder="1" applyAlignment="1">
      <alignment horizontal="centerContinuous" wrapText="1"/>
    </xf>
    <xf numFmtId="0" fontId="0" fillId="0" borderId="128" xfId="0" applyBorder="1" applyAlignment="1">
      <alignment horizontal="centerContinuous" wrapText="1"/>
    </xf>
    <xf numFmtId="0" fontId="25" fillId="0" borderId="129" xfId="0" applyFont="1" applyBorder="1" applyAlignment="1">
      <alignment horizontal="centerContinuous" wrapText="1"/>
    </xf>
    <xf numFmtId="0" fontId="25" fillId="0" borderId="130" xfId="0" applyFont="1" applyBorder="1" applyAlignment="1">
      <alignment horizontal="center" wrapText="1"/>
    </xf>
    <xf numFmtId="0" fontId="25" fillId="0" borderId="106" xfId="0" applyFont="1" applyBorder="1" applyAlignment="1">
      <alignment horizontal="center" wrapText="1"/>
    </xf>
    <xf numFmtId="0" fontId="25" fillId="0" borderId="55" xfId="0" applyFont="1" applyBorder="1" applyAlignment="1">
      <alignment horizontal="center" wrapText="1"/>
    </xf>
    <xf numFmtId="0" fontId="25" fillId="0" borderId="56" xfId="0" applyFont="1" applyBorder="1" applyAlignment="1">
      <alignment horizontal="center" wrapText="1"/>
    </xf>
    <xf numFmtId="0" fontId="25" fillId="0" borderId="19" xfId="0" applyFont="1" applyBorder="1" applyAlignment="1">
      <alignment horizontal="center" wrapText="1"/>
    </xf>
    <xf numFmtId="0" fontId="25" fillId="0" borderId="71" xfId="0" applyFont="1" applyBorder="1" applyAlignment="1">
      <alignment horizontal="center" wrapText="1"/>
    </xf>
    <xf numFmtId="0" fontId="25" fillId="0" borderId="14" xfId="0" applyFont="1" applyBorder="1" applyAlignment="1">
      <alignment horizontal="center" wrapText="1"/>
    </xf>
    <xf numFmtId="0" fontId="25" fillId="0" borderId="46" xfId="0" applyFont="1" applyBorder="1" applyAlignment="1">
      <alignment horizontal="center" wrapText="1"/>
    </xf>
    <xf numFmtId="0" fontId="7" fillId="0" borderId="131" xfId="0" applyFont="1" applyBorder="1" applyAlignment="1">
      <alignment horizontal="centerContinuous"/>
    </xf>
    <xf numFmtId="0" fontId="7" fillId="0" borderId="132" xfId="0" applyFont="1" applyBorder="1" applyAlignment="1">
      <alignment horizontal="centerContinuous" wrapText="1"/>
    </xf>
    <xf numFmtId="0" fontId="7" fillId="0" borderId="62" xfId="0" applyFont="1" applyBorder="1" applyAlignment="1">
      <alignment horizontal="centerContinuous" wrapText="1"/>
    </xf>
    <xf numFmtId="0" fontId="0" fillId="0" borderId="91" xfId="0" applyBorder="1" applyAlignment="1">
      <alignment horizontal="centerContinuous" wrapText="1"/>
    </xf>
    <xf numFmtId="0" fontId="0" fillId="0" borderId="126" xfId="0" applyBorder="1" applyAlignment="1">
      <alignment horizontal="centerContinuous" wrapText="1"/>
    </xf>
    <xf numFmtId="0" fontId="0" fillId="0" borderId="92" xfId="0" applyBorder="1" applyAlignment="1">
      <alignment horizontal="centerContinuous" wrapText="1"/>
    </xf>
    <xf numFmtId="0" fontId="25" fillId="0" borderId="133" xfId="0" applyFont="1" applyBorder="1" applyAlignment="1">
      <alignment horizontal="centerContinuous" wrapText="1"/>
    </xf>
    <xf numFmtId="0" fontId="25" fillId="0" borderId="47" xfId="0" applyFont="1" applyBorder="1" applyAlignment="1">
      <alignment horizontal="centerContinuous" wrapText="1"/>
    </xf>
    <xf numFmtId="0" fontId="25" fillId="0" borderId="134" xfId="0" applyFont="1" applyFill="1" applyBorder="1" applyAlignment="1">
      <alignment horizontal="centerContinuous" wrapText="1"/>
    </xf>
    <xf numFmtId="0" fontId="25" fillId="0" borderId="135" xfId="0" applyFont="1" applyBorder="1" applyAlignment="1">
      <alignment horizontal="centerContinuous" wrapText="1"/>
    </xf>
    <xf numFmtId="0" fontId="25" fillId="0" borderId="131" xfId="0" applyFont="1" applyBorder="1" applyAlignment="1">
      <alignment horizontal="centerContinuous" wrapText="1"/>
    </xf>
    <xf numFmtId="0" fontId="25" fillId="0" borderId="122" xfId="0" applyFont="1" applyFill="1" applyBorder="1" applyAlignment="1">
      <alignment horizontal="centerContinuous" wrapText="1"/>
    </xf>
    <xf numFmtId="0" fontId="25" fillId="0" borderId="136" xfId="0" applyFont="1" applyBorder="1" applyAlignment="1">
      <alignment horizontal="centerContinuous" wrapText="1"/>
    </xf>
    <xf numFmtId="0" fontId="25" fillId="0" borderId="132" xfId="0" applyFont="1" applyFill="1" applyBorder="1" applyAlignment="1">
      <alignment horizontal="centerContinuous" wrapText="1"/>
    </xf>
    <xf numFmtId="0" fontId="25" fillId="0" borderId="112" xfId="0" applyFont="1" applyFill="1" applyBorder="1" applyAlignment="1">
      <alignment horizontal="centerContinuous" wrapText="1"/>
    </xf>
    <xf numFmtId="0" fontId="23" fillId="0" borderId="0" xfId="0" applyFont="1" applyAlignment="1">
      <alignment horizontal="centerContinuous" wrapText="1"/>
    </xf>
    <xf numFmtId="0" fontId="23" fillId="0" borderId="0" xfId="0" applyFont="1"/>
    <xf numFmtId="0" fontId="23" fillId="0" borderId="0" xfId="0" applyFont="1" applyFill="1" applyBorder="1"/>
    <xf numFmtId="0" fontId="23" fillId="0" borderId="90" xfId="0" applyFont="1" applyBorder="1" applyAlignment="1">
      <alignment horizontal="centerContinuous" wrapText="1"/>
    </xf>
    <xf numFmtId="0" fontId="23" fillId="0" borderId="63" xfId="0" applyFont="1" applyBorder="1" applyAlignment="1">
      <alignment horizontal="centerContinuous" wrapText="1"/>
    </xf>
    <xf numFmtId="0" fontId="23" fillId="0" borderId="65" xfId="0" applyFont="1" applyBorder="1" applyAlignment="1">
      <alignment horizontal="centerContinuous" wrapText="1"/>
    </xf>
    <xf numFmtId="0" fontId="19" fillId="0" borderId="66" xfId="0" applyFont="1" applyBorder="1" applyAlignment="1">
      <alignment horizontal="centerContinuous" wrapText="1"/>
    </xf>
    <xf numFmtId="0" fontId="19" fillId="0" borderId="125" xfId="0" applyFont="1" applyBorder="1" applyAlignment="1">
      <alignment horizontal="centerContinuous" wrapText="1"/>
    </xf>
    <xf numFmtId="0" fontId="23" fillId="0" borderId="2" xfId="0" applyFont="1" applyBorder="1" applyAlignment="1">
      <alignment horizontal="centerContinuous"/>
    </xf>
    <xf numFmtId="0" fontId="23" fillId="0" borderId="2" xfId="0" applyFont="1" applyBorder="1" applyAlignment="1">
      <alignment horizontal="centerContinuous" wrapText="1"/>
    </xf>
    <xf numFmtId="0" fontId="23" fillId="0" borderId="121" xfId="0" applyFont="1" applyBorder="1" applyAlignment="1">
      <alignment horizontal="centerContinuous" wrapText="1"/>
    </xf>
    <xf numFmtId="0" fontId="23" fillId="0" borderId="0" xfId="0" applyFont="1" applyBorder="1" applyAlignment="1">
      <alignment horizontal="centerContinuous"/>
    </xf>
    <xf numFmtId="0" fontId="23" fillId="0" borderId="113" xfId="0" applyFont="1" applyBorder="1" applyAlignment="1">
      <alignment horizontal="center"/>
    </xf>
    <xf numFmtId="0" fontId="20" fillId="0" borderId="114" xfId="0" applyFont="1" applyBorder="1" applyAlignment="1">
      <alignment horizontal="centerContinuous" wrapText="1"/>
    </xf>
    <xf numFmtId="0" fontId="20" fillId="0" borderId="115" xfId="0" applyFont="1" applyBorder="1" applyAlignment="1">
      <alignment horizontal="centerContinuous" wrapText="1"/>
    </xf>
    <xf numFmtId="0" fontId="23" fillId="0" borderId="137" xfId="0" applyFont="1" applyBorder="1" applyAlignment="1">
      <alignment horizontal="centerContinuous" wrapText="1"/>
    </xf>
    <xf numFmtId="0" fontId="20" fillId="0" borderId="0" xfId="0" applyFont="1" applyFill="1" applyBorder="1" applyAlignment="1">
      <alignment horizontal="centerContinuous" wrapText="1"/>
    </xf>
    <xf numFmtId="0" fontId="11" fillId="0" borderId="67" xfId="0" applyFont="1" applyBorder="1" applyAlignment="1">
      <alignment horizontal="centerContinuous"/>
    </xf>
    <xf numFmtId="0" fontId="11" fillId="0" borderId="44" xfId="0" applyFont="1" applyBorder="1" applyAlignment="1">
      <alignment horizontal="centerContinuous"/>
    </xf>
    <xf numFmtId="0" fontId="19" fillId="0" borderId="86" xfId="0" applyFont="1" applyBorder="1" applyAlignment="1">
      <alignment horizontal="center" wrapText="1"/>
    </xf>
    <xf numFmtId="0" fontId="19" fillId="0" borderId="138" xfId="0" applyFont="1" applyBorder="1" applyAlignment="1">
      <alignment horizontal="center" wrapText="1"/>
    </xf>
    <xf numFmtId="0" fontId="19" fillId="0" borderId="139" xfId="0" applyFont="1" applyBorder="1" applyAlignment="1">
      <alignment horizontal="center" wrapText="1"/>
    </xf>
    <xf numFmtId="0" fontId="24" fillId="0" borderId="86" xfId="0" applyFont="1" applyBorder="1"/>
    <xf numFmtId="0" fontId="24" fillId="0" borderId="101" xfId="0" applyFont="1" applyBorder="1"/>
    <xf numFmtId="0" fontId="24" fillId="0" borderId="75" xfId="0" applyFont="1" applyBorder="1"/>
    <xf numFmtId="168" fontId="23" fillId="7" borderId="67" xfId="2" applyNumberFormat="1" applyFont="1" applyFill="1" applyBorder="1" applyAlignment="1">
      <alignment horizontal="left"/>
    </xf>
    <xf numFmtId="168" fontId="23" fillId="7" borderId="140" xfId="2" applyNumberFormat="1" applyFont="1" applyFill="1" applyBorder="1" applyAlignment="1">
      <alignment horizontal="left"/>
    </xf>
    <xf numFmtId="40" fontId="23" fillId="0" borderId="0" xfId="2" applyNumberFormat="1" applyFont="1" applyBorder="1"/>
    <xf numFmtId="40" fontId="11" fillId="0" borderId="0" xfId="2" applyNumberFormat="1" applyFont="1" applyBorder="1"/>
    <xf numFmtId="40" fontId="11" fillId="0" borderId="0" xfId="0" applyNumberFormat="1" applyFont="1" applyBorder="1"/>
    <xf numFmtId="40" fontId="23" fillId="0" borderId="0" xfId="0" applyNumberFormat="1" applyFont="1" applyBorder="1"/>
    <xf numFmtId="0" fontId="23" fillId="0" borderId="0" xfId="0" applyFont="1" applyBorder="1"/>
    <xf numFmtId="40" fontId="23" fillId="0" borderId="0" xfId="2" applyNumberFormat="1" applyFont="1"/>
    <xf numFmtId="168" fontId="23" fillId="0" borderId="30" xfId="2" applyNumberFormat="1" applyFont="1" applyBorder="1"/>
    <xf numFmtId="168" fontId="23" fillId="3" borderId="9" xfId="2" applyNumberFormat="1" applyFont="1" applyFill="1" applyBorder="1" applyAlignment="1">
      <alignment horizontal="justify" wrapText="1"/>
    </xf>
    <xf numFmtId="0" fontId="23" fillId="0" borderId="137" xfId="0" applyFont="1" applyBorder="1" applyAlignment="1">
      <alignment horizontal="center" textRotation="90" wrapText="1"/>
    </xf>
    <xf numFmtId="1" fontId="24" fillId="0" borderId="86" xfId="0" applyNumberFormat="1" applyFont="1" applyBorder="1" applyAlignment="1">
      <alignment horizontal="center"/>
    </xf>
    <xf numFmtId="1" fontId="24" fillId="0" borderId="101" xfId="0" applyNumberFormat="1" applyFont="1" applyBorder="1" applyAlignment="1">
      <alignment horizontal="center"/>
    </xf>
    <xf numFmtId="1" fontId="24" fillId="0" borderId="75" xfId="0" applyNumberFormat="1" applyFont="1" applyBorder="1" applyAlignment="1">
      <alignment horizontal="center"/>
    </xf>
    <xf numFmtId="1" fontId="23" fillId="0" borderId="40" xfId="0" applyNumberFormat="1" applyFont="1" applyBorder="1" applyAlignment="1">
      <alignment horizontal="center"/>
    </xf>
    <xf numFmtId="1" fontId="23" fillId="0" borderId="51" xfId="0" applyNumberFormat="1" applyFont="1" applyBorder="1" applyAlignment="1">
      <alignment horizontal="center"/>
    </xf>
    <xf numFmtId="1" fontId="23" fillId="0" borderId="38" xfId="0" applyNumberFormat="1" applyFont="1" applyBorder="1" applyAlignment="1">
      <alignment horizontal="center"/>
    </xf>
    <xf numFmtId="1" fontId="23" fillId="0" borderId="94" xfId="0" applyNumberFormat="1" applyFont="1" applyBorder="1" applyAlignment="1">
      <alignment horizontal="center"/>
    </xf>
    <xf numFmtId="1" fontId="23" fillId="7" borderId="40" xfId="0" applyNumberFormat="1" applyFont="1" applyFill="1" applyBorder="1" applyAlignment="1">
      <alignment horizontal="center"/>
    </xf>
    <xf numFmtId="1" fontId="23" fillId="0" borderId="49" xfId="0" applyNumberFormat="1" applyFont="1" applyBorder="1" applyAlignment="1">
      <alignment horizontal="center"/>
    </xf>
    <xf numFmtId="1" fontId="23" fillId="0" borderId="55" xfId="0" applyNumberFormat="1" applyFont="1" applyBorder="1" applyAlignment="1">
      <alignment horizontal="center"/>
    </xf>
    <xf numFmtId="1" fontId="23" fillId="0" borderId="52" xfId="0" applyNumberFormat="1" applyFont="1" applyBorder="1" applyAlignment="1">
      <alignment horizontal="center"/>
    </xf>
    <xf numFmtId="1" fontId="23" fillId="0" borderId="46" xfId="0" applyNumberFormat="1" applyFont="1" applyBorder="1" applyAlignment="1">
      <alignment horizontal="center"/>
    </xf>
    <xf numFmtId="0" fontId="4" fillId="0" borderId="113" xfId="0" applyFont="1" applyBorder="1" applyAlignment="1">
      <alignment horizontal="center"/>
    </xf>
    <xf numFmtId="0" fontId="4" fillId="0" borderId="137" xfId="0" applyFont="1" applyBorder="1" applyAlignment="1">
      <alignment horizontal="center" textRotation="90" wrapText="1"/>
    </xf>
    <xf numFmtId="168" fontId="34" fillId="7" borderId="43" xfId="2" applyNumberFormat="1" applyFont="1" applyFill="1" applyBorder="1" applyAlignment="1">
      <alignment vertical="center"/>
    </xf>
    <xf numFmtId="0" fontId="16" fillId="0" borderId="94" xfId="0" applyFont="1" applyBorder="1" applyAlignment="1">
      <alignment vertical="center"/>
    </xf>
    <xf numFmtId="0" fontId="16" fillId="0" borderId="102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0" fontId="16" fillId="7" borderId="94" xfId="0" applyFont="1" applyFill="1" applyBorder="1" applyAlignment="1">
      <alignment vertical="center"/>
    </xf>
    <xf numFmtId="0" fontId="16" fillId="0" borderId="80" xfId="0" applyFont="1" applyBorder="1" applyAlignment="1">
      <alignment vertical="center"/>
    </xf>
    <xf numFmtId="168" fontId="34" fillId="7" borderId="30" xfId="2" applyNumberFormat="1" applyFont="1" applyFill="1" applyBorder="1" applyAlignment="1">
      <alignment vertical="center"/>
    </xf>
    <xf numFmtId="0" fontId="16" fillId="0" borderId="141" xfId="0" applyFont="1" applyBorder="1" applyAlignment="1">
      <alignment vertical="center"/>
    </xf>
    <xf numFmtId="0" fontId="16" fillId="7" borderId="40" xfId="0" applyFont="1" applyFill="1" applyBorder="1" applyAlignment="1">
      <alignment vertical="center"/>
    </xf>
    <xf numFmtId="168" fontId="34" fillId="7" borderId="30" xfId="2" applyNumberFormat="1" applyFont="1" applyFill="1" applyBorder="1" applyAlignment="1">
      <alignment vertical="center" wrapText="1"/>
    </xf>
    <xf numFmtId="0" fontId="37" fillId="7" borderId="94" xfId="0" applyFont="1" applyFill="1" applyBorder="1" applyAlignment="1">
      <alignment vertical="center"/>
    </xf>
    <xf numFmtId="0" fontId="35" fillId="7" borderId="94" xfId="0" applyFont="1" applyFill="1" applyBorder="1" applyAlignment="1">
      <alignment vertical="center"/>
    </xf>
    <xf numFmtId="168" fontId="34" fillId="7" borderId="42" xfId="2" applyNumberFormat="1" applyFont="1" applyFill="1" applyBorder="1" applyAlignment="1">
      <alignment vertical="center"/>
    </xf>
    <xf numFmtId="0" fontId="16" fillId="0" borderId="49" xfId="0" applyFont="1" applyBorder="1" applyAlignment="1">
      <alignment vertical="center"/>
    </xf>
    <xf numFmtId="0" fontId="16" fillId="0" borderId="55" xfId="0" applyFont="1" applyBorder="1" applyAlignment="1">
      <alignment vertical="center"/>
    </xf>
    <xf numFmtId="0" fontId="16" fillId="0" borderId="142" xfId="0" applyFont="1" applyBorder="1" applyAlignment="1">
      <alignment vertical="center"/>
    </xf>
    <xf numFmtId="0" fontId="16" fillId="0" borderId="27" xfId="0" applyFont="1" applyBorder="1" applyAlignment="1">
      <alignment vertical="center"/>
    </xf>
    <xf numFmtId="0" fontId="16" fillId="0" borderId="46" xfId="0" applyFont="1" applyBorder="1" applyAlignment="1">
      <alignment vertical="center"/>
    </xf>
    <xf numFmtId="0" fontId="16" fillId="7" borderId="49" xfId="0" applyFont="1" applyFill="1" applyBorder="1" applyAlignment="1">
      <alignment vertical="center"/>
    </xf>
    <xf numFmtId="0" fontId="16" fillId="0" borderId="143" xfId="0" applyFont="1" applyBorder="1" applyAlignment="1">
      <alignment vertical="center"/>
    </xf>
    <xf numFmtId="0" fontId="14" fillId="0" borderId="34" xfId="0" applyFont="1" applyBorder="1" applyAlignment="1">
      <alignment horizontal="center" vertical="center" wrapText="1"/>
    </xf>
    <xf numFmtId="0" fontId="8" fillId="0" borderId="119" xfId="0" applyFont="1" applyBorder="1" applyAlignment="1">
      <alignment horizontal="centerContinuous" vertical="center"/>
    </xf>
    <xf numFmtId="0" fontId="23" fillId="0" borderId="44" xfId="0" applyFont="1" applyBorder="1" applyAlignment="1">
      <alignment horizontal="centerContinuous" vertical="center"/>
    </xf>
    <xf numFmtId="168" fontId="24" fillId="7" borderId="4" xfId="2" applyNumberFormat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0" fontId="22" fillId="0" borderId="0" xfId="0" applyFont="1"/>
    <xf numFmtId="0" fontId="15" fillId="0" borderId="86" xfId="0" applyFont="1" applyBorder="1" applyAlignment="1">
      <alignment horizontal="center"/>
    </xf>
    <xf numFmtId="0" fontId="15" fillId="0" borderId="73" xfId="0" applyFont="1" applyBorder="1" applyAlignment="1">
      <alignment horizontal="center"/>
    </xf>
    <xf numFmtId="0" fontId="38" fillId="0" borderId="101" xfId="0" applyFont="1" applyBorder="1" applyAlignment="1">
      <alignment horizontal="center"/>
    </xf>
    <xf numFmtId="0" fontId="38" fillId="0" borderId="22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120" xfId="0" applyFont="1" applyBorder="1" applyAlignment="1">
      <alignment horizontal="center"/>
    </xf>
    <xf numFmtId="0" fontId="15" fillId="0" borderId="75" xfId="0" applyFont="1" applyBorder="1" applyAlignment="1">
      <alignment horizontal="center" wrapText="1"/>
    </xf>
    <xf numFmtId="0" fontId="15" fillId="0" borderId="86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7" borderId="101" xfId="0" applyFont="1" applyFill="1" applyBorder="1" applyAlignment="1">
      <alignment horizontal="center" vertical="center"/>
    </xf>
    <xf numFmtId="0" fontId="15" fillId="7" borderId="22" xfId="0" applyFont="1" applyFill="1" applyBorder="1" applyAlignment="1">
      <alignment horizontal="center" vertical="center"/>
    </xf>
    <xf numFmtId="0" fontId="15" fillId="7" borderId="120" xfId="0" applyFont="1" applyFill="1" applyBorder="1" applyAlignment="1">
      <alignment horizontal="center" vertical="center"/>
    </xf>
    <xf numFmtId="0" fontId="15" fillId="7" borderId="75" xfId="0" applyFont="1" applyFill="1" applyBorder="1" applyAlignment="1">
      <alignment horizontal="center" vertical="center"/>
    </xf>
    <xf numFmtId="0" fontId="24" fillId="0" borderId="109" xfId="0" applyFont="1" applyBorder="1"/>
    <xf numFmtId="1" fontId="24" fillId="0" borderId="109" xfId="0" applyNumberFormat="1" applyFont="1" applyBorder="1" applyAlignment="1">
      <alignment horizontal="center"/>
    </xf>
    <xf numFmtId="1" fontId="24" fillId="0" borderId="73" xfId="0" applyNumberFormat="1" applyFont="1" applyBorder="1" applyAlignment="1">
      <alignment horizontal="center"/>
    </xf>
    <xf numFmtId="1" fontId="24" fillId="0" borderId="22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6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centerContinuous" wrapText="1"/>
    </xf>
    <xf numFmtId="0" fontId="27" fillId="0" borderId="90" xfId="0" applyFont="1" applyBorder="1" applyAlignment="1">
      <alignment horizontal="center" wrapText="1"/>
    </xf>
    <xf numFmtId="0" fontId="27" fillId="0" borderId="144" xfId="0" applyFont="1" applyBorder="1" applyAlignment="1">
      <alignment horizontal="center" wrapText="1"/>
    </xf>
    <xf numFmtId="0" fontId="27" fillId="5" borderId="145" xfId="0" applyFont="1" applyFill="1" applyBorder="1" applyAlignment="1">
      <alignment horizontal="center"/>
    </xf>
    <xf numFmtId="0" fontId="4" fillId="0" borderId="28" xfId="0" applyFont="1" applyBorder="1"/>
    <xf numFmtId="0" fontId="27" fillId="0" borderId="32" xfId="0" applyFont="1" applyBorder="1" applyAlignment="1">
      <alignment horizontal="center" wrapText="1"/>
    </xf>
    <xf numFmtId="0" fontId="27" fillId="0" borderId="2" xfId="0" applyFont="1" applyBorder="1" applyAlignment="1">
      <alignment horizontal="centerContinuous" wrapText="1"/>
    </xf>
    <xf numFmtId="0" fontId="27" fillId="0" borderId="146" xfId="0" applyFont="1" applyBorder="1" applyAlignment="1">
      <alignment horizontal="centerContinuous" wrapText="1"/>
    </xf>
    <xf numFmtId="0" fontId="27" fillId="0" borderId="29" xfId="0" applyFont="1" applyBorder="1" applyAlignment="1">
      <alignment horizontal="centerContinuous" wrapText="1"/>
    </xf>
    <xf numFmtId="0" fontId="27" fillId="0" borderId="34" xfId="0" applyFont="1" applyBorder="1" applyAlignment="1">
      <alignment horizontal="center" wrapText="1"/>
    </xf>
    <xf numFmtId="0" fontId="7" fillId="0" borderId="86" xfId="0" applyFont="1" applyBorder="1" applyAlignment="1">
      <alignment horizontal="center"/>
    </xf>
    <xf numFmtId="0" fontId="27" fillId="6" borderId="98" xfId="0" applyFont="1" applyFill="1" applyBorder="1" applyAlignment="1">
      <alignment horizontal="center"/>
    </xf>
    <xf numFmtId="0" fontId="27" fillId="0" borderId="120" xfId="0" applyFont="1" applyBorder="1" applyAlignment="1">
      <alignment horizontal="center" wrapText="1"/>
    </xf>
    <xf numFmtId="0" fontId="27" fillId="0" borderId="75" xfId="0" applyFont="1" applyBorder="1" applyAlignment="1">
      <alignment horizontal="center" wrapText="1"/>
    </xf>
    <xf numFmtId="0" fontId="4" fillId="0" borderId="147" xfId="0" applyFont="1" applyBorder="1" applyAlignment="1">
      <alignment horizontal="left"/>
    </xf>
    <xf numFmtId="0" fontId="7" fillId="0" borderId="94" xfId="0" applyFont="1" applyBorder="1" applyAlignment="1">
      <alignment horizontal="center"/>
    </xf>
    <xf numFmtId="0" fontId="4" fillId="6" borderId="11" xfId="0" applyFont="1" applyFill="1" applyBorder="1"/>
    <xf numFmtId="0" fontId="4" fillId="0" borderId="39" xfId="0" applyFont="1" applyBorder="1"/>
    <xf numFmtId="0" fontId="4" fillId="0" borderId="148" xfId="0" applyFont="1" applyBorder="1"/>
    <xf numFmtId="0" fontId="4" fillId="0" borderId="30" xfId="0" applyFont="1" applyBorder="1" applyAlignment="1">
      <alignment horizontal="left"/>
    </xf>
    <xf numFmtId="0" fontId="7" fillId="0" borderId="40" xfId="0" applyFont="1" applyBorder="1" applyAlignment="1">
      <alignment horizontal="center"/>
    </xf>
    <xf numFmtId="0" fontId="4" fillId="6" borderId="99" xfId="0" applyFont="1" applyFill="1" applyBorder="1"/>
    <xf numFmtId="0" fontId="4" fillId="0" borderId="40" xfId="0" applyFont="1" applyBorder="1"/>
    <xf numFmtId="0" fontId="4" fillId="0" borderId="57" xfId="0" applyFont="1" applyBorder="1"/>
    <xf numFmtId="0" fontId="4" fillId="0" borderId="30" xfId="0" applyFont="1" applyBorder="1" applyAlignment="1">
      <alignment horizontal="left" wrapText="1"/>
    </xf>
    <xf numFmtId="0" fontId="4" fillId="0" borderId="88" xfId="0" applyFont="1" applyBorder="1"/>
    <xf numFmtId="0" fontId="7" fillId="0" borderId="93" xfId="0" applyFont="1" applyBorder="1" applyAlignment="1">
      <alignment horizontal="center"/>
    </xf>
    <xf numFmtId="0" fontId="4" fillId="6" borderId="105" xfId="0" applyFont="1" applyFill="1" applyBorder="1"/>
    <xf numFmtId="0" fontId="4" fillId="0" borderId="93" xfId="0" applyFont="1" applyBorder="1"/>
    <xf numFmtId="0" fontId="4" fillId="0" borderId="123" xfId="0" applyFont="1" applyBorder="1"/>
    <xf numFmtId="0" fontId="4" fillId="0" borderId="118" xfId="0" applyFont="1" applyBorder="1"/>
    <xf numFmtId="0" fontId="4" fillId="0" borderId="42" xfId="0" applyFont="1" applyBorder="1"/>
    <xf numFmtId="0" fontId="7" fillId="0" borderId="49" xfId="0" applyFont="1" applyBorder="1" applyAlignment="1">
      <alignment horizontal="center"/>
    </xf>
    <xf numFmtId="0" fontId="4" fillId="6" borderId="106" xfId="0" applyFont="1" applyFill="1" applyBorder="1"/>
    <xf numFmtId="0" fontId="4" fillId="0" borderId="49" xfId="0" applyFont="1" applyBorder="1"/>
    <xf numFmtId="0" fontId="4" fillId="0" borderId="58" xfId="0" applyFont="1" applyBorder="1"/>
    <xf numFmtId="0" fontId="24" fillId="0" borderId="66" xfId="0" applyFont="1" applyBorder="1" applyAlignment="1">
      <alignment horizontal="centerContinuous" wrapText="1"/>
    </xf>
    <xf numFmtId="0" fontId="24" fillId="0" borderId="125" xfId="0" applyFont="1" applyBorder="1" applyAlignment="1">
      <alignment horizontal="centerContinuous" wrapText="1"/>
    </xf>
    <xf numFmtId="0" fontId="24" fillId="0" borderId="67" xfId="0" applyFont="1" applyBorder="1" applyAlignment="1">
      <alignment horizontal="centerContinuous"/>
    </xf>
    <xf numFmtId="0" fontId="4" fillId="0" borderId="114" xfId="0" applyFont="1" applyBorder="1" applyAlignment="1">
      <alignment horizontal="center" textRotation="90" wrapText="1"/>
    </xf>
    <xf numFmtId="0" fontId="4" fillId="0" borderId="115" xfId="0" applyFont="1" applyBorder="1" applyAlignment="1">
      <alignment horizontal="center" textRotation="90" wrapText="1"/>
    </xf>
    <xf numFmtId="0" fontId="24" fillId="0" borderId="4" xfId="0" applyFont="1" applyBorder="1" applyAlignment="1">
      <alignment horizontal="centerContinuous"/>
    </xf>
    <xf numFmtId="3" fontId="24" fillId="0" borderId="86" xfId="0" applyNumberFormat="1" applyFont="1" applyBorder="1" applyAlignment="1">
      <alignment horizontal="center" wrapText="1"/>
    </xf>
    <xf numFmtId="1" fontId="24" fillId="0" borderId="138" xfId="0" applyNumberFormat="1" applyFont="1" applyBorder="1" applyAlignment="1">
      <alignment horizontal="center" wrapText="1"/>
    </xf>
    <xf numFmtId="1" fontId="24" fillId="0" borderId="139" xfId="0" applyNumberFormat="1" applyFont="1" applyBorder="1" applyAlignment="1">
      <alignment horizontal="center" wrapText="1"/>
    </xf>
    <xf numFmtId="0" fontId="7" fillId="0" borderId="149" xfId="0" applyFont="1" applyBorder="1" applyAlignment="1">
      <alignment horizontal="center" wrapText="1"/>
    </xf>
    <xf numFmtId="0" fontId="7" fillId="0" borderId="150" xfId="0" applyFont="1" applyBorder="1" applyAlignment="1">
      <alignment horizontal="center" wrapText="1"/>
    </xf>
    <xf numFmtId="0" fontId="7" fillId="5" borderId="151" xfId="0" applyFont="1" applyFill="1" applyBorder="1" applyAlignment="1">
      <alignment horizontal="center"/>
    </xf>
    <xf numFmtId="0" fontId="7" fillId="0" borderId="152" xfId="0" applyFont="1" applyBorder="1" applyAlignment="1">
      <alignment horizontal="center" wrapText="1"/>
    </xf>
    <xf numFmtId="3" fontId="7" fillId="0" borderId="153" xfId="0" applyNumberFormat="1" applyFont="1" applyBorder="1" applyAlignment="1">
      <alignment horizontal="center" wrapText="1"/>
    </xf>
    <xf numFmtId="2" fontId="7" fillId="5" borderId="139" xfId="0" applyNumberFormat="1" applyFont="1" applyFill="1" applyBorder="1" applyAlignment="1">
      <alignment horizontal="center"/>
    </xf>
    <xf numFmtId="0" fontId="22" fillId="0" borderId="60" xfId="0" applyFont="1" applyBorder="1" applyAlignment="1">
      <alignment horizontal="left"/>
    </xf>
    <xf numFmtId="0" fontId="22" fillId="0" borderId="117" xfId="0" applyFont="1" applyBorder="1" applyAlignment="1">
      <alignment horizontal="center"/>
    </xf>
    <xf numFmtId="2" fontId="22" fillId="5" borderId="18" xfId="0" applyNumberFormat="1" applyFont="1" applyFill="1" applyBorder="1" applyAlignment="1">
      <alignment horizontal="center"/>
    </xf>
    <xf numFmtId="0" fontId="22" fillId="0" borderId="9" xfId="0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0" fontId="22" fillId="0" borderId="9" xfId="0" applyFont="1" applyBorder="1" applyAlignment="1">
      <alignment horizontal="left" wrapText="1"/>
    </xf>
    <xf numFmtId="0" fontId="22" fillId="0" borderId="154" xfId="0" applyFont="1" applyBorder="1"/>
    <xf numFmtId="0" fontId="22" fillId="0" borderId="95" xfId="0" applyFont="1" applyBorder="1" applyAlignment="1">
      <alignment horizontal="center"/>
    </xf>
    <xf numFmtId="2" fontId="22" fillId="5" borderId="118" xfId="0" applyNumberFormat="1" applyFont="1" applyFill="1" applyBorder="1" applyAlignment="1">
      <alignment horizontal="center"/>
    </xf>
    <xf numFmtId="0" fontId="22" fillId="0" borderId="13" xfId="0" applyFont="1" applyBorder="1"/>
    <xf numFmtId="0" fontId="22" fillId="0" borderId="27" xfId="0" applyFont="1" applyBorder="1" applyAlignment="1">
      <alignment horizontal="center"/>
    </xf>
    <xf numFmtId="2" fontId="22" fillId="5" borderId="19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Continuous" wrapText="1"/>
    </xf>
    <xf numFmtId="0" fontId="15" fillId="0" borderId="59" xfId="0" applyFont="1" applyBorder="1" applyAlignment="1">
      <alignment horizontal="centerContinuous" vertical="top" wrapText="1"/>
    </xf>
    <xf numFmtId="0" fontId="15" fillId="0" borderId="125" xfId="0" applyFont="1" applyBorder="1" applyAlignment="1">
      <alignment horizontal="centerContinuous"/>
    </xf>
    <xf numFmtId="0" fontId="15" fillId="0" borderId="129" xfId="0" applyFont="1" applyBorder="1" applyAlignment="1">
      <alignment horizontal="centerContinuous"/>
    </xf>
    <xf numFmtId="0" fontId="15" fillId="0" borderId="4" xfId="0" applyFont="1" applyBorder="1" applyAlignment="1">
      <alignment horizontal="centerContinuous"/>
    </xf>
    <xf numFmtId="0" fontId="16" fillId="0" borderId="16" xfId="0" applyFont="1" applyBorder="1"/>
    <xf numFmtId="0" fontId="16" fillId="0" borderId="17" xfId="0" applyFont="1" applyBorder="1"/>
    <xf numFmtId="0" fontId="7" fillId="0" borderId="59" xfId="0" applyFont="1" applyBorder="1" applyAlignment="1">
      <alignment horizontal="centerContinuous" vertical="top" wrapText="1"/>
    </xf>
    <xf numFmtId="0" fontId="7" fillId="0" borderId="125" xfId="0" applyFont="1" applyBorder="1" applyAlignment="1">
      <alignment horizontal="centerContinuous"/>
    </xf>
    <xf numFmtId="0" fontId="7" fillId="0" borderId="129" xfId="0" applyFont="1" applyBorder="1" applyAlignment="1">
      <alignment horizontal="centerContinuous"/>
    </xf>
    <xf numFmtId="0" fontId="7" fillId="0" borderId="61" xfId="0" applyFont="1" applyBorder="1" applyAlignment="1">
      <alignment horizontal="centerContinuous" vertical="top" wrapText="1"/>
    </xf>
    <xf numFmtId="0" fontId="7" fillId="0" borderId="14" xfId="0" applyFont="1" applyBorder="1" applyAlignment="1">
      <alignment horizontal="centerContinuous"/>
    </xf>
    <xf numFmtId="0" fontId="7" fillId="1" borderId="155" xfId="0" applyFont="1" applyFill="1" applyBorder="1" applyAlignment="1">
      <alignment horizontal="centerContinuous"/>
    </xf>
    <xf numFmtId="0" fontId="23" fillId="0" borderId="16" xfId="0" applyFont="1" applyBorder="1"/>
    <xf numFmtId="0" fontId="23" fillId="0" borderId="17" xfId="0" applyFont="1" applyBorder="1"/>
    <xf numFmtId="0" fontId="7" fillId="0" borderId="4" xfId="0" applyFont="1" applyBorder="1" applyAlignment="1">
      <alignment horizontal="centerContinuous"/>
    </xf>
    <xf numFmtId="0" fontId="7" fillId="0" borderId="20" xfId="4" applyNumberFormat="1" applyFont="1" applyBorder="1" applyAlignment="1">
      <alignment horizontal="center" vertical="center"/>
    </xf>
    <xf numFmtId="39" fontId="7" fillId="1" borderId="156" xfId="2" applyNumberFormat="1" applyFont="1" applyFill="1" applyBorder="1" applyAlignment="1">
      <alignment horizontal="center" vertical="center"/>
    </xf>
    <xf numFmtId="0" fontId="16" fillId="0" borderId="10" xfId="4" applyNumberFormat="1" applyFont="1" applyBorder="1" applyAlignment="1">
      <alignment horizontal="center"/>
    </xf>
    <xf numFmtId="39" fontId="16" fillId="1" borderId="157" xfId="2" applyNumberFormat="1" applyFont="1" applyFill="1" applyBorder="1" applyAlignment="1">
      <alignment horizontal="center"/>
    </xf>
    <xf numFmtId="39" fontId="16" fillId="1" borderId="158" xfId="2" applyNumberFormat="1" applyFont="1" applyFill="1" applyBorder="1" applyAlignment="1">
      <alignment horizontal="center"/>
    </xf>
    <xf numFmtId="39" fontId="16" fillId="1" borderId="159" xfId="2" applyNumberFormat="1" applyFont="1" applyFill="1" applyBorder="1" applyAlignment="1">
      <alignment horizontal="center"/>
    </xf>
    <xf numFmtId="41" fontId="24" fillId="0" borderId="20" xfId="4" applyFont="1" applyBorder="1" applyAlignment="1">
      <alignment horizontal="center"/>
    </xf>
    <xf numFmtId="39" fontId="24" fillId="1" borderId="156" xfId="2" applyNumberFormat="1" applyFont="1" applyFill="1" applyBorder="1" applyAlignment="1">
      <alignment horizontal="center"/>
    </xf>
    <xf numFmtId="0" fontId="24" fillId="0" borderId="20" xfId="4" applyNumberFormat="1" applyFont="1" applyBorder="1" applyAlignment="1">
      <alignment horizontal="center"/>
    </xf>
    <xf numFmtId="0" fontId="24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0" fontId="7" fillId="5" borderId="145" xfId="0" applyFont="1" applyFill="1" applyBorder="1" applyAlignment="1">
      <alignment horizontal="center"/>
    </xf>
    <xf numFmtId="2" fontId="22" fillId="5" borderId="89" xfId="0" applyNumberFormat="1" applyFont="1" applyFill="1" applyBorder="1" applyAlignment="1">
      <alignment horizontal="center"/>
    </xf>
    <xf numFmtId="2" fontId="7" fillId="5" borderId="151" xfId="0" applyNumberFormat="1" applyFont="1" applyFill="1" applyBorder="1" applyAlignment="1">
      <alignment horizontal="center"/>
    </xf>
    <xf numFmtId="0" fontId="18" fillId="6" borderId="0" xfId="0" applyFont="1" applyFill="1"/>
    <xf numFmtId="0" fontId="7" fillId="0" borderId="0" xfId="0" applyFont="1" applyAlignment="1">
      <alignment horizontal="centerContinuous"/>
    </xf>
    <xf numFmtId="0" fontId="15" fillId="0" borderId="127" xfId="0" applyFont="1" applyBorder="1" applyAlignment="1">
      <alignment horizontal="centerContinuous"/>
    </xf>
    <xf numFmtId="0" fontId="15" fillId="0" borderId="61" xfId="0" applyFont="1" applyBorder="1" applyAlignment="1">
      <alignment horizontal="centerContinuous" wrapText="1"/>
    </xf>
    <xf numFmtId="0" fontId="15" fillId="0" borderId="14" xfId="0" applyFont="1" applyBorder="1" applyAlignment="1">
      <alignment horizontal="center" wrapText="1"/>
    </xf>
    <xf numFmtId="0" fontId="15" fillId="0" borderId="106" xfId="0" applyFont="1" applyBorder="1" applyAlignment="1">
      <alignment horizontal="center" wrapText="1"/>
    </xf>
    <xf numFmtId="0" fontId="15" fillId="0" borderId="160" xfId="0" applyFont="1" applyBorder="1" applyAlignment="1">
      <alignment horizontal="center" wrapText="1"/>
    </xf>
    <xf numFmtId="41" fontId="16" fillId="0" borderId="5" xfId="4" applyFont="1" applyBorder="1" applyAlignment="1">
      <alignment horizontal="center"/>
    </xf>
    <xf numFmtId="41" fontId="16" fillId="0" borderId="6" xfId="4" applyFont="1" applyBorder="1" applyAlignment="1">
      <alignment horizontal="center"/>
    </xf>
    <xf numFmtId="41" fontId="16" fillId="0" borderId="7" xfId="4" applyFont="1" applyBorder="1" applyAlignment="1">
      <alignment horizontal="center"/>
    </xf>
    <xf numFmtId="41" fontId="16" fillId="0" borderId="8" xfId="4" applyFont="1" applyBorder="1" applyAlignment="1">
      <alignment horizontal="center"/>
    </xf>
    <xf numFmtId="0" fontId="16" fillId="0" borderId="9" xfId="0" applyFont="1" applyBorder="1"/>
    <xf numFmtId="41" fontId="16" fillId="0" borderId="161" xfId="4" applyFont="1" applyBorder="1" applyAlignment="1">
      <alignment horizontal="center"/>
    </xf>
    <xf numFmtId="41" fontId="16" fillId="0" borderId="70" xfId="4" applyFont="1" applyBorder="1" applyAlignment="1">
      <alignment horizontal="center"/>
    </xf>
    <xf numFmtId="41" fontId="16" fillId="0" borderId="162" xfId="4" applyFont="1" applyBorder="1" applyAlignment="1">
      <alignment horizontal="center"/>
    </xf>
    <xf numFmtId="41" fontId="16" fillId="0" borderId="163" xfId="4" applyFont="1" applyBorder="1" applyAlignment="1">
      <alignment horizontal="center"/>
    </xf>
    <xf numFmtId="41" fontId="16" fillId="0" borderId="164" xfId="4" applyFont="1" applyBorder="1" applyAlignment="1">
      <alignment horizontal="center"/>
    </xf>
    <xf numFmtId="41" fontId="16" fillId="0" borderId="165" xfId="4" applyFont="1" applyBorder="1" applyAlignment="1">
      <alignment horizontal="center"/>
    </xf>
    <xf numFmtId="0" fontId="16" fillId="0" borderId="13" xfId="0" applyFont="1" applyBorder="1"/>
    <xf numFmtId="41" fontId="16" fillId="0" borderId="166" xfId="4" applyFont="1" applyBorder="1"/>
    <xf numFmtId="41" fontId="16" fillId="0" borderId="167" xfId="4" applyFont="1" applyBorder="1"/>
    <xf numFmtId="41" fontId="16" fillId="0" borderId="166" xfId="4" applyFont="1" applyBorder="1" applyAlignment="1">
      <alignment horizontal="center"/>
    </xf>
    <xf numFmtId="41" fontId="16" fillId="0" borderId="168" xfId="4" applyFont="1" applyBorder="1" applyAlignment="1">
      <alignment horizontal="center"/>
    </xf>
    <xf numFmtId="0" fontId="15" fillId="0" borderId="128" xfId="0" applyFont="1" applyBorder="1" applyAlignment="1">
      <alignment horizontal="centerContinuous"/>
    </xf>
    <xf numFmtId="0" fontId="7" fillId="1" borderId="169" xfId="0" applyFont="1" applyFill="1" applyBorder="1" applyAlignment="1">
      <alignment horizontal="centerContinuous"/>
    </xf>
    <xf numFmtId="41" fontId="23" fillId="0" borderId="10" xfId="4" applyFont="1" applyBorder="1" applyAlignment="1">
      <alignment horizontal="center"/>
    </xf>
    <xf numFmtId="43" fontId="23" fillId="1" borderId="170" xfId="2" applyFont="1" applyFill="1" applyBorder="1" applyAlignment="1">
      <alignment horizontal="center"/>
    </xf>
    <xf numFmtId="43" fontId="23" fillId="1" borderId="171" xfId="2" applyFont="1" applyFill="1" applyBorder="1" applyAlignment="1">
      <alignment horizontal="center"/>
    </xf>
    <xf numFmtId="43" fontId="23" fillId="1" borderId="172" xfId="2" applyFont="1" applyFill="1" applyBorder="1" applyAlignment="1">
      <alignment horizontal="center"/>
    </xf>
    <xf numFmtId="41" fontId="23" fillId="0" borderId="14" xfId="4" applyFont="1" applyBorder="1" applyAlignment="1">
      <alignment horizontal="center"/>
    </xf>
    <xf numFmtId="43" fontId="23" fillId="1" borderId="173" xfId="2" applyFont="1" applyFill="1" applyBorder="1" applyAlignment="1">
      <alignment horizontal="center"/>
    </xf>
    <xf numFmtId="43" fontId="23" fillId="1" borderId="155" xfId="2" applyFont="1" applyFill="1" applyBorder="1" applyAlignment="1">
      <alignment horizontal="center"/>
    </xf>
    <xf numFmtId="43" fontId="24" fillId="1" borderId="174" xfId="2" applyFont="1" applyFill="1" applyBorder="1" applyAlignment="1">
      <alignment horizontal="center"/>
    </xf>
    <xf numFmtId="43" fontId="24" fillId="1" borderId="156" xfId="2" applyFont="1" applyFill="1" applyBorder="1" applyAlignment="1">
      <alignment horizontal="center"/>
    </xf>
    <xf numFmtId="0" fontId="23" fillId="0" borderId="114" xfId="0" applyFont="1" applyBorder="1" applyAlignment="1">
      <alignment horizontal="center" textRotation="90" wrapText="1"/>
    </xf>
    <xf numFmtId="0" fontId="23" fillId="0" borderId="115" xfId="0" applyFont="1" applyBorder="1" applyAlignment="1">
      <alignment horizontal="center" textRotation="90" wrapText="1"/>
    </xf>
    <xf numFmtId="0" fontId="24" fillId="0" borderId="149" xfId="0" applyFont="1" applyBorder="1" applyAlignment="1">
      <alignment horizontal="center" wrapText="1"/>
    </xf>
    <xf numFmtId="0" fontId="24" fillId="0" borderId="150" xfId="0" applyFont="1" applyBorder="1" applyAlignment="1">
      <alignment horizontal="center" wrapText="1"/>
    </xf>
    <xf numFmtId="2" fontId="24" fillId="5" borderId="151" xfId="0" applyNumberFormat="1" applyFont="1" applyFill="1" applyBorder="1" applyAlignment="1">
      <alignment horizontal="center"/>
    </xf>
    <xf numFmtId="0" fontId="23" fillId="0" borderId="60" xfId="0" applyFont="1" applyBorder="1" applyAlignment="1">
      <alignment horizontal="left"/>
    </xf>
    <xf numFmtId="0" fontId="23" fillId="0" borderId="117" xfId="0" applyFont="1" applyBorder="1" applyAlignment="1">
      <alignment horizontal="center"/>
    </xf>
    <xf numFmtId="2" fontId="23" fillId="5" borderId="18" xfId="0" applyNumberFormat="1" applyFont="1" applyFill="1" applyBorder="1" applyAlignment="1">
      <alignment horizontal="center"/>
    </xf>
    <xf numFmtId="0" fontId="23" fillId="0" borderId="9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9" xfId="0" applyFont="1" applyBorder="1" applyAlignment="1">
      <alignment horizontal="left" wrapText="1"/>
    </xf>
    <xf numFmtId="0" fontId="23" fillId="0" borderId="9" xfId="0" applyFont="1" applyBorder="1"/>
    <xf numFmtId="2" fontId="23" fillId="5" borderId="23" xfId="0" applyNumberFormat="1" applyFont="1" applyFill="1" applyBorder="1" applyAlignment="1">
      <alignment horizontal="center"/>
    </xf>
    <xf numFmtId="0" fontId="23" fillId="0" borderId="13" xfId="0" applyFont="1" applyBorder="1"/>
    <xf numFmtId="0" fontId="23" fillId="0" borderId="27" xfId="0" applyFont="1" applyBorder="1" applyAlignment="1">
      <alignment horizontal="center"/>
    </xf>
    <xf numFmtId="2" fontId="23" fillId="5" borderId="19" xfId="0" applyNumberFormat="1" applyFont="1" applyFill="1" applyBorder="1" applyAlignment="1">
      <alignment horizontal="center"/>
    </xf>
    <xf numFmtId="0" fontId="7" fillId="0" borderId="90" xfId="0" applyFont="1" applyBorder="1" applyAlignment="1">
      <alignment horizontal="center" wrapText="1"/>
    </xf>
    <xf numFmtId="0" fontId="7" fillId="0" borderId="144" xfId="0" applyFont="1" applyBorder="1" applyAlignment="1">
      <alignment horizontal="center" wrapText="1"/>
    </xf>
    <xf numFmtId="0" fontId="22" fillId="0" borderId="175" xfId="0" applyFont="1" applyBorder="1" applyAlignment="1">
      <alignment horizontal="left"/>
    </xf>
    <xf numFmtId="0" fontId="22" fillId="0" borderId="61" xfId="0" applyFont="1" applyBorder="1" applyAlignment="1">
      <alignment horizontal="left"/>
    </xf>
    <xf numFmtId="0" fontId="19" fillId="0" borderId="0" xfId="0" applyFont="1" applyFill="1" applyAlignment="1">
      <alignment horizontal="centerContinuous" wrapText="1"/>
    </xf>
    <xf numFmtId="0" fontId="20" fillId="0" borderId="0" xfId="0" applyFont="1" applyFill="1" applyAlignment="1">
      <alignment horizontal="centerContinuous" wrapText="1"/>
    </xf>
    <xf numFmtId="0" fontId="0" fillId="0" borderId="0" xfId="0" applyFill="1" applyAlignment="1">
      <alignment horizontal="centerContinuous" wrapText="1"/>
    </xf>
    <xf numFmtId="0" fontId="14" fillId="0" borderId="0" xfId="0" applyFont="1" applyFill="1" applyAlignment="1">
      <alignment horizontal="centerContinuous" wrapText="1"/>
    </xf>
    <xf numFmtId="0" fontId="19" fillId="0" borderId="86" xfId="0" applyFont="1" applyBorder="1" applyAlignment="1">
      <alignment horizontal="right" wrapText="1"/>
    </xf>
    <xf numFmtId="0" fontId="19" fillId="0" borderId="138" xfId="0" applyFont="1" applyBorder="1" applyAlignment="1">
      <alignment horizontal="right" wrapText="1"/>
    </xf>
    <xf numFmtId="0" fontId="19" fillId="0" borderId="139" xfId="0" applyFont="1" applyBorder="1" applyAlignment="1">
      <alignment horizontal="right" wrapText="1"/>
    </xf>
    <xf numFmtId="0" fontId="24" fillId="0" borderId="86" xfId="0" applyFont="1" applyBorder="1" applyAlignment="1">
      <alignment horizontal="right"/>
    </xf>
    <xf numFmtId="0" fontId="24" fillId="0" borderId="101" xfId="0" applyFont="1" applyBorder="1" applyAlignment="1">
      <alignment horizontal="right"/>
    </xf>
    <xf numFmtId="0" fontId="24" fillId="0" borderId="75" xfId="0" applyFont="1" applyBorder="1" applyAlignment="1">
      <alignment horizontal="right"/>
    </xf>
    <xf numFmtId="0" fontId="23" fillId="0" borderId="40" xfId="0" applyFont="1" applyBorder="1" applyAlignment="1">
      <alignment horizontal="right"/>
    </xf>
    <xf numFmtId="0" fontId="23" fillId="0" borderId="51" xfId="0" applyFont="1" applyBorder="1" applyAlignment="1">
      <alignment horizontal="right"/>
    </xf>
    <xf numFmtId="0" fontId="23" fillId="0" borderId="38" xfId="0" applyFont="1" applyBorder="1" applyAlignment="1">
      <alignment horizontal="right"/>
    </xf>
    <xf numFmtId="0" fontId="23" fillId="0" borderId="93" xfId="0" applyFont="1" applyBorder="1" applyAlignment="1">
      <alignment horizontal="right"/>
    </xf>
    <xf numFmtId="0" fontId="23" fillId="0" borderId="176" xfId="0" applyFont="1" applyBorder="1" applyAlignment="1">
      <alignment horizontal="right"/>
    </xf>
    <xf numFmtId="0" fontId="23" fillId="0" borderId="96" xfId="0" applyFont="1" applyBorder="1" applyAlignment="1">
      <alignment horizontal="right"/>
    </xf>
    <xf numFmtId="0" fontId="23" fillId="0" borderId="113" xfId="0" applyFont="1" applyBorder="1" applyAlignment="1">
      <alignment horizontal="right"/>
    </xf>
    <xf numFmtId="0" fontId="23" fillId="0" borderId="114" xfId="0" applyFont="1" applyBorder="1" applyAlignment="1">
      <alignment horizontal="right"/>
    </xf>
    <xf numFmtId="0" fontId="23" fillId="0" borderId="177" xfId="0" applyFont="1" applyBorder="1" applyAlignment="1">
      <alignment horizontal="right"/>
    </xf>
    <xf numFmtId="0" fontId="24" fillId="0" borderId="109" xfId="0" applyFont="1" applyBorder="1" applyAlignment="1">
      <alignment horizontal="right"/>
    </xf>
    <xf numFmtId="0" fontId="24" fillId="0" borderId="83" xfId="0" applyFont="1" applyBorder="1" applyAlignment="1">
      <alignment horizontal="right"/>
    </xf>
    <xf numFmtId="0" fontId="23" fillId="7" borderId="40" xfId="0" applyFont="1" applyFill="1" applyBorder="1" applyAlignment="1">
      <alignment horizontal="right"/>
    </xf>
    <xf numFmtId="0" fontId="23" fillId="0" borderId="94" xfId="0" applyFont="1" applyBorder="1" applyAlignment="1">
      <alignment horizontal="right"/>
    </xf>
    <xf numFmtId="0" fontId="23" fillId="0" borderId="50" xfId="0" applyFont="1" applyBorder="1" applyAlignment="1">
      <alignment horizontal="right"/>
    </xf>
    <xf numFmtId="0" fontId="23" fillId="0" borderId="49" xfId="0" applyFont="1" applyBorder="1" applyAlignment="1">
      <alignment horizontal="right"/>
    </xf>
    <xf numFmtId="0" fontId="23" fillId="0" borderId="52" xfId="0" applyFont="1" applyBorder="1" applyAlignment="1">
      <alignment horizontal="right"/>
    </xf>
    <xf numFmtId="0" fontId="23" fillId="0" borderId="46" xfId="0" applyFont="1" applyBorder="1" applyAlignment="1">
      <alignment horizontal="right"/>
    </xf>
    <xf numFmtId="0" fontId="19" fillId="0" borderId="28" xfId="0" applyFont="1" applyBorder="1" applyAlignment="1">
      <alignment horizontal="centerContinuous" wrapText="1"/>
    </xf>
    <xf numFmtId="0" fontId="11" fillId="0" borderId="152" xfId="0" applyFont="1" applyBorder="1" applyAlignment="1">
      <alignment horizontal="centerContinuous"/>
    </xf>
    <xf numFmtId="0" fontId="11" fillId="0" borderId="119" xfId="0" applyFont="1" applyBorder="1" applyAlignment="1">
      <alignment horizontal="centerContinuous"/>
    </xf>
    <xf numFmtId="168" fontId="23" fillId="7" borderId="30" xfId="2" applyNumberFormat="1" applyFont="1" applyFill="1" applyBorder="1" applyAlignment="1">
      <alignment horizontal="left"/>
    </xf>
    <xf numFmtId="168" fontId="23" fillId="7" borderId="43" xfId="2" applyNumberFormat="1" applyFont="1" applyFill="1" applyBorder="1" applyAlignment="1">
      <alignment horizontal="left"/>
    </xf>
    <xf numFmtId="168" fontId="24" fillId="7" borderId="119" xfId="2" applyNumberFormat="1" applyFont="1" applyFill="1" applyBorder="1" applyAlignment="1">
      <alignment horizontal="left"/>
    </xf>
    <xf numFmtId="168" fontId="23" fillId="7" borderId="42" xfId="2" applyNumberFormat="1" applyFont="1" applyFill="1" applyBorder="1" applyAlignment="1">
      <alignment horizontal="left"/>
    </xf>
    <xf numFmtId="0" fontId="19" fillId="0" borderId="4" xfId="0" applyFont="1" applyBorder="1" applyAlignment="1">
      <alignment horizontal="center" wrapText="1"/>
    </xf>
    <xf numFmtId="0" fontId="24" fillId="0" borderId="4" xfId="0" applyFont="1" applyBorder="1"/>
    <xf numFmtId="0" fontId="11" fillId="0" borderId="178" xfId="0" applyFont="1" applyBorder="1" applyAlignment="1">
      <alignment horizontal="centerContinuous"/>
    </xf>
    <xf numFmtId="0" fontId="11" fillId="0" borderId="34" xfId="0" applyFont="1" applyBorder="1" applyAlignment="1">
      <alignment horizontal="center"/>
    </xf>
    <xf numFmtId="0" fontId="23" fillId="0" borderId="63" xfId="0" applyFont="1" applyBorder="1"/>
    <xf numFmtId="0" fontId="23" fillId="0" borderId="65" xfId="0" applyFont="1" applyBorder="1"/>
    <xf numFmtId="41" fontId="12" fillId="6" borderId="86" xfId="4" applyFont="1" applyFill="1" applyBorder="1"/>
    <xf numFmtId="0" fontId="22" fillId="0" borderId="63" xfId="0" applyFont="1" applyBorder="1" applyAlignment="1">
      <alignment horizontal="centerContinuous" wrapText="1"/>
    </xf>
    <xf numFmtId="0" fontId="14" fillId="0" borderId="28" xfId="0" applyFont="1" applyBorder="1" applyAlignment="1">
      <alignment horizontal="centerContinuous" wrapText="1"/>
    </xf>
    <xf numFmtId="0" fontId="16" fillId="0" borderId="179" xfId="0" applyFont="1" applyBorder="1" applyAlignment="1">
      <alignment horizontal="center"/>
    </xf>
    <xf numFmtId="0" fontId="16" fillId="0" borderId="180" xfId="0" applyFont="1" applyBorder="1"/>
    <xf numFmtId="0" fontId="16" fillId="7" borderId="181" xfId="0" applyFont="1" applyFill="1" applyBorder="1"/>
    <xf numFmtId="0" fontId="35" fillId="7" borderId="181" xfId="0" applyFont="1" applyFill="1" applyBorder="1"/>
    <xf numFmtId="0" fontId="16" fillId="7" borderId="167" xfId="0" applyFont="1" applyFill="1" applyBorder="1"/>
    <xf numFmtId="0" fontId="14" fillId="0" borderId="32" xfId="0" applyFont="1" applyBorder="1" applyAlignment="1">
      <alignment horizontal="centerContinuous" wrapText="1"/>
    </xf>
    <xf numFmtId="0" fontId="8" fillId="0" borderId="93" xfId="0" applyFont="1" applyBorder="1" applyAlignment="1">
      <alignment horizontal="centerContinuous" wrapText="1"/>
    </xf>
    <xf numFmtId="168" fontId="34" fillId="7" borderId="94" xfId="2" applyNumberFormat="1" applyFont="1" applyFill="1" applyBorder="1" applyAlignment="1"/>
    <xf numFmtId="0" fontId="8" fillId="0" borderId="43" xfId="0" applyFont="1" applyBorder="1" applyAlignment="1">
      <alignment horizontal="left" wrapText="1"/>
    </xf>
    <xf numFmtId="0" fontId="8" fillId="0" borderId="119" xfId="0" applyFont="1" applyBorder="1" applyAlignment="1">
      <alignment horizontal="left"/>
    </xf>
    <xf numFmtId="168" fontId="16" fillId="0" borderId="180" xfId="0" applyNumberFormat="1" applyFont="1" applyBorder="1"/>
    <xf numFmtId="168" fontId="34" fillId="7" borderId="49" xfId="2" applyNumberFormat="1" applyFont="1" applyFill="1" applyBorder="1" applyAlignment="1"/>
    <xf numFmtId="0" fontId="16" fillId="0" borderId="1" xfId="0" applyFont="1" applyBorder="1" applyAlignment="1">
      <alignment vertical="center"/>
    </xf>
    <xf numFmtId="0" fontId="16" fillId="0" borderId="52" xfId="0" applyFont="1" applyBorder="1" applyAlignment="1">
      <alignment vertical="center"/>
    </xf>
    <xf numFmtId="0" fontId="16" fillId="7" borderId="102" xfId="0" applyFont="1" applyFill="1" applyBorder="1" applyAlignment="1">
      <alignment vertical="center"/>
    </xf>
    <xf numFmtId="0" fontId="16" fillId="7" borderId="55" xfId="0" applyFont="1" applyFill="1" applyBorder="1" applyAlignment="1">
      <alignment vertical="center"/>
    </xf>
    <xf numFmtId="0" fontId="28" fillId="0" borderId="43" xfId="0" applyFont="1" applyBorder="1" applyAlignment="1">
      <alignment horizontal="centerContinuous" wrapText="1"/>
    </xf>
    <xf numFmtId="0" fontId="29" fillId="0" borderId="113" xfId="0" applyFont="1" applyBorder="1" applyAlignment="1">
      <alignment horizontal="center"/>
    </xf>
    <xf numFmtId="0" fontId="30" fillId="0" borderId="114" xfId="0" applyFont="1" applyBorder="1" applyAlignment="1">
      <alignment horizontal="centerContinuous" wrapText="1"/>
    </xf>
    <xf numFmtId="0" fontId="30" fillId="0" borderId="115" xfId="0" applyFont="1" applyBorder="1" applyAlignment="1">
      <alignment horizontal="centerContinuous" wrapText="1"/>
    </xf>
    <xf numFmtId="0" fontId="29" fillId="0" borderId="116" xfId="0" applyFont="1" applyBorder="1" applyAlignment="1">
      <alignment horizontal="centerContinuous" wrapText="1"/>
    </xf>
    <xf numFmtId="0" fontId="30" fillId="0" borderId="117" xfId="0" applyFont="1" applyFill="1" applyBorder="1" applyAlignment="1">
      <alignment horizontal="centerContinuous" wrapText="1"/>
    </xf>
    <xf numFmtId="0" fontId="30" fillId="0" borderId="118" xfId="0" applyFont="1" applyFill="1" applyBorder="1" applyAlignment="1">
      <alignment horizontal="centerContinuous" wrapText="1"/>
    </xf>
    <xf numFmtId="0" fontId="29" fillId="0" borderId="113" xfId="0" applyFont="1" applyBorder="1" applyAlignment="1">
      <alignment horizontal="center" vertical="center"/>
    </xf>
    <xf numFmtId="0" fontId="30" fillId="0" borderId="95" xfId="0" applyFont="1" applyFill="1" applyBorder="1" applyAlignment="1">
      <alignment horizontal="centerContinuous" wrapText="1"/>
    </xf>
    <xf numFmtId="0" fontId="4" fillId="0" borderId="0" xfId="0" applyFont="1"/>
    <xf numFmtId="0" fontId="4" fillId="0" borderId="16" xfId="0" applyFont="1" applyBorder="1"/>
    <xf numFmtId="0" fontId="4" fillId="0" borderId="10" xfId="4" applyNumberFormat="1" applyFont="1" applyBorder="1" applyAlignment="1">
      <alignment horizontal="center" vertical="center"/>
    </xf>
    <xf numFmtId="39" fontId="4" fillId="1" borderId="171" xfId="2" applyNumberFormat="1" applyFont="1" applyFill="1" applyBorder="1" applyAlignment="1">
      <alignment horizontal="center" vertical="center"/>
    </xf>
    <xf numFmtId="0" fontId="4" fillId="0" borderId="110" xfId="0" applyFont="1" applyBorder="1"/>
    <xf numFmtId="0" fontId="4" fillId="0" borderId="17" xfId="0" applyFont="1" applyBorder="1"/>
    <xf numFmtId="0" fontId="4" fillId="0" borderId="14" xfId="4" applyNumberFormat="1" applyFont="1" applyBorder="1" applyAlignment="1">
      <alignment horizontal="center" vertical="center"/>
    </xf>
    <xf numFmtId="39" fontId="4" fillId="1" borderId="159" xfId="2" applyNumberFormat="1" applyFont="1" applyFill="1" applyBorder="1" applyAlignment="1">
      <alignment horizontal="center" vertical="center"/>
    </xf>
    <xf numFmtId="0" fontId="27" fillId="0" borderId="59" xfId="0" applyFont="1" applyBorder="1" applyAlignment="1">
      <alignment horizontal="center"/>
    </xf>
    <xf numFmtId="0" fontId="27" fillId="0" borderId="47" xfId="0" applyFont="1" applyBorder="1" applyAlignment="1">
      <alignment horizontal="center"/>
    </xf>
    <xf numFmtId="0" fontId="27" fillId="0" borderId="182" xfId="0" applyFont="1" applyBorder="1" applyAlignment="1">
      <alignment horizontal="center"/>
    </xf>
    <xf numFmtId="1" fontId="27" fillId="0" borderId="22" xfId="2" applyNumberFormat="1" applyFont="1" applyBorder="1" applyAlignment="1">
      <alignment horizontal="center"/>
    </xf>
    <xf numFmtId="2" fontId="27" fillId="5" borderId="75" xfId="0" applyNumberFormat="1" applyFont="1" applyFill="1" applyBorder="1" applyAlignment="1">
      <alignment horizontal="center"/>
    </xf>
    <xf numFmtId="0" fontId="4" fillId="0" borderId="60" xfId="0" applyFont="1" applyBorder="1"/>
    <xf numFmtId="1" fontId="4" fillId="0" borderId="26" xfId="0" applyNumberFormat="1" applyFont="1" applyBorder="1" applyAlignment="1">
      <alignment horizontal="center"/>
    </xf>
    <xf numFmtId="2" fontId="4" fillId="5" borderId="18" xfId="0" applyNumberFormat="1" applyFont="1" applyFill="1" applyBorder="1" applyAlignment="1">
      <alignment horizontal="center"/>
    </xf>
    <xf numFmtId="0" fontId="4" fillId="0" borderId="9" xfId="0" applyFont="1" applyBorder="1"/>
    <xf numFmtId="2" fontId="4" fillId="5" borderId="23" xfId="0" applyNumberFormat="1" applyFont="1" applyFill="1" applyBorder="1" applyAlignment="1">
      <alignment horizontal="center"/>
    </xf>
    <xf numFmtId="0" fontId="4" fillId="0" borderId="154" xfId="0" applyFont="1" applyBorder="1"/>
    <xf numFmtId="0" fontId="4" fillId="0" borderId="13" xfId="0" applyFont="1" applyBorder="1"/>
    <xf numFmtId="1" fontId="4" fillId="0" borderId="27" xfId="0" applyNumberFormat="1" applyFont="1" applyBorder="1" applyAlignment="1">
      <alignment horizontal="center"/>
    </xf>
    <xf numFmtId="2" fontId="4" fillId="5" borderId="19" xfId="0" applyNumberFormat="1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7" fillId="0" borderId="183" xfId="0" applyFont="1" applyBorder="1"/>
    <xf numFmtId="1" fontId="27" fillId="0" borderId="146" xfId="0" applyNumberFormat="1" applyFont="1" applyBorder="1" applyAlignment="1">
      <alignment horizontal="center"/>
    </xf>
    <xf numFmtId="0" fontId="27" fillId="5" borderId="151" xfId="0" applyFont="1" applyFill="1" applyBorder="1" applyAlignment="1">
      <alignment horizontal="center"/>
    </xf>
    <xf numFmtId="0" fontId="4" fillId="0" borderId="61" xfId="0" applyFont="1" applyBorder="1"/>
    <xf numFmtId="1" fontId="4" fillId="0" borderId="24" xfId="0" applyNumberFormat="1" applyFont="1" applyBorder="1" applyAlignment="1">
      <alignment horizontal="center"/>
    </xf>
    <xf numFmtId="2" fontId="4" fillId="5" borderId="89" xfId="0" applyNumberFormat="1" applyFont="1" applyFill="1" applyBorder="1" applyAlignment="1">
      <alignment horizontal="center"/>
    </xf>
    <xf numFmtId="0" fontId="27" fillId="0" borderId="59" xfId="0" applyFont="1" applyBorder="1" applyAlignment="1">
      <alignment horizontal="center" wrapText="1"/>
    </xf>
    <xf numFmtId="0" fontId="27" fillId="0" borderId="22" xfId="2" applyNumberFormat="1" applyFont="1" applyBorder="1" applyAlignment="1">
      <alignment horizontal="center"/>
    </xf>
    <xf numFmtId="2" fontId="27" fillId="5" borderId="75" xfId="2" applyNumberFormat="1" applyFont="1" applyFill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27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27" fillId="0" borderId="183" xfId="0" applyFont="1" applyBorder="1" applyAlignment="1">
      <alignment horizontal="center" wrapText="1"/>
    </xf>
    <xf numFmtId="0" fontId="27" fillId="0" borderId="146" xfId="0" applyNumberFormat="1" applyFont="1" applyBorder="1" applyAlignment="1">
      <alignment horizontal="center"/>
    </xf>
    <xf numFmtId="2" fontId="27" fillId="5" borderId="151" xfId="0" applyNumberFormat="1" applyFont="1" applyFill="1" applyBorder="1" applyAlignment="1">
      <alignment horizontal="center"/>
    </xf>
    <xf numFmtId="0" fontId="4" fillId="6" borderId="61" xfId="0" applyFont="1" applyFill="1" applyBorder="1"/>
    <xf numFmtId="0" fontId="4" fillId="0" borderId="24" xfId="0" applyNumberFormat="1" applyFont="1" applyBorder="1" applyAlignment="1">
      <alignment horizontal="center"/>
    </xf>
    <xf numFmtId="3" fontId="27" fillId="0" borderId="22" xfId="2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3" fontId="4" fillId="0" borderId="24" xfId="0" applyNumberFormat="1" applyFont="1" applyBorder="1" applyAlignment="1">
      <alignment horizontal="center"/>
    </xf>
    <xf numFmtId="168" fontId="27" fillId="0" borderId="146" xfId="0" applyNumberFormat="1" applyFont="1" applyBorder="1" applyAlignment="1">
      <alignment horizontal="center"/>
    </xf>
    <xf numFmtId="37" fontId="4" fillId="0" borderId="184" xfId="0" applyNumberFormat="1" applyFont="1" applyBorder="1" applyAlignment="1">
      <alignment horizontal="center"/>
    </xf>
    <xf numFmtId="168" fontId="18" fillId="0" borderId="0" xfId="0" applyNumberFormat="1" applyFont="1"/>
    <xf numFmtId="37" fontId="27" fillId="0" borderId="22" xfId="2" applyNumberFormat="1" applyFont="1" applyBorder="1" applyAlignment="1">
      <alignment horizontal="center"/>
    </xf>
    <xf numFmtId="39" fontId="27" fillId="5" borderId="75" xfId="2" applyNumberFormat="1" applyFont="1" applyFill="1" applyBorder="1" applyAlignment="1">
      <alignment horizontal="center"/>
    </xf>
    <xf numFmtId="168" fontId="17" fillId="0" borderId="22" xfId="2" applyNumberFormat="1" applyFont="1" applyBorder="1" applyAlignment="1"/>
    <xf numFmtId="43" fontId="18" fillId="0" borderId="0" xfId="0" applyNumberFormat="1" applyFont="1"/>
    <xf numFmtId="37" fontId="4" fillId="0" borderId="81" xfId="0" applyNumberFormat="1" applyFont="1" applyBorder="1" applyAlignment="1">
      <alignment horizontal="center"/>
    </xf>
    <xf numFmtId="168" fontId="18" fillId="0" borderId="26" xfId="0" applyNumberFormat="1" applyFont="1" applyBorder="1" applyAlignment="1"/>
    <xf numFmtId="2" fontId="18" fillId="5" borderId="18" xfId="0" applyNumberFormat="1" applyFont="1" applyFill="1" applyBorder="1"/>
    <xf numFmtId="37" fontId="4" fillId="0" borderId="1" xfId="0" applyNumberFormat="1" applyFont="1" applyBorder="1" applyAlignment="1">
      <alignment horizontal="center"/>
    </xf>
    <xf numFmtId="2" fontId="18" fillId="5" borderId="23" xfId="0" applyNumberFormat="1" applyFont="1" applyFill="1" applyBorder="1"/>
    <xf numFmtId="0" fontId="4" fillId="0" borderId="175" xfId="0" applyFont="1" applyBorder="1"/>
    <xf numFmtId="37" fontId="4" fillId="0" borderId="27" xfId="0" applyNumberFormat="1" applyFont="1" applyBorder="1" applyAlignment="1">
      <alignment horizontal="center"/>
    </xf>
    <xf numFmtId="2" fontId="18" fillId="5" borderId="19" xfId="0" applyNumberFormat="1" applyFont="1" applyFill="1" applyBorder="1"/>
    <xf numFmtId="168" fontId="18" fillId="0" borderId="24" xfId="0" applyNumberFormat="1" applyFont="1" applyBorder="1" applyAlignment="1"/>
    <xf numFmtId="0" fontId="16" fillId="0" borderId="54" xfId="0" applyFont="1" applyBorder="1" applyAlignment="1">
      <alignment vertical="center"/>
    </xf>
  </cellXfs>
  <cellStyles count="23">
    <cellStyle name="client" xfId="1" xr:uid="{91D21115-C2CC-47DE-97DC-06A23CF744E9}"/>
    <cellStyle name="Comma" xfId="2" builtinId="3"/>
    <cellStyle name="Comma  - Style1" xfId="3" xr:uid="{E708F714-AEB4-4285-8A78-18D5A8D58962}"/>
    <cellStyle name="Comma [0]" xfId="4" builtinId="6"/>
    <cellStyle name="Curren - Style3" xfId="5" xr:uid="{988D9D1D-2BA6-4CB5-BA06-2C3B43BB511D}"/>
    <cellStyle name="Curren - Style4" xfId="6" xr:uid="{FA7BBA3E-33CA-45B5-9AB1-CBCCEF318E3D}"/>
    <cellStyle name="Grey" xfId="7" xr:uid="{C7611D8D-9454-4E87-A601-E62F4F7E7319}"/>
    <cellStyle name="Input [yellow]" xfId="8" xr:uid="{DD66CBDE-35DF-465C-8402-3FE5D0F76DCB}"/>
    <cellStyle name="Milliers [0]_AR1194" xfId="9" xr:uid="{9C9F6A03-014A-4CD8-B80F-F5ABEB8C7A34}"/>
    <cellStyle name="Milliers_AR1194" xfId="10" xr:uid="{16137400-D680-40E9-B3E3-6036E0DC30F9}"/>
    <cellStyle name="Monétaire [0]_AR1194" xfId="11" xr:uid="{78CB2004-534F-4F71-8482-3824816DCC31}"/>
    <cellStyle name="Monétaire_AR1194" xfId="12" xr:uid="{5897EAAD-31D1-4D74-9721-BE0F50D8EBAD}"/>
    <cellStyle name="Normal" xfId="0" builtinId="0"/>
    <cellStyle name="Normal - Style1" xfId="13" xr:uid="{74D0F723-4C43-45A6-80D3-D4AD5CA7140F}"/>
    <cellStyle name="Normal - Style5" xfId="14" xr:uid="{79F8C1F8-B0B6-4E3B-89E4-4D2F2905A888}"/>
    <cellStyle name="Percent [2]" xfId="15" xr:uid="{E207CBA5-9895-4E09-9094-EA910A6B49EC}"/>
    <cellStyle name="PERCENTAGE" xfId="16" xr:uid="{08065364-0583-4C3C-A294-EBCB55DB81B3}"/>
    <cellStyle name="PSChar" xfId="17" xr:uid="{CBEA62E9-3F39-4516-B7DD-32F80D4E25BE}"/>
    <cellStyle name="PSDate" xfId="18" xr:uid="{8E29D523-48CD-47E7-B184-F9C312510115}"/>
    <cellStyle name="PSDec" xfId="19" xr:uid="{76B02AFC-7453-414E-AA00-F3767A5BD14B}"/>
    <cellStyle name="PSHeading" xfId="20" xr:uid="{97D1C3E0-31AB-4CDA-81AB-263FF2CA8965}"/>
    <cellStyle name="PSInt" xfId="21" xr:uid="{6FC0EC1E-9819-40DA-9DA7-44AB5592331A}"/>
    <cellStyle name="PSSpacer" xfId="22" xr:uid="{45C161A5-CBFA-4990-8645-D9AA5CE068C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Gráfica IA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Relación  por Región</a:t>
            </a:r>
          </a:p>
        </c:rich>
      </c:tx>
      <c:layout>
        <c:manualLayout>
          <c:xMode val="edge"/>
          <c:yMode val="edge"/>
          <c:x val="0.34297011494252877"/>
          <c:y val="9.2534139754269842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12"/>
          <c:dPt>
            <c:idx val="0"/>
            <c:bubble3D val="0"/>
            <c:spPr>
              <a:solidFill>
                <a:srgbClr val="339966"/>
              </a:solidFill>
            </c:spPr>
            <c:extLst>
              <c:ext xmlns:c16="http://schemas.microsoft.com/office/drawing/2014/chart" uri="{C3380CC4-5D6E-409C-BE32-E72D297353CC}">
                <c16:uniqueId val="{00000000-5426-46FC-B3B9-50AF751C30F6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426-46FC-B3B9-50AF751C30F6}"/>
              </c:ext>
            </c:extLst>
          </c:dPt>
          <c:dLbls>
            <c:dLbl>
              <c:idx val="0"/>
              <c:layout>
                <c:manualLayout>
                  <c:x val="-5.0432341790609507E-3"/>
                  <c:y val="-3.6771653543307088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26-46FC-B3B9-50AF751C30F6}"/>
                </c:ext>
              </c:extLst>
            </c:dLbl>
            <c:dLbl>
              <c:idx val="1"/>
              <c:layout>
                <c:manualLayout>
                  <c:x val="-7.3857538641003209E-3"/>
                  <c:y val="-0.11032152230971129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26-46FC-B3B9-50AF751C3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('SENTENCIADOS POR INSTITUCION'!$A$8,'SENTENCIADOS POR INSTITUCION'!$A$27)</c:f>
              <c:strCache>
                <c:ptCount val="2"/>
                <c:pt idx="0">
                  <c:v>REGION ESTE</c:v>
                </c:pt>
                <c:pt idx="1">
                  <c:v> REGION OESTE </c:v>
                </c:pt>
              </c:strCache>
            </c:strRef>
          </c:cat>
          <c:val>
            <c:numRef>
              <c:f>('SENTENCIADOS POR INSTITUCION'!$B$8,'SENTENCIADOS POR INSTITUCION'!$B$27)</c:f>
              <c:numCache>
                <c:formatCode>General</c:formatCode>
                <c:ptCount val="2"/>
                <c:pt idx="0">
                  <c:v>100</c:v>
                </c:pt>
                <c:pt idx="1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26-46FC-B3B9-50AF751C30F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Gráfica VII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Delito por el que fue Sentenciado</a:t>
            </a:r>
          </a:p>
        </c:rich>
      </c:tx>
      <c:layout>
        <c:manualLayout>
          <c:xMode val="edge"/>
          <c:yMode val="edge"/>
          <c:x val="0.67063969311528371"/>
          <c:y val="4.5296153267465764E-2"/>
        </c:manualLayout>
      </c:layout>
      <c:overlay val="0"/>
      <c:spPr>
        <a:noFill/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127156632468864E-2"/>
          <c:y val="0.29497011668722134"/>
          <c:w val="0.72573008802854067"/>
          <c:h val="0.58799397005817178"/>
        </c:manualLayout>
      </c:layout>
      <c:pie3DChart>
        <c:varyColors val="1"/>
        <c:ser>
          <c:idx val="0"/>
          <c:order val="0"/>
          <c:explosion val="21"/>
          <c:dPt>
            <c:idx val="0"/>
            <c:bubble3D val="0"/>
            <c:spPr>
              <a:solidFill>
                <a:srgbClr val="0066FF"/>
              </a:solidFill>
            </c:spPr>
            <c:extLst>
              <c:ext xmlns:c16="http://schemas.microsoft.com/office/drawing/2014/chart" uri="{C3380CC4-5D6E-409C-BE32-E72D297353CC}">
                <c16:uniqueId val="{00000000-A61A-4382-810B-7A06DC5E52A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61A-4382-810B-7A06DC5E52AA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1"/>
                <a:tile tx="0" ty="0" sx="100000" sy="100000" flip="none" algn="tl"/>
              </a:blipFill>
            </c:spPr>
            <c:extLst>
              <c:ext xmlns:c16="http://schemas.microsoft.com/office/drawing/2014/chart" uri="{C3380CC4-5D6E-409C-BE32-E72D297353CC}">
                <c16:uniqueId val="{00000002-A61A-4382-810B-7A06DC5E52AA}"/>
              </c:ext>
            </c:extLst>
          </c:dPt>
          <c:dPt>
            <c:idx val="3"/>
            <c:bubble3D val="0"/>
            <c:spPr>
              <a:blipFill>
                <a:blip xmlns:r="http://schemas.openxmlformats.org/officeDocument/2006/relationships" r:embed="rId2"/>
                <a:tile tx="0" ty="0" sx="100000" sy="100000" flip="none" algn="tl"/>
              </a:blipFill>
            </c:spPr>
            <c:extLst>
              <c:ext xmlns:c16="http://schemas.microsoft.com/office/drawing/2014/chart" uri="{C3380CC4-5D6E-409C-BE32-E72D297353CC}">
                <c16:uniqueId val="{00000003-A61A-4382-810B-7A06DC5E52A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61A-4382-810B-7A06DC5E52AA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61A-4382-810B-7A06DC5E52AA}"/>
              </c:ext>
            </c:extLst>
          </c:dPt>
          <c:dPt>
            <c:idx val="6"/>
            <c:bubble3D val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</c:spPr>
            <c:extLst>
              <c:ext xmlns:c16="http://schemas.microsoft.com/office/drawing/2014/chart" uri="{C3380CC4-5D6E-409C-BE32-E72D297353CC}">
                <c16:uniqueId val="{00000006-A61A-4382-810B-7A06DC5E52AA}"/>
              </c:ext>
            </c:extLst>
          </c:dPt>
          <c:dPt>
            <c:idx val="7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07-A61A-4382-810B-7A06DC5E52AA}"/>
              </c:ext>
            </c:extLst>
          </c:dPt>
          <c:dLbls>
            <c:dLbl>
              <c:idx val="0"/>
              <c:layout>
                <c:manualLayout>
                  <c:x val="0.11171723318201918"/>
                  <c:y val="7.0660595136451315E-2"/>
                </c:manualLayout>
              </c:layout>
              <c:spPr/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A-4382-810B-7A06DC5E52AA}"/>
                </c:ext>
              </c:extLst>
            </c:dLbl>
            <c:dLbl>
              <c:idx val="1"/>
              <c:layout>
                <c:manualLayout>
                  <c:x val="9.3629717196878539E-3"/>
                  <c:y val="-2.8103329189114519E-2"/>
                </c:manualLayout>
              </c:layout>
              <c:spPr/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A-4382-810B-7A06DC5E52AA}"/>
                </c:ext>
              </c:extLst>
            </c:dLbl>
            <c:dLbl>
              <c:idx val="2"/>
              <c:layout>
                <c:manualLayout>
                  <c:x val="1.1015670954577355E-2"/>
                  <c:y val="0.10342219270783923"/>
                </c:manualLayout>
              </c:layout>
              <c:spPr/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A-4382-810B-7A06DC5E52AA}"/>
                </c:ext>
              </c:extLst>
            </c:dLbl>
            <c:dLbl>
              <c:idx val="3"/>
              <c:layout>
                <c:manualLayout>
                  <c:x val="-4.5748315463658235E-2"/>
                  <c:y val="8.4702906112639531E-2"/>
                </c:manualLayout>
              </c:layout>
              <c:spPr/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A-4382-810B-7A06DC5E52AA}"/>
                </c:ext>
              </c:extLst>
            </c:dLbl>
            <c:dLbl>
              <c:idx val="4"/>
              <c:layout>
                <c:manualLayout>
                  <c:x val="3.6190453009448008E-3"/>
                  <c:y val="-0.18721500173924044"/>
                </c:manualLayout>
              </c:layout>
              <c:spPr/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A-4382-810B-7A06DC5E52AA}"/>
                </c:ext>
              </c:extLst>
            </c:dLbl>
            <c:dLbl>
              <c:idx val="5"/>
              <c:layout>
                <c:manualLayout>
                  <c:x val="-0.1124166048022977"/>
                  <c:y val="1.1839483919931695E-3"/>
                </c:manualLayout>
              </c:layout>
              <c:spPr/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A-4382-810B-7A06DC5E52AA}"/>
                </c:ext>
              </c:extLst>
            </c:dLbl>
            <c:dLbl>
              <c:idx val="6"/>
              <c:layout>
                <c:manualLayout>
                  <c:x val="6.9263266357547662E-2"/>
                  <c:y val="-0.16494134016380482"/>
                </c:manualLayout>
              </c:layout>
              <c:spPr/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A-4382-810B-7A06DC5E52AA}"/>
                </c:ext>
              </c:extLst>
            </c:dLbl>
            <c:dLbl>
              <c:idx val="7"/>
              <c:layout>
                <c:manualLayout>
                  <c:x val="6.764286612550556E-2"/>
                  <c:y val="-0.1441925181039117"/>
                </c:manualLayout>
              </c:layout>
              <c:spPr/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A-4382-810B-7A06DC5E52AA}"/>
                </c:ext>
              </c:extLst>
            </c:dLbl>
            <c:dLbl>
              <c:idx val="8"/>
              <c:layout>
                <c:manualLayout>
                  <c:x val="-2.1529627831373625E-2"/>
                  <c:y val="2.7628125431689459E-3"/>
                </c:manualLayout>
              </c:layout>
              <c:spPr/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A-4382-810B-7A06DC5E52AA}"/>
                </c:ext>
              </c:extLst>
            </c:dLbl>
            <c:dLbl>
              <c:idx val="9"/>
              <c:layout>
                <c:manualLayout>
                  <c:x val="-6.2764951908059405E-3"/>
                  <c:y val="1.3270597272901863E-2"/>
                </c:manualLayout>
              </c:layout>
              <c:spPr/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A-4382-810B-7A06DC5E52AA}"/>
                </c:ext>
              </c:extLst>
            </c:dLbl>
            <c:dLbl>
              <c:idx val="10"/>
              <c:layout>
                <c:manualLayout>
                  <c:x val="-3.904984061978848E-2"/>
                  <c:y val="-2.2130128470783259E-2"/>
                </c:manualLayout>
              </c:layout>
              <c:spPr/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A-4382-810B-7A06DC5E52AA}"/>
                </c:ext>
              </c:extLst>
            </c:dLbl>
            <c:dLbl>
              <c:idx val="11"/>
              <c:layout>
                <c:manualLayout>
                  <c:x val="1.0595300922505331E-2"/>
                  <c:y val="-2.2335267302113552E-2"/>
                </c:manualLayout>
              </c:layout>
              <c:spPr/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1A-4382-810B-7A06DC5E52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'COMUNIDAD POR OFICINA'!$C$40:$J$40</c:f>
              <c:strCache>
                <c:ptCount val="8"/>
                <c:pt idx="0">
                  <c:v>ART. 2.8  VIOLAR ORDEN PROTECCION</c:v>
                </c:pt>
                <c:pt idx="1">
                  <c:v>ART. 3.1  MALTRATO</c:v>
                </c:pt>
                <c:pt idx="2">
                  <c:v>ART. 3.2 - MALTRATO AGRAVADO</c:v>
                </c:pt>
                <c:pt idx="3">
                  <c:v>ART. 3.3 MALTRATO MEDIANTE AMENAZA</c:v>
                </c:pt>
                <c:pt idx="4">
                  <c:v>ART. 3.4 MALTRATO MEDIANTE RESTRICCION LIBERTAD</c:v>
                </c:pt>
                <c:pt idx="5">
                  <c:v>ART. 3.5  AGRESION SEXUAL CONYUGAL</c:v>
                </c:pt>
                <c:pt idx="6">
                  <c:v>ART. 3.6 DESVIO</c:v>
                </c:pt>
                <c:pt idx="7">
                  <c:v>OTROS</c:v>
                </c:pt>
              </c:strCache>
            </c:strRef>
          </c:cat>
          <c:val>
            <c:numRef>
              <c:f>'COMUNIDAD POR OFICINA'!$C$41:$J$41</c:f>
              <c:numCache>
                <c:formatCode>General</c:formatCode>
                <c:ptCount val="8"/>
                <c:pt idx="0">
                  <c:v>19</c:v>
                </c:pt>
                <c:pt idx="1">
                  <c:v>493</c:v>
                </c:pt>
                <c:pt idx="2">
                  <c:v>103</c:v>
                </c:pt>
                <c:pt idx="3">
                  <c:v>106</c:v>
                </c:pt>
                <c:pt idx="4">
                  <c:v>3</c:v>
                </c:pt>
                <c:pt idx="5">
                  <c:v>1</c:v>
                </c:pt>
                <c:pt idx="6">
                  <c:v>94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1A-4382-810B-7A06DC5E52A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Gráfica VIII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Relación de Sentencia</a:t>
            </a:r>
          </a:p>
        </c:rich>
      </c:tx>
      <c:layout>
        <c:manualLayout>
          <c:xMode val="edge"/>
          <c:yMode val="edge"/>
          <c:x val="0.58656494532273673"/>
          <c:y val="3.7382983377077871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3583881330541306E-2"/>
          <c:y val="0.29260136875413939"/>
          <c:w val="0.90360637268708444"/>
          <c:h val="0.26962052640616185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996600"/>
              </a:solidFill>
            </c:spPr>
            <c:extLst>
              <c:ext xmlns:c16="http://schemas.microsoft.com/office/drawing/2014/chart" uri="{C3380CC4-5D6E-409C-BE32-E72D297353CC}">
                <c16:uniqueId val="{00000000-776B-4AEA-B948-E25839347CEE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776B-4AEA-B948-E25839347CEE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2-776B-4AEA-B948-E25839347CE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76B-4AEA-B948-E25839347CE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776B-4AEA-B948-E25839347CEE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76B-4AEA-B948-E25839347C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COMUNIDAD. SENT. O RESOLUCION.'!$A$8:$A$18</c:f>
              <c:strCache>
                <c:ptCount val="11"/>
                <c:pt idx="0">
                  <c:v>MENOS DE 3 MESES</c:v>
                </c:pt>
                <c:pt idx="1">
                  <c:v>DE 3 MESES A 6 MESES</c:v>
                </c:pt>
                <c:pt idx="2">
                  <c:v>DE 6 MESES 1D A 1A</c:v>
                </c:pt>
                <c:pt idx="3">
                  <c:v>DE 1A 1D A 3A</c:v>
                </c:pt>
                <c:pt idx="4">
                  <c:v>DE 3A 1D A 5A</c:v>
                </c:pt>
                <c:pt idx="5">
                  <c:v>DE 5A 1D A 10A</c:v>
                </c:pt>
                <c:pt idx="6">
                  <c:v>DE 10A 1D A 15A</c:v>
                </c:pt>
                <c:pt idx="7">
                  <c:v>DE 15A 1D A 20A</c:v>
                </c:pt>
                <c:pt idx="8">
                  <c:v>DE 20A 1D A 25A</c:v>
                </c:pt>
                <c:pt idx="9">
                  <c:v>RESOLUCION</c:v>
                </c:pt>
                <c:pt idx="10">
                  <c:v>NO INFORMA</c:v>
                </c:pt>
              </c:strCache>
            </c:strRef>
          </c:cat>
          <c:val>
            <c:numRef>
              <c:f>' COMUNIDAD. SENT. O RESOLUCION.'!$B$8:$B$18</c:f>
              <c:numCache>
                <c:formatCode>General</c:formatCode>
                <c:ptCount val="11"/>
                <c:pt idx="0">
                  <c:v>0</c:v>
                </c:pt>
                <c:pt idx="1">
                  <c:v>9</c:v>
                </c:pt>
                <c:pt idx="2">
                  <c:v>10</c:v>
                </c:pt>
                <c:pt idx="3">
                  <c:v>182</c:v>
                </c:pt>
                <c:pt idx="4">
                  <c:v>63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6B-4AEA-B948-E25839347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30092399"/>
        <c:axId val="1"/>
        <c:axId val="0"/>
      </c:bar3DChart>
      <c:catAx>
        <c:axId val="2030092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3009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Gráfica IX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Resoluciones</a:t>
            </a:r>
          </a:p>
        </c:rich>
      </c:tx>
      <c:layout>
        <c:manualLayout>
          <c:xMode val="edge"/>
          <c:yMode val="edge"/>
          <c:x val="0.73406089402121777"/>
          <c:y val="4.1666974726750704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3583881330541306E-2"/>
          <c:y val="0.24441908064244264"/>
          <c:w val="0.90360637268708444"/>
          <c:h val="0.31960750319054154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50FA-487F-8910-61DCABEB062F}"/>
              </c:ext>
            </c:extLst>
          </c:dPt>
          <c:dPt>
            <c:idx val="1"/>
            <c:invertIfNegative val="0"/>
            <c:bubble3D val="0"/>
            <c:spPr>
              <a:solidFill>
                <a:srgbClr val="CC3300"/>
              </a:solidFill>
            </c:spPr>
            <c:extLst>
              <c:ext xmlns:c16="http://schemas.microsoft.com/office/drawing/2014/chart" uri="{C3380CC4-5D6E-409C-BE32-E72D297353CC}">
                <c16:uniqueId val="{00000001-50FA-487F-8910-61DCABEB062F}"/>
              </c:ext>
            </c:extLst>
          </c:dPt>
          <c:dPt>
            <c:idx val="2"/>
            <c:invertIfNegative val="0"/>
            <c:bubble3D val="0"/>
            <c:spPr>
              <a:solidFill>
                <a:srgbClr val="0066FF"/>
              </a:solidFill>
            </c:spPr>
            <c:extLst>
              <c:ext xmlns:c16="http://schemas.microsoft.com/office/drawing/2014/chart" uri="{C3380CC4-5D6E-409C-BE32-E72D297353CC}">
                <c16:uniqueId val="{00000002-50FA-487F-8910-61DCABEB062F}"/>
              </c:ext>
            </c:extLst>
          </c:dPt>
          <c:dPt>
            <c:idx val="3"/>
            <c:invertIfNegative val="0"/>
            <c:bubble3D val="0"/>
            <c:spPr>
              <a:solidFill>
                <a:srgbClr val="F7964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50FA-487F-8910-61DCABEB062F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4-50FA-487F-8910-61DCABEB062F}"/>
              </c:ext>
            </c:extLst>
          </c:dPt>
          <c:dPt>
            <c:idx val="10"/>
            <c:invertIfNegative val="0"/>
            <c:bubble3D val="0"/>
            <c:spPr>
              <a:solidFill>
                <a:srgbClr val="996633"/>
              </a:solidFill>
            </c:spPr>
            <c:extLst>
              <c:ext xmlns:c16="http://schemas.microsoft.com/office/drawing/2014/chart" uri="{C3380CC4-5D6E-409C-BE32-E72D297353CC}">
                <c16:uniqueId val="{00000005-50FA-487F-8910-61DCABEB06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COMUNIDAD. SENT. O RESOLUCION.'!$A$36:$A$46</c:f>
              <c:strCache>
                <c:ptCount val="11"/>
                <c:pt idx="0">
                  <c:v>MENOS DE 3 MESES</c:v>
                </c:pt>
                <c:pt idx="1">
                  <c:v>DE 3 MESES A 6 MESES</c:v>
                </c:pt>
                <c:pt idx="2">
                  <c:v>DE 6 MESES A 1D A 1A</c:v>
                </c:pt>
                <c:pt idx="3">
                  <c:v>DE 1A  A 1D A 3A</c:v>
                </c:pt>
                <c:pt idx="4">
                  <c:v>DE 3A 1D A 5A</c:v>
                </c:pt>
                <c:pt idx="5">
                  <c:v>DE 5A 1D A 10A</c:v>
                </c:pt>
                <c:pt idx="6">
                  <c:v>DE 10A 1D A 15A</c:v>
                </c:pt>
                <c:pt idx="7">
                  <c:v>DE 15A 1D A 20A</c:v>
                </c:pt>
                <c:pt idx="8">
                  <c:v>DE 20A 1D A 25A</c:v>
                </c:pt>
                <c:pt idx="9">
                  <c:v>RESOLUCION</c:v>
                </c:pt>
                <c:pt idx="10">
                  <c:v>NO INFORMA</c:v>
                </c:pt>
              </c:strCache>
            </c:strRef>
          </c:cat>
          <c:val>
            <c:numRef>
              <c:f>' COMUNIDAD. SENT. O RESOLUCION.'!$B$36:$B$46</c:f>
              <c:numCache>
                <c:formatCode>General</c:formatCode>
                <c:ptCount val="11"/>
                <c:pt idx="0">
                  <c:v>1</c:v>
                </c:pt>
                <c:pt idx="1">
                  <c:v>3</c:v>
                </c:pt>
                <c:pt idx="2">
                  <c:v>42</c:v>
                </c:pt>
                <c:pt idx="3">
                  <c:v>499</c:v>
                </c:pt>
                <c:pt idx="4">
                  <c:v>44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FA-487F-8910-61DCABEB0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30972191"/>
        <c:axId val="1"/>
        <c:axId val="0"/>
      </c:bar3DChart>
      <c:catAx>
        <c:axId val="2030972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30972191"/>
        <c:crosses val="autoZero"/>
        <c:crossBetween val="between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Gráfica X</a:t>
            </a:r>
          </a:p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Delito Original</a:t>
            </a:r>
          </a:p>
        </c:rich>
      </c:tx>
      <c:layout>
        <c:manualLayout>
          <c:xMode val="edge"/>
          <c:yMode val="edge"/>
          <c:x val="3.2189537628551146E-2"/>
          <c:y val="7.112990186571505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31251931191964"/>
          <c:y val="0.40585774058577406"/>
          <c:w val="0.51093788981467425"/>
          <c:h val="0.54393305439330542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explosion val="19"/>
          <c:dPt>
            <c:idx val="0"/>
            <c:bubble3D val="0"/>
            <c:spPr>
              <a:gradFill rotWithShape="0">
                <a:gsLst>
                  <a:gs pos="0">
                    <a:srgbClr val="8080FF"/>
                  </a:gs>
                  <a:gs pos="100000">
                    <a:srgbClr val="8080FF">
                      <a:gamma/>
                      <a:tint val="0"/>
                      <a:invGamma/>
                    </a:srgbClr>
                  </a:gs>
                </a:gsLst>
                <a:lin ang="5400000" scaled="1"/>
              </a:gra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9F77-489F-8488-0A0FABB91A51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E0FFE0"/>
                  </a:gs>
                  <a:gs pos="100000">
                    <a:srgbClr val="958C41"/>
                  </a:gs>
                </a:gsLst>
                <a:path path="rect">
                  <a:fillToRect l="50000" t="50000" r="50000" b="50000"/>
                </a:path>
              </a:gra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F77-489F-8488-0A0FABB91A51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0000FF"/>
                  </a:gs>
                  <a:gs pos="100000">
                    <a:srgbClr val="E0FFE0"/>
                  </a:gs>
                </a:gsLst>
                <a:lin ang="5400000" scaled="1"/>
              </a:gra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9F77-489F-8488-0A0FABB91A51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DD9CB3"/>
                  </a:gs>
                  <a:gs pos="100000">
                    <a:srgbClr val="DD9CB3">
                      <a:gamma/>
                      <a:shade val="0"/>
                      <a:invGamma/>
                    </a:srgbClr>
                  </a:gs>
                </a:gsLst>
                <a:lin ang="5400000" scaled="1"/>
              </a:gra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F77-489F-8488-0A0FABB91A51}"/>
              </c:ext>
            </c:extLst>
          </c:dPt>
          <c:dPt>
            <c:idx val="4"/>
            <c:bubble3D val="0"/>
            <c:spPr>
              <a:solidFill>
                <a:srgbClr val="00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9F77-489F-8488-0A0FABB91A5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F77-489F-8488-0A0FABB91A51}"/>
              </c:ext>
            </c:extLst>
          </c:dPt>
          <c:dPt>
            <c:idx val="6"/>
            <c:bubble3D val="0"/>
            <c:spPr>
              <a:solidFill>
                <a:srgbClr val="008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9F77-489F-8488-0A0FABB91A51}"/>
              </c:ext>
            </c:extLst>
          </c:dPt>
          <c:dPt>
            <c:idx val="7"/>
            <c:bubble3D val="0"/>
            <c:spPr>
              <a:solidFill>
                <a:srgbClr val="C0C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9F77-489F-8488-0A0FABB91A51}"/>
              </c:ext>
            </c:extLst>
          </c:dPt>
          <c:dLbls>
            <c:dLbl>
              <c:idx val="0"/>
              <c:layout>
                <c:manualLayout>
                  <c:x val="4.9967606129357099E-2"/>
                  <c:y val="-2.8100462337605288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77-489F-8488-0A0FABB91A51}"/>
                </c:ext>
              </c:extLst>
            </c:dLbl>
            <c:dLbl>
              <c:idx val="1"/>
              <c:layout>
                <c:manualLayout>
                  <c:x val="-5.9908844214195877E-3"/>
                  <c:y val="-7.406011487057841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77-489F-8488-0A0FABB91A51}"/>
                </c:ext>
              </c:extLst>
            </c:dLbl>
            <c:dLbl>
              <c:idx val="2"/>
              <c:layout>
                <c:manualLayout>
                  <c:x val="2.7633055214006396E-2"/>
                  <c:y val="5.710495393096777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77-489F-8488-0A0FABB91A51}"/>
                </c:ext>
              </c:extLst>
            </c:dLbl>
            <c:dLbl>
              <c:idx val="3"/>
              <c:layout>
                <c:manualLayout>
                  <c:x val="1.6989756095588168E-2"/>
                  <c:y val="-4.291020107842168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77-489F-8488-0A0FABB91A51}"/>
                </c:ext>
              </c:extLst>
            </c:dLbl>
            <c:dLbl>
              <c:idx val="4"/>
              <c:layout>
                <c:manualLayout>
                  <c:x val="-4.5631761361108754E-2"/>
                  <c:y val="-4.604575055733096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77-489F-8488-0A0FABB91A51}"/>
                </c:ext>
              </c:extLst>
            </c:dLbl>
            <c:dLbl>
              <c:idx val="5"/>
              <c:layout>
                <c:manualLayout>
                  <c:x val="8.6909398553214109E-3"/>
                  <c:y val="-0.199462765899032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77-489F-8488-0A0FABB91A51}"/>
                </c:ext>
              </c:extLst>
            </c:dLbl>
            <c:dLbl>
              <c:idx val="6"/>
              <c:layout>
                <c:manualLayout>
                  <c:x val="5.4132929785963742E-2"/>
                  <c:y val="-0.2413037700831329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77-489F-8488-0A0FABB91A51}"/>
                </c:ext>
              </c:extLst>
            </c:dLbl>
            <c:dLbl>
              <c:idx val="7"/>
              <c:layout>
                <c:manualLayout>
                  <c:x val="0.12745762492198415"/>
                  <c:y val="-0.1450694604597019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77-489F-8488-0A0FABB91A51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27187520742432209"/>
                  <c:y val="0.1213389121338912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77-489F-8488-0A0FABB91A5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'COMUNIDAD DELITOS'!$F$7:$F$14</c:f>
              <c:strCache>
                <c:ptCount val="8"/>
                <c:pt idx="0">
                  <c:v>ART. 2.8</c:v>
                </c:pt>
                <c:pt idx="1">
                  <c:v>ART. 3.1</c:v>
                </c:pt>
                <c:pt idx="2">
                  <c:v>ART. 3.2</c:v>
                </c:pt>
                <c:pt idx="3">
                  <c:v>ART. 3.3</c:v>
                </c:pt>
                <c:pt idx="4">
                  <c:v>ART. 3.4</c:v>
                </c:pt>
                <c:pt idx="5">
                  <c:v>ART. 3.5</c:v>
                </c:pt>
                <c:pt idx="6">
                  <c:v>OTROS</c:v>
                </c:pt>
                <c:pt idx="7">
                  <c:v>NO INFORMA</c:v>
                </c:pt>
              </c:strCache>
            </c:strRef>
          </c:cat>
          <c:val>
            <c:numRef>
              <c:f>'COMUNIDAD DELITOS'!$G$7:$G$14</c:f>
              <c:numCache>
                <c:formatCode>_(* #,##0_);_(* \(#,##0\);_(* "-"??_);_(@_)</c:formatCode>
                <c:ptCount val="8"/>
                <c:pt idx="0">
                  <c:v>56</c:v>
                </c:pt>
                <c:pt idx="1">
                  <c:v>380</c:v>
                </c:pt>
                <c:pt idx="2">
                  <c:v>253</c:v>
                </c:pt>
                <c:pt idx="3">
                  <c:v>180</c:v>
                </c:pt>
                <c:pt idx="4">
                  <c:v>6</c:v>
                </c:pt>
                <c:pt idx="5">
                  <c:v>6</c:v>
                </c:pt>
                <c:pt idx="6">
                  <c:v>3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F77-489F-8488-0A0FABB91A5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chemeClr val="tx1"/>
      </a:solidFill>
      <a:prstDash val="solid"/>
    </a:ln>
    <a:effectLst/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Gráfica XI</a:t>
            </a:r>
          </a:p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Delito por el que fue Sentenciado</a:t>
            </a:r>
          </a:p>
        </c:rich>
      </c:tx>
      <c:layout>
        <c:manualLayout>
          <c:xMode val="edge"/>
          <c:yMode val="edge"/>
          <c:x val="0.68033542976939199"/>
          <c:y val="3.09733815461908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117004680187205"/>
          <c:y val="0.44690362041884252"/>
          <c:w val="0.46645865834633388"/>
          <c:h val="0.52654981019645797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explosion val="25"/>
          <c:dPt>
            <c:idx val="0"/>
            <c:bubble3D val="0"/>
            <c:spPr>
              <a:solidFill>
                <a:srgbClr val="CC66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5C43-435D-9CDD-69E32BB928E9}"/>
              </c:ext>
            </c:extLst>
          </c:dPt>
          <c:dPt>
            <c:idx val="1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C43-435D-9CDD-69E32BB928E9}"/>
              </c:ext>
            </c:extLst>
          </c:dPt>
          <c:dPt>
            <c:idx val="2"/>
            <c:bubble3D val="0"/>
            <c:spPr>
              <a:solidFill>
                <a:srgbClr val="A0E0E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5C43-435D-9CDD-69E32BB928E9}"/>
              </c:ext>
            </c:extLst>
          </c:dPt>
          <c:dPt>
            <c:idx val="3"/>
            <c:bubble3D val="0"/>
            <c:spPr>
              <a:solidFill>
                <a:srgbClr val="C0C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C43-435D-9CDD-69E32BB928E9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5C43-435D-9CDD-69E32BB928E9}"/>
              </c:ext>
            </c:extLst>
          </c:dPt>
          <c:dPt>
            <c:idx val="5"/>
            <c:bubble3D val="0"/>
            <c:spPr>
              <a:solidFill>
                <a:srgbClr val="FF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C43-435D-9CDD-69E32BB928E9}"/>
              </c:ext>
            </c:extLst>
          </c:dPt>
          <c:dPt>
            <c:idx val="6"/>
            <c:bubble3D val="0"/>
            <c:spPr>
              <a:solidFill>
                <a:srgbClr val="008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5C43-435D-9CDD-69E32BB928E9}"/>
              </c:ext>
            </c:extLst>
          </c:dPt>
          <c:dPt>
            <c:idx val="7"/>
            <c:bubble3D val="0"/>
            <c:spPr>
              <a:solidFill>
                <a:srgbClr val="33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5C43-435D-9CDD-69E32BB928E9}"/>
              </c:ext>
            </c:extLst>
          </c:dPt>
          <c:dLbls>
            <c:dLbl>
              <c:idx val="0"/>
              <c:layout>
                <c:manualLayout>
                  <c:x val="2.5526079626312804E-2"/>
                  <c:y val="-1.6848700364067394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43-435D-9CDD-69E32BB928E9}"/>
                </c:ext>
              </c:extLst>
            </c:dLbl>
            <c:dLbl>
              <c:idx val="1"/>
              <c:layout>
                <c:manualLayout>
                  <c:x val="5.4129661249442095E-3"/>
                  <c:y val="-0.2683880284036562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43-435D-9CDD-69E32BB928E9}"/>
                </c:ext>
              </c:extLst>
            </c:dLbl>
            <c:dLbl>
              <c:idx val="2"/>
              <c:layout>
                <c:manualLayout>
                  <c:x val="1.5510214109351779E-2"/>
                  <c:y val="3.006195178152441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43-435D-9CDD-69E32BB928E9}"/>
                </c:ext>
              </c:extLst>
            </c:dLbl>
            <c:dLbl>
              <c:idx val="3"/>
              <c:layout>
                <c:manualLayout>
                  <c:x val="4.0760141033872911E-3"/>
                  <c:y val="-6.2132757598848528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43-435D-9CDD-69E32BB928E9}"/>
                </c:ext>
              </c:extLst>
            </c:dLbl>
            <c:dLbl>
              <c:idx val="4"/>
              <c:layout>
                <c:manualLayout>
                  <c:x val="-9.8349445788855197E-2"/>
                  <c:y val="-0.1293103523024910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43-435D-9CDD-69E32BB928E9}"/>
                </c:ext>
              </c:extLst>
            </c:dLbl>
            <c:dLbl>
              <c:idx val="5"/>
              <c:layout>
                <c:manualLayout>
                  <c:x val="-7.473231212713074E-3"/>
                  <c:y val="-0.1868326004752133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43-435D-9CDD-69E32BB928E9}"/>
                </c:ext>
              </c:extLst>
            </c:dLbl>
            <c:dLbl>
              <c:idx val="6"/>
              <c:layout>
                <c:manualLayout>
                  <c:x val="6.9160217633739987E-2"/>
                  <c:y val="-0.2284594869189738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43-435D-9CDD-69E32BB928E9}"/>
                </c:ext>
              </c:extLst>
            </c:dLbl>
            <c:dLbl>
              <c:idx val="7"/>
              <c:layout>
                <c:manualLayout>
                  <c:x val="9.6949898430078216E-2"/>
                  <c:y val="-4.398230463127592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43-435D-9CDD-69E32BB928E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'COMUNIDAD DELITOS'!$F$38:$F$45</c:f>
              <c:strCache>
                <c:ptCount val="8"/>
                <c:pt idx="0">
                  <c:v>ART. 2.8</c:v>
                </c:pt>
                <c:pt idx="1">
                  <c:v>ART. 3.1</c:v>
                </c:pt>
                <c:pt idx="2">
                  <c:v>ART. 3.2</c:v>
                </c:pt>
                <c:pt idx="3">
                  <c:v>ART. 3.3</c:v>
                </c:pt>
                <c:pt idx="4">
                  <c:v>ART. 3.4</c:v>
                </c:pt>
                <c:pt idx="5">
                  <c:v>ART. 3.5</c:v>
                </c:pt>
                <c:pt idx="6">
                  <c:v>OTROS</c:v>
                </c:pt>
                <c:pt idx="7">
                  <c:v>NO INFORMA</c:v>
                </c:pt>
              </c:strCache>
            </c:strRef>
          </c:cat>
          <c:val>
            <c:numRef>
              <c:f>'COMUNIDAD DELITOS'!$G$38:$G$45</c:f>
              <c:numCache>
                <c:formatCode>General</c:formatCode>
                <c:ptCount val="8"/>
                <c:pt idx="0">
                  <c:v>19</c:v>
                </c:pt>
                <c:pt idx="1">
                  <c:v>498</c:v>
                </c:pt>
                <c:pt idx="2">
                  <c:v>104</c:v>
                </c:pt>
                <c:pt idx="3">
                  <c:v>115</c:v>
                </c:pt>
                <c:pt idx="4">
                  <c:v>3</c:v>
                </c:pt>
                <c:pt idx="5">
                  <c:v>1</c:v>
                </c:pt>
                <c:pt idx="6">
                  <c:v>5</c:v>
                </c:pt>
                <c:pt idx="7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43-435D-9CDD-69E32BB928E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64002027219125"/>
          <c:y val="0.25400193396878024"/>
          <c:w val="0.55015875762782407"/>
          <c:h val="0.68517935258092744"/>
        </c:manualLayout>
      </c:layout>
      <c:pie3DChart>
        <c:varyColors val="1"/>
        <c:ser>
          <c:idx val="0"/>
          <c:order val="0"/>
          <c:explosion val="7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AA8B-4BE6-A930-48DCB4A28FFA}"/>
              </c:ext>
            </c:extLst>
          </c:dPt>
          <c:dPt>
            <c:idx val="1"/>
            <c:bubble3D val="0"/>
            <c:explosion val="3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AA8B-4BE6-A930-48DCB4A28FFA}"/>
              </c:ext>
            </c:extLst>
          </c:dPt>
          <c:dPt>
            <c:idx val="2"/>
            <c:bubble3D val="0"/>
            <c:spPr>
              <a:solidFill>
                <a:srgbClr val="996600"/>
              </a:solidFill>
            </c:spPr>
            <c:extLst>
              <c:ext xmlns:c16="http://schemas.microsoft.com/office/drawing/2014/chart" uri="{C3380CC4-5D6E-409C-BE32-E72D297353CC}">
                <c16:uniqueId val="{00000002-AA8B-4BE6-A930-48DCB4A28FFA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A8B-4BE6-A930-48DCB4A28FFA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4-AA8B-4BE6-A930-48DCB4A28FF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AA8B-4BE6-A930-48DCB4A28FF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AA8B-4BE6-A930-48DCB4A28FFA}"/>
              </c:ext>
            </c:extLst>
          </c:dPt>
          <c:dPt>
            <c:idx val="7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7-AA8B-4BE6-A930-48DCB4A28FF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A8B-4BE6-A930-48DCB4A28FFA}"/>
              </c:ext>
            </c:extLst>
          </c:dPt>
          <c:dLbls>
            <c:dLbl>
              <c:idx val="0"/>
              <c:layout>
                <c:manualLayout>
                  <c:x val="0.12492191601049869"/>
                  <c:y val="8.2242596387780295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8B-4BE6-A930-48DCB4A28FFA}"/>
                </c:ext>
              </c:extLst>
            </c:dLbl>
            <c:dLbl>
              <c:idx val="1"/>
              <c:layout>
                <c:manualLayout>
                  <c:x val="1.067339110083767E-3"/>
                  <c:y val="-0.10881277340332458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8B-4BE6-A930-48DCB4A28FFA}"/>
                </c:ext>
              </c:extLst>
            </c:dLbl>
            <c:dLbl>
              <c:idx val="2"/>
              <c:layout>
                <c:manualLayout>
                  <c:x val="-5.91540892553266E-2"/>
                  <c:y val="-0.13568319749504995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8B-4BE6-A930-48DCB4A28FFA}"/>
                </c:ext>
              </c:extLst>
            </c:dLbl>
            <c:dLbl>
              <c:idx val="3"/>
              <c:layout>
                <c:manualLayout>
                  <c:x val="-2.3874707969196159E-2"/>
                  <c:y val="4.7942901874107845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8B-4BE6-A930-48DCB4A28FFA}"/>
                </c:ext>
              </c:extLst>
            </c:dLbl>
            <c:dLbl>
              <c:idx val="4"/>
              <c:layout>
                <c:manualLayout>
                  <c:x val="-0.11295187002723561"/>
                  <c:y val="-3.80382583181469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8B-4BE6-A930-48DCB4A28FFA}"/>
                </c:ext>
              </c:extLst>
            </c:dLbl>
            <c:dLbl>
              <c:idx val="5"/>
              <c:layout>
                <c:manualLayout>
                  <c:x val="-5.8421818151851899E-2"/>
                  <c:y val="-0.17413517633439926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8B-4BE6-A930-48DCB4A28FFA}"/>
                </c:ext>
              </c:extLst>
            </c:dLbl>
            <c:dLbl>
              <c:idx val="6"/>
              <c:layout>
                <c:manualLayout>
                  <c:x val="2.2463565680663544E-2"/>
                  <c:y val="-0.2036745406824147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8B-4BE6-A930-48DCB4A28FFA}"/>
                </c:ext>
              </c:extLst>
            </c:dLbl>
            <c:dLbl>
              <c:idx val="7"/>
              <c:layout>
                <c:manualLayout>
                  <c:x val="0.14913421355325507"/>
                  <c:y val="-0.19032789915345089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8B-4BE6-A930-48DCB4A28FFA}"/>
                </c:ext>
              </c:extLst>
            </c:dLbl>
            <c:dLbl>
              <c:idx val="8"/>
              <c:layout>
                <c:manualLayout>
                  <c:x val="0.1081687992125985"/>
                  <c:y val="6.0106185356967367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A8B-4BE6-A930-48DCB4A28F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('ACTIVOS A JUNIO 2010'!$A$8:$A$15,'ACTIVOS A JUNIO 2010'!$A$18)</c:f>
              <c:strCache>
                <c:ptCount val="9"/>
                <c:pt idx="0">
                  <c:v>ART. 2.8</c:v>
                </c:pt>
                <c:pt idx="1">
                  <c:v>ART. 3.1</c:v>
                </c:pt>
                <c:pt idx="2">
                  <c:v>ART. 3.2</c:v>
                </c:pt>
                <c:pt idx="3">
                  <c:v>ART. 3.3</c:v>
                </c:pt>
                <c:pt idx="4">
                  <c:v>ART. 3.4</c:v>
                </c:pt>
                <c:pt idx="5">
                  <c:v>ART. 3.5</c:v>
                </c:pt>
                <c:pt idx="6">
                  <c:v>OTROS</c:v>
                </c:pt>
                <c:pt idx="7">
                  <c:v>NO INFORMA</c:v>
                </c:pt>
                <c:pt idx="8">
                  <c:v>ART. 3.6</c:v>
                </c:pt>
              </c:strCache>
            </c:strRef>
          </c:cat>
          <c:val>
            <c:numRef>
              <c:f>('ACTIVOS A JUNIO 2010'!$B$8:$B$15,'ACTIVOS A JUNIO 2010'!$B$18)</c:f>
              <c:numCache>
                <c:formatCode>#,##0</c:formatCode>
                <c:ptCount val="9"/>
                <c:pt idx="0">
                  <c:v>134.28824833702885</c:v>
                </c:pt>
                <c:pt idx="1">
                  <c:v>911.24168514412406</c:v>
                </c:pt>
                <c:pt idx="2">
                  <c:v>606.69512195121956</c:v>
                </c:pt>
                <c:pt idx="3">
                  <c:v>431.64079822616412</c:v>
                </c:pt>
                <c:pt idx="4">
                  <c:v>14.388026607538801</c:v>
                </c:pt>
                <c:pt idx="5">
                  <c:v>14.388026607538801</c:v>
                </c:pt>
                <c:pt idx="6">
                  <c:v>7.1940133037694007</c:v>
                </c:pt>
                <c:pt idx="7">
                  <c:v>28.776053215077603</c:v>
                </c:pt>
                <c:pt idx="8" formatCode="#,##0_);\(#,##0\)">
                  <c:v>14.388026607538801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A8B-4BE6-A930-48DCB4A28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 w="12700" cmpd="dbl">
      <a:solidFill>
        <a:schemeClr val="tx1"/>
      </a:solidFill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Gráfica XIII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Delito por el que fue Sentenciado</a:t>
            </a:r>
          </a:p>
        </c:rich>
      </c:tx>
      <c:layout>
        <c:manualLayout>
          <c:xMode val="edge"/>
          <c:yMode val="edge"/>
          <c:x val="0.65285735996615457"/>
          <c:y val="3.317485314335708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2739861279095597E-2"/>
          <c:y val="0.26820833707573627"/>
          <c:w val="0.91244653979381107"/>
          <c:h val="0.69033581828887369"/>
        </c:manualLayout>
      </c:layout>
      <c:pie3DChart>
        <c:varyColors val="1"/>
        <c:ser>
          <c:idx val="0"/>
          <c:order val="0"/>
          <c:explosion val="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98-40F0-8375-EFF660419E8F}"/>
              </c:ext>
            </c:extLst>
          </c:dPt>
          <c:dPt>
            <c:idx val="1"/>
            <c:bubble3D val="0"/>
            <c:spPr>
              <a:solidFill>
                <a:srgbClr val="33CCFF"/>
              </a:solidFill>
            </c:spPr>
            <c:extLst>
              <c:ext xmlns:c16="http://schemas.microsoft.com/office/drawing/2014/chart" uri="{C3380CC4-5D6E-409C-BE32-E72D297353CC}">
                <c16:uniqueId val="{00000001-2D98-40F0-8375-EFF660419E8F}"/>
              </c:ext>
            </c:extLst>
          </c:dPt>
          <c:dPt>
            <c:idx val="2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2-2D98-40F0-8375-EFF660419E8F}"/>
              </c:ext>
            </c:extLst>
          </c:dPt>
          <c:dPt>
            <c:idx val="3"/>
            <c:bubble3D val="0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3-2D98-40F0-8375-EFF660419E8F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4-2D98-40F0-8375-EFF660419E8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2D98-40F0-8375-EFF660419E8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2D98-40F0-8375-EFF660419E8F}"/>
              </c:ext>
            </c:extLst>
          </c:dPt>
          <c:dPt>
            <c:idx val="7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2D98-40F0-8375-EFF660419E8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2D98-40F0-8375-EFF660419E8F}"/>
              </c:ext>
            </c:extLst>
          </c:dPt>
          <c:dLbls>
            <c:dLbl>
              <c:idx val="0"/>
              <c:layout>
                <c:manualLayout>
                  <c:x val="1.6683369124314007E-2"/>
                  <c:y val="2.280849874754249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98-40F0-8375-EFF660419E8F}"/>
                </c:ext>
              </c:extLst>
            </c:dLbl>
            <c:dLbl>
              <c:idx val="1"/>
              <c:layout>
                <c:manualLayout>
                  <c:x val="-3.6236928064242754E-3"/>
                  <c:y val="2.1552248934662729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98-40F0-8375-EFF660419E8F}"/>
                </c:ext>
              </c:extLst>
            </c:dLbl>
            <c:dLbl>
              <c:idx val="2"/>
              <c:layout>
                <c:manualLayout>
                  <c:x val="8.9210870584750575E-3"/>
                  <c:y val="8.3829825454327708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98-40F0-8375-EFF660419E8F}"/>
                </c:ext>
              </c:extLst>
            </c:dLbl>
            <c:dLbl>
              <c:idx val="3"/>
              <c:layout>
                <c:manualLayout>
                  <c:x val="-4.305975859600622E-2"/>
                  <c:y val="8.2249823357175275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98-40F0-8375-EFF660419E8F}"/>
                </c:ext>
              </c:extLst>
            </c:dLbl>
            <c:dLbl>
              <c:idx val="4"/>
              <c:layout>
                <c:manualLayout>
                  <c:x val="-0.11389150807559713"/>
                  <c:y val="1.0140993724476214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98-40F0-8375-EFF660419E8F}"/>
                </c:ext>
              </c:extLst>
            </c:dLbl>
            <c:dLbl>
              <c:idx val="5"/>
              <c:layout>
                <c:manualLayout>
                  <c:x val="-0.10175927068677544"/>
                  <c:y val="-0.1462546843447306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98-40F0-8375-EFF660419E8F}"/>
                </c:ext>
              </c:extLst>
            </c:dLbl>
            <c:dLbl>
              <c:idx val="6"/>
              <c:layout>
                <c:manualLayout>
                  <c:x val="-3.3359004105678013E-2"/>
                  <c:y val="-0.21860786407816601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98-40F0-8375-EFF660419E8F}"/>
                </c:ext>
              </c:extLst>
            </c:dLbl>
            <c:dLbl>
              <c:idx val="7"/>
              <c:layout>
                <c:manualLayout>
                  <c:x val="5.4213709179769455E-2"/>
                  <c:y val="-0.17669578273095149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98-40F0-8375-EFF660419E8F}"/>
                </c:ext>
              </c:extLst>
            </c:dLbl>
            <c:dLbl>
              <c:idx val="8"/>
              <c:layout>
                <c:manualLayout>
                  <c:x val="4.3152732867639196E-2"/>
                  <c:y val="-7.2166897622417778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98-40F0-8375-EFF660419E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('ACTIVOS A JUNIO 2010'!$A$37:$A$44,'ACTIVOS A JUNIO 2010'!$A$47)</c:f>
              <c:strCache>
                <c:ptCount val="9"/>
                <c:pt idx="0">
                  <c:v>ART. 2.8</c:v>
                </c:pt>
                <c:pt idx="1">
                  <c:v>ART. 3.1</c:v>
                </c:pt>
                <c:pt idx="2">
                  <c:v>ART. 3.2</c:v>
                </c:pt>
                <c:pt idx="3">
                  <c:v>ART. 3.3</c:v>
                </c:pt>
                <c:pt idx="4">
                  <c:v>ART. 3.4</c:v>
                </c:pt>
                <c:pt idx="5">
                  <c:v>ART. 3.5</c:v>
                </c:pt>
                <c:pt idx="6">
                  <c:v>TENTATIVA</c:v>
                </c:pt>
                <c:pt idx="7">
                  <c:v>NO INFORMA</c:v>
                </c:pt>
                <c:pt idx="8">
                  <c:v>ART. 3.6</c:v>
                </c:pt>
              </c:strCache>
            </c:strRef>
          </c:cat>
          <c:val>
            <c:numRef>
              <c:f>('ACTIVOS A JUNIO 2010'!$B$37:$B$44,'ACTIVOS A JUNIO 2010'!$B$47)</c:f>
              <c:numCache>
                <c:formatCode>#,##0_);\(#,##0\)</c:formatCode>
                <c:ptCount val="9"/>
                <c:pt idx="0">
                  <c:v>45.562084257206209</c:v>
                </c:pt>
                <c:pt idx="1">
                  <c:v>1194.2062084257207</c:v>
                </c:pt>
                <c:pt idx="2">
                  <c:v>249.39246119733923</c:v>
                </c:pt>
                <c:pt idx="3">
                  <c:v>275.77050997782703</c:v>
                </c:pt>
                <c:pt idx="4">
                  <c:v>7.1940133037694007</c:v>
                </c:pt>
                <c:pt idx="5">
                  <c:v>2.3980044345898004</c:v>
                </c:pt>
                <c:pt idx="6">
                  <c:v>11.990022172949002</c:v>
                </c:pt>
                <c:pt idx="7">
                  <c:v>151.07427937915745</c:v>
                </c:pt>
                <c:pt idx="8" formatCode="0">
                  <c:v>225.41241685144126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D98-40F0-8375-EFF660419E8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 w="28575" cmpd="dbl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Gráfica XIV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Delito</a:t>
            </a:r>
          </a:p>
        </c:rich>
      </c:tx>
      <c:layout>
        <c:manualLayout>
          <c:xMode val="edge"/>
          <c:yMode val="edge"/>
          <c:x val="0.46528783103936405"/>
          <c:y val="4.656084656084656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580979357778298E-2"/>
          <c:y val="0.2336191309419656"/>
          <c:w val="0.86663686841125065"/>
          <c:h val="0.5179752530933632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'DELITO OTROS PROGRAMAS'!$L$21</c:f>
              <c:strCache>
                <c:ptCount val="1"/>
                <c:pt idx="0">
                  <c:v>DELITO ORIGINAL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'DELITO OTROS PROGRAMAS'!$K$22:$K$25</c:f>
              <c:strCache>
                <c:ptCount val="4"/>
                <c:pt idx="0">
                  <c:v>LIBERTAD BAJO PALABRA</c:v>
                </c:pt>
                <c:pt idx="1">
                  <c:v>PASES EXTENDIDO</c:v>
                </c:pt>
                <c:pt idx="2">
                  <c:v>SUP. ELECTRÓNICA</c:v>
                </c:pt>
                <c:pt idx="3">
                  <c:v>CENTROS DE TRATAMIENTOS</c:v>
                </c:pt>
              </c:strCache>
            </c:strRef>
          </c:cat>
          <c:val>
            <c:numRef>
              <c:f>'DELITO OTROS PROGRAMAS'!$L$22:$L$25</c:f>
              <c:numCache>
                <c:formatCode>_(* #,##0_);_(* \(#,##0\);_(* "-"_);_(@_)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A1-4A6A-A3F6-29FA0AEE4D9E}"/>
            </c:ext>
          </c:extLst>
        </c:ser>
        <c:ser>
          <c:idx val="1"/>
          <c:order val="1"/>
          <c:tx>
            <c:strRef>
              <c:f>'DELITO OTROS PROGRAMAS'!$M$21</c:f>
              <c:strCache>
                <c:ptCount val="1"/>
                <c:pt idx="0">
                  <c:v>DELITO SENTENCIADO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'DELITO OTROS PROGRAMAS'!$K$22:$K$25</c:f>
              <c:strCache>
                <c:ptCount val="4"/>
                <c:pt idx="0">
                  <c:v>LIBERTAD BAJO PALABRA</c:v>
                </c:pt>
                <c:pt idx="1">
                  <c:v>PASES EXTENDIDO</c:v>
                </c:pt>
                <c:pt idx="2">
                  <c:v>SUP. ELECTRÓNICA</c:v>
                </c:pt>
                <c:pt idx="3">
                  <c:v>CENTROS DE TRATAMIENTOS</c:v>
                </c:pt>
              </c:strCache>
            </c:strRef>
          </c:cat>
          <c:val>
            <c:numRef>
              <c:f>'DELITO OTROS PROGRAMAS'!$M$22:$M$25</c:f>
              <c:numCache>
                <c:formatCode>_(* #,##0_);_(* \(#,##0\);_(* "-"_);_(@_)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A1-4A6A-A3F6-29FA0AEE4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27424847"/>
        <c:axId val="1"/>
        <c:axId val="0"/>
      </c:bar3DChart>
      <c:catAx>
        <c:axId val="2027424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274248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0849100817927966"/>
          <c:y val="5.9809523809523812E-2"/>
          <c:w val="0.96551989154149342"/>
          <c:h val="0.17902995458900969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 w="12700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Gráfica XV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Sentencia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9810949844386611E-2"/>
          <c:y val="0.17375814509672774"/>
          <c:w val="0.92555311725779332"/>
          <c:h val="0.5910509834919284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BBB59">
                <a:lumMod val="75000"/>
              </a:srgbClr>
            </a:solidFill>
          </c:spPr>
          <c:invertIfNegative val="0"/>
          <c:dPt>
            <c:idx val="3"/>
            <c:invertIfNegative val="0"/>
            <c:bubble3D val="0"/>
            <c:spPr>
              <a:gradFill>
                <a:gsLst>
                  <a:gs pos="0">
                    <a:srgbClr val="03D4A8"/>
                  </a:gs>
                  <a:gs pos="25000">
                    <a:srgbClr val="21D6E0"/>
                  </a:gs>
                  <a:gs pos="75000">
                    <a:srgbClr val="0087E6"/>
                  </a:gs>
                  <a:gs pos="100000">
                    <a:srgbClr val="005CBF"/>
                  </a:gs>
                </a:gsLst>
                <a:lin ang="5400000" scaled="0"/>
              </a:gradFill>
            </c:spPr>
            <c:extLst>
              <c:ext xmlns:c16="http://schemas.microsoft.com/office/drawing/2014/chart" uri="{C3380CC4-5D6E-409C-BE32-E72D297353CC}">
                <c16:uniqueId val="{00000000-0834-4A11-9CAE-E32D0D4EE5CD}"/>
              </c:ext>
            </c:extLst>
          </c:dPt>
          <c:dLbls>
            <c:dLbl>
              <c:idx val="3"/>
              <c:layout>
                <c:manualLayout>
                  <c:x val="1.0306383833168394E-2"/>
                  <c:y val="-3.6036036036036036E-2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34-4A11-9CAE-E32D0D4EE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'DELITO OTROS PROGRAMAS'!$K$52:$K$55</c:f>
              <c:strCache>
                <c:ptCount val="4"/>
                <c:pt idx="0">
                  <c:v>LIBERTAD BAJO PALABRA</c:v>
                </c:pt>
                <c:pt idx="1">
                  <c:v>PASES EXTENDIDO</c:v>
                </c:pt>
                <c:pt idx="2">
                  <c:v>SUP. ELECTRÓNICA</c:v>
                </c:pt>
                <c:pt idx="3">
                  <c:v>CENTROS DE TRATAMIENTOS</c:v>
                </c:pt>
              </c:strCache>
            </c:strRef>
          </c:cat>
          <c:val>
            <c:numRef>
              <c:f>'DELITO OTROS PROGRAMAS'!$L$52:$L$55</c:f>
              <c:numCache>
                <c:formatCode>_(* #,##0_);_(* \(#,##0\);_(* "-"_);_(@_)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34-4A11-9CAE-E32D0D4EE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27422447"/>
        <c:axId val="1"/>
        <c:axId val="0"/>
      </c:bar3DChart>
      <c:catAx>
        <c:axId val="2027422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274224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27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Gráfica I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Relación por Tipo de Delito</a:t>
            </a:r>
          </a:p>
        </c:rich>
      </c:tx>
      <c:layout>
        <c:manualLayout>
          <c:xMode val="edge"/>
          <c:yMode val="edge"/>
          <c:x val="0.75096171599239747"/>
          <c:y val="2.8455317624042381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626058466829578"/>
          <c:y val="0.33903687343960054"/>
          <c:w val="0.74173170422662682"/>
          <c:h val="0.62042218808014848"/>
        </c:manualLayout>
      </c:layout>
      <c:pie3DChart>
        <c:varyColors val="1"/>
        <c:ser>
          <c:idx val="0"/>
          <c:order val="0"/>
          <c:explosion val="11"/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481E-4A7A-AE5E-8A3AE967B943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481E-4A7A-AE5E-8A3AE967B94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81E-4A7A-AE5E-8A3AE967B943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81E-4A7A-AE5E-8A3AE967B94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81E-4A7A-AE5E-8A3AE967B94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481E-4A7A-AE5E-8A3AE967B94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81E-4A7A-AE5E-8A3AE967B943}"/>
              </c:ext>
            </c:extLst>
          </c:dPt>
          <c:dLbls>
            <c:dLbl>
              <c:idx val="0"/>
              <c:layout>
                <c:manualLayout>
                  <c:x val="9.079887772649109E-2"/>
                  <c:y val="6.5653607323474805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1E-4A7A-AE5E-8A3AE967B943}"/>
                </c:ext>
              </c:extLst>
            </c:dLbl>
            <c:dLbl>
              <c:idx val="1"/>
              <c:layout>
                <c:manualLayout>
                  <c:x val="9.7847189790931308E-2"/>
                  <c:y val="-1.3398309967351642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1E-4A7A-AE5E-8A3AE967B943}"/>
                </c:ext>
              </c:extLst>
            </c:dLbl>
            <c:dLbl>
              <c:idx val="2"/>
              <c:layout>
                <c:manualLayout>
                  <c:x val="-4.2279735722689837E-2"/>
                  <c:y val="0.1057073810895589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1E-4A7A-AE5E-8A3AE967B943}"/>
                </c:ext>
              </c:extLst>
            </c:dLbl>
            <c:dLbl>
              <c:idx val="3"/>
              <c:layout>
                <c:manualLayout>
                  <c:x val="-9.6235749841614621E-2"/>
                  <c:y val="4.311247679405928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1E-4A7A-AE5E-8A3AE967B943}"/>
                </c:ext>
              </c:extLst>
            </c:dLbl>
            <c:dLbl>
              <c:idx val="4"/>
              <c:layout>
                <c:manualLayout>
                  <c:x val="-0.11885079192687122"/>
                  <c:y val="-0.1200758594200115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1E-4A7A-AE5E-8A3AE967B943}"/>
                </c:ext>
              </c:extLst>
            </c:dLbl>
            <c:dLbl>
              <c:idx val="5"/>
              <c:layout>
                <c:manualLayout>
                  <c:x val="0.12601625486469364"/>
                  <c:y val="-0.1526573202739901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1E-4A7A-AE5E-8A3AE967B943}"/>
                </c:ext>
              </c:extLst>
            </c:dLbl>
            <c:dLbl>
              <c:idx val="6"/>
              <c:layout>
                <c:manualLayout>
                  <c:x val="9.8052281427950222E-2"/>
                  <c:y val="-5.7189680558222905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1E-4A7A-AE5E-8A3AE967B9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'SENTENCIADOS POR INSTITUCION'!$C$6:$I$6</c:f>
              <c:strCache>
                <c:ptCount val="7"/>
                <c:pt idx="0">
                  <c:v>ART. 2.8  VIOLAR ORDEN PROTECCION</c:v>
                </c:pt>
                <c:pt idx="1">
                  <c:v>ART. 3.1  MALTRATO</c:v>
                </c:pt>
                <c:pt idx="2">
                  <c:v>ART. 3.2  MALTRATO AGRAVADO</c:v>
                </c:pt>
                <c:pt idx="3">
                  <c:v>ART. 3.3  MALTRATO MEDIANTE AMENAZA</c:v>
                </c:pt>
                <c:pt idx="4">
                  <c:v>ART. 3.4  MALTRATO MEDIANTE RESTRICCION LIBERTAD</c:v>
                </c:pt>
                <c:pt idx="5">
                  <c:v>ART. 3.5  AGRESION SEXUAL CONYUGAL</c:v>
                </c:pt>
                <c:pt idx="6">
                  <c:v>ART. 3.6 DESVIO</c:v>
                </c:pt>
              </c:strCache>
            </c:strRef>
          </c:cat>
          <c:val>
            <c:numRef>
              <c:f>'SENTENCIADOS POR INSTITUCION'!$C$7:$I$7</c:f>
              <c:numCache>
                <c:formatCode>General</c:formatCode>
                <c:ptCount val="7"/>
                <c:pt idx="0">
                  <c:v>35</c:v>
                </c:pt>
                <c:pt idx="1">
                  <c:v>168</c:v>
                </c:pt>
                <c:pt idx="2">
                  <c:v>67</c:v>
                </c:pt>
                <c:pt idx="3">
                  <c:v>15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81E-4A7A-AE5E-8A3AE967B94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Gráfica II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Delitos</a:t>
            </a:r>
          </a:p>
        </c:rich>
      </c:tx>
      <c:layout>
        <c:manualLayout>
          <c:xMode val="edge"/>
          <c:yMode val="edge"/>
          <c:x val="2.7867095391211148E-2"/>
          <c:y val="2.79729531949770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508056254440262"/>
          <c:y val="0.39163498098859317"/>
          <c:w val="0.50857482846798496"/>
          <c:h val="0.47942667017923873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explosion val="11"/>
          <c:dPt>
            <c:idx val="0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11FA-47A6-939D-4F53B60192A0}"/>
              </c:ext>
            </c:extLst>
          </c:dPt>
          <c:dPt>
            <c:idx val="1"/>
            <c:bubble3D val="0"/>
            <c:spPr>
              <a:solidFill>
                <a:srgbClr val="DD9CB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1FA-47A6-939D-4F53B60192A0}"/>
              </c:ext>
            </c:extLst>
          </c:dPt>
          <c:dPt>
            <c:idx val="2"/>
            <c:bubble3D val="0"/>
            <c:spPr>
              <a:solidFill>
                <a:srgbClr val="C0C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11FA-47A6-939D-4F53B60192A0}"/>
              </c:ext>
            </c:extLst>
          </c:dPt>
          <c:dPt>
            <c:idx val="3"/>
            <c:bubble3D val="0"/>
            <c:spPr>
              <a:solidFill>
                <a:srgbClr val="A0E0E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1FA-47A6-939D-4F53B60192A0}"/>
              </c:ext>
            </c:extLst>
          </c:dPt>
          <c:dPt>
            <c:idx val="4"/>
            <c:bubble3D val="0"/>
            <c:spPr>
              <a:solidFill>
                <a:srgbClr val="FFFF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11FA-47A6-939D-4F53B60192A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1FA-47A6-939D-4F53B60192A0}"/>
              </c:ext>
            </c:extLst>
          </c:dPt>
          <c:dLbls>
            <c:dLbl>
              <c:idx val="0"/>
              <c:layout>
                <c:manualLayout>
                  <c:x val="9.8630782084715291E-2"/>
                  <c:y val="8.063304354613670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FA-47A6-939D-4F53B60192A0}"/>
                </c:ext>
              </c:extLst>
            </c:dLbl>
            <c:dLbl>
              <c:idx val="1"/>
              <c:layout>
                <c:manualLayout>
                  <c:x val="0.14985273143107916"/>
                  <c:y val="2.095132160524553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FA-47A6-939D-4F53B60192A0}"/>
                </c:ext>
              </c:extLst>
            </c:dLbl>
            <c:dLbl>
              <c:idx val="2"/>
              <c:layout>
                <c:manualLayout>
                  <c:x val="-2.9781671181777519E-2"/>
                  <c:y val="0.2112300832284440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FA-47A6-939D-4F53B60192A0}"/>
                </c:ext>
              </c:extLst>
            </c:dLbl>
            <c:dLbl>
              <c:idx val="3"/>
              <c:layout>
                <c:manualLayout>
                  <c:x val="-0.12066266636284613"/>
                  <c:y val="2.195942979246550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FA-47A6-939D-4F53B60192A0}"/>
                </c:ext>
              </c:extLst>
            </c:dLbl>
            <c:dLbl>
              <c:idx val="4"/>
              <c:layout>
                <c:manualLayout>
                  <c:x val="-6.3261175954291843E-2"/>
                  <c:y val="-6.663856609001941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FA-47A6-939D-4F53B60192A0}"/>
                </c:ext>
              </c:extLst>
            </c:dLbl>
            <c:dLbl>
              <c:idx val="5"/>
              <c:layout>
                <c:manualLayout>
                  <c:x val="0.18534757914103181"/>
                  <c:y val="-0.1271355950394676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FA-47A6-939D-4F53B60192A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SENTENCIADOS!$A$7:$A$12</c:f>
              <c:strCache>
                <c:ptCount val="6"/>
                <c:pt idx="0">
                  <c:v>2.8  - VIOLAR ORDEN PROTECCION</c:v>
                </c:pt>
                <c:pt idx="1">
                  <c:v>3.1 - MALTRATO</c:v>
                </c:pt>
                <c:pt idx="2">
                  <c:v>3.2 - MALTRATO AGRAVADO</c:v>
                </c:pt>
                <c:pt idx="3">
                  <c:v>3.3 - MALTRATO MEDIANTE AMENAZA</c:v>
                </c:pt>
                <c:pt idx="4">
                  <c:v>3.4 - MALTRATO MEDIANTE RESTRICCION LIBERTAD</c:v>
                </c:pt>
                <c:pt idx="5">
                  <c:v>3.5 - AGRESION SEXUAL CONYUGAL</c:v>
                </c:pt>
              </c:strCache>
            </c:strRef>
          </c:cat>
          <c:val>
            <c:numRef>
              <c:f>SENTENCIADOS!$B$7:$B$12</c:f>
              <c:numCache>
                <c:formatCode>General</c:formatCode>
                <c:ptCount val="6"/>
                <c:pt idx="0">
                  <c:v>35</c:v>
                </c:pt>
                <c:pt idx="1">
                  <c:v>168</c:v>
                </c:pt>
                <c:pt idx="2">
                  <c:v>67</c:v>
                </c:pt>
                <c:pt idx="3">
                  <c:v>15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1FA-47A6-939D-4F53B60192A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Gráfica III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Tiempo Cumplido</a:t>
            </a:r>
          </a:p>
        </c:rich>
      </c:tx>
      <c:layout>
        <c:manualLayout>
          <c:xMode val="edge"/>
          <c:yMode val="edge"/>
          <c:x val="2.7287334275523253E-2"/>
          <c:y val="5.85774926282362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484751203852325"/>
          <c:y val="0.26778242677824265"/>
          <c:w val="0.434991974317817"/>
          <c:h val="0.45188284518828453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explosion val="17"/>
          <c:dPt>
            <c:idx val="0"/>
            <c:bubble3D val="0"/>
            <c:spPr>
              <a:solidFill>
                <a:srgbClr val="3366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0D75-460E-A142-7A14019FC081}"/>
              </c:ext>
            </c:extLst>
          </c:dPt>
          <c:dPt>
            <c:idx val="1"/>
            <c:bubble3D val="0"/>
            <c:spPr>
              <a:solidFill>
                <a:srgbClr val="3399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0D75-460E-A142-7A14019FC081}"/>
              </c:ext>
            </c:extLst>
          </c:dPt>
          <c:dPt>
            <c:idx val="2"/>
            <c:bubble3D val="0"/>
            <c:spPr>
              <a:solidFill>
                <a:srgbClr val="FFFF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0D75-460E-A142-7A14019FC081}"/>
              </c:ext>
            </c:extLst>
          </c:dPt>
          <c:dPt>
            <c:idx val="3"/>
            <c:bubble3D val="0"/>
            <c:spPr>
              <a:solidFill>
                <a:srgbClr val="CC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D75-460E-A142-7A14019FC081}"/>
              </c:ext>
            </c:extLst>
          </c:dPt>
          <c:dPt>
            <c:idx val="4"/>
            <c:bubble3D val="0"/>
            <c:spPr>
              <a:solidFill>
                <a:srgbClr val="958C4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0D75-460E-A142-7A14019FC081}"/>
              </c:ext>
            </c:extLst>
          </c:dPt>
          <c:dPt>
            <c:idx val="5"/>
            <c:bubble3D val="0"/>
            <c:spPr>
              <a:solidFill>
                <a:srgbClr val="FF993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0D75-460E-A142-7A14019FC081}"/>
              </c:ext>
            </c:extLst>
          </c:dPt>
          <c:dLbls>
            <c:dLbl>
              <c:idx val="0"/>
              <c:layout>
                <c:manualLayout>
                  <c:x val="-0.10622093586616278"/>
                  <c:y val="-4.43892421397116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75-460E-A142-7A14019FC081}"/>
                </c:ext>
              </c:extLst>
            </c:dLbl>
            <c:dLbl>
              <c:idx val="1"/>
              <c:layout>
                <c:manualLayout>
                  <c:x val="-3.4670065280301504E-2"/>
                  <c:y val="-3.1153798082931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75-460E-A142-7A14019FC081}"/>
                </c:ext>
              </c:extLst>
            </c:dLbl>
            <c:dLbl>
              <c:idx val="2"/>
              <c:layout>
                <c:manualLayout>
                  <c:x val="-5.3987482333939024E-3"/>
                  <c:y val="1.896647534442810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75-460E-A142-7A14019FC081}"/>
                </c:ext>
              </c:extLst>
            </c:dLbl>
            <c:dLbl>
              <c:idx val="3"/>
              <c:layout>
                <c:manualLayout>
                  <c:x val="-4.992428831011508E-3"/>
                  <c:y val="5.844269466316710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75-460E-A142-7A14019FC081}"/>
                </c:ext>
              </c:extLst>
            </c:dLbl>
            <c:dLbl>
              <c:idx val="4"/>
              <c:layout>
                <c:manualLayout>
                  <c:x val="2.3195021970568275E-2"/>
                  <c:y val="6.938051153647636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75-460E-A142-7A14019FC081}"/>
                </c:ext>
              </c:extLst>
            </c:dLbl>
            <c:dLbl>
              <c:idx val="5"/>
              <c:layout>
                <c:manualLayout>
                  <c:x val="6.2682549296722526E-2"/>
                  <c:y val="-6.544335804178323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75-460E-A142-7A14019FC08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SENTENCIADOS!$A$41:$A$46</c:f>
              <c:strCache>
                <c:ptCount val="6"/>
                <c:pt idx="0">
                  <c:v>10 DIAS O MENOS</c:v>
                </c:pt>
                <c:pt idx="1">
                  <c:v>11 A 20 DIAS </c:v>
                </c:pt>
                <c:pt idx="2">
                  <c:v>21 A 30 DIAS</c:v>
                </c:pt>
                <c:pt idx="3">
                  <c:v>31 A  40 DIAS</c:v>
                </c:pt>
                <c:pt idx="4">
                  <c:v>41 A 60 DIAS</c:v>
                </c:pt>
                <c:pt idx="5">
                  <c:v>61 A 85 DIAS</c:v>
                </c:pt>
              </c:strCache>
            </c:strRef>
          </c:cat>
          <c:val>
            <c:numRef>
              <c:f>SENTENCIADOS!$B$41:$B$46</c:f>
              <c:numCache>
                <c:formatCode>General</c:formatCode>
                <c:ptCount val="6"/>
                <c:pt idx="0">
                  <c:v>26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79</c:v>
                </c:pt>
                <c:pt idx="5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75-460E-A142-7A14019FC08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Gráfica IV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Relación por Tipo de Delito</a:t>
            </a:r>
          </a:p>
        </c:rich>
      </c:tx>
      <c:layout>
        <c:manualLayout>
          <c:xMode val="edge"/>
          <c:yMode val="edge"/>
          <c:x val="0.73356360841635126"/>
          <c:y val="2.9206455576031718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2757790635286613E-2"/>
          <c:y val="0.28302747156605423"/>
          <c:w val="0.8344844187294268"/>
          <c:h val="0.63776727909011377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rgbClr val="FFCC99"/>
              </a:solidFill>
            </c:spPr>
            <c:extLst>
              <c:ext xmlns:c16="http://schemas.microsoft.com/office/drawing/2014/chart" uri="{C3380CC4-5D6E-409C-BE32-E72D297353CC}">
                <c16:uniqueId val="{00000000-A6F5-4BB6-8C02-2CE3B9B63B54}"/>
              </c:ext>
            </c:extLst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6F5-4BB6-8C02-2CE3B9B63B54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</c:spPr>
            <c:extLst>
              <c:ext xmlns:c16="http://schemas.microsoft.com/office/drawing/2014/chart" uri="{C3380CC4-5D6E-409C-BE32-E72D297353CC}">
                <c16:uniqueId val="{00000002-A6F5-4BB6-8C02-2CE3B9B63B54}"/>
              </c:ext>
            </c:extLst>
          </c:dPt>
          <c:dPt>
            <c:idx val="3"/>
            <c:bubble3D val="0"/>
            <c:spPr>
              <a:solidFill>
                <a:srgbClr val="99CCFF"/>
              </a:solidFill>
            </c:spPr>
            <c:extLst>
              <c:ext xmlns:c16="http://schemas.microsoft.com/office/drawing/2014/chart" uri="{C3380CC4-5D6E-409C-BE32-E72D297353CC}">
                <c16:uniqueId val="{00000003-A6F5-4BB6-8C02-2CE3B9B63B54}"/>
              </c:ext>
            </c:extLst>
          </c:dPt>
          <c:dPt>
            <c:idx val="4"/>
            <c:bubble3D val="0"/>
            <c:spPr>
              <a:solidFill>
                <a:srgbClr val="FF9933"/>
              </a:solidFill>
            </c:spPr>
            <c:extLst>
              <c:ext xmlns:c16="http://schemas.microsoft.com/office/drawing/2014/chart" uri="{C3380CC4-5D6E-409C-BE32-E72D297353CC}">
                <c16:uniqueId val="{00000004-A6F5-4BB6-8C02-2CE3B9B63B54}"/>
              </c:ext>
            </c:extLst>
          </c:dPt>
          <c:dPt>
            <c:idx val="5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5-A6F5-4BB6-8C02-2CE3B9B63B54}"/>
              </c:ext>
            </c:extLst>
          </c:dPt>
          <c:dLbls>
            <c:dLbl>
              <c:idx val="0"/>
              <c:layout>
                <c:manualLayout>
                  <c:x val="9.4728614724264443E-2"/>
                  <c:y val="9.7939107611548559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F5-4BB6-8C02-2CE3B9B63B54}"/>
                </c:ext>
              </c:extLst>
            </c:dLbl>
            <c:dLbl>
              <c:idx val="1"/>
              <c:layout>
                <c:manualLayout>
                  <c:x val="-4.2057104740360497E-3"/>
                  <c:y val="6.6117235345581806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F5-4BB6-8C02-2CE3B9B63B54}"/>
                </c:ext>
              </c:extLst>
            </c:dLbl>
            <c:dLbl>
              <c:idx val="2"/>
              <c:layout>
                <c:manualLayout>
                  <c:x val="-7.1552906715389858E-2"/>
                  <c:y val="0.1790890638670166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F5-4BB6-8C02-2CE3B9B63B54}"/>
                </c:ext>
              </c:extLst>
            </c:dLbl>
            <c:dLbl>
              <c:idx val="3"/>
              <c:layout>
                <c:manualLayout>
                  <c:x val="-0.20729470280303358"/>
                  <c:y val="6.4658617672790908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F5-4BB6-8C02-2CE3B9B63B54}"/>
                </c:ext>
              </c:extLst>
            </c:dLbl>
            <c:dLbl>
              <c:idx val="4"/>
              <c:layout>
                <c:manualLayout>
                  <c:x val="-0.16204680906599386"/>
                  <c:y val="-2.2394750656167979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F5-4BB6-8C02-2CE3B9B63B54}"/>
                </c:ext>
              </c:extLst>
            </c:dLbl>
            <c:dLbl>
              <c:idx val="5"/>
              <c:layout>
                <c:manualLayout>
                  <c:x val="9.1320891518394454E-2"/>
                  <c:y val="-8.1869816272965884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F5-4BB6-8C02-2CE3B9B63B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'SUMARIADOS POR INSTITUCION '!$C$6:$H$6</c:f>
              <c:strCache>
                <c:ptCount val="6"/>
                <c:pt idx="0">
                  <c:v>ART. 2.8  VIOLAR ORDEN PROTECCION</c:v>
                </c:pt>
                <c:pt idx="1">
                  <c:v>ART. 3.1  MALTRATO</c:v>
                </c:pt>
                <c:pt idx="2">
                  <c:v>ART. 3.2 MALTRATO AGRAVADO</c:v>
                </c:pt>
                <c:pt idx="3">
                  <c:v>ART. 3.3  MALTRATO MEDIANTE AMENAZA</c:v>
                </c:pt>
                <c:pt idx="4">
                  <c:v>ART. 3.4  MALTRATO MEDIANTE RESTRICCION LIBERTAD</c:v>
                </c:pt>
                <c:pt idx="5">
                  <c:v>ART. 3.5  AGRESION SEXUAL CONYUGAL</c:v>
                </c:pt>
              </c:strCache>
            </c:strRef>
          </c:cat>
          <c:val>
            <c:numRef>
              <c:f>'SUMARIADOS POR INSTITUCION '!$C$7:$H$7</c:f>
              <c:numCache>
                <c:formatCode>0</c:formatCode>
                <c:ptCount val="6"/>
                <c:pt idx="0">
                  <c:v>403</c:v>
                </c:pt>
                <c:pt idx="1">
                  <c:v>1272</c:v>
                </c:pt>
                <c:pt idx="2">
                  <c:v>630</c:v>
                </c:pt>
                <c:pt idx="3">
                  <c:v>170</c:v>
                </c:pt>
                <c:pt idx="4">
                  <c:v>5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F5-4BB6-8C02-2CE3B9B63B5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Gráfica IVA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Delitos por Región</a:t>
            </a:r>
          </a:p>
        </c:rich>
      </c:tx>
      <c:overlay val="0"/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984803004596799"/>
          <c:y val="0.27991882803786905"/>
          <c:w val="0.6429558736097214"/>
          <c:h val="0.51247348075100829"/>
        </c:manualLayout>
      </c:layout>
      <c:pie3DChart>
        <c:varyColors val="1"/>
        <c:ser>
          <c:idx val="0"/>
          <c:order val="0"/>
          <c:explosion val="6"/>
          <c:dPt>
            <c:idx val="0"/>
            <c:bubble3D val="0"/>
            <c:spPr>
              <a:blipFill>
                <a:blip xmlns:r="http://schemas.openxmlformats.org/officeDocument/2006/relationships" r:embed="rId1"/>
                <a:tile tx="0" ty="0" sx="100000" sy="100000" flip="none" algn="tl"/>
              </a:blipFill>
            </c:spPr>
            <c:extLst>
              <c:ext xmlns:c16="http://schemas.microsoft.com/office/drawing/2014/chart" uri="{C3380CC4-5D6E-409C-BE32-E72D297353CC}">
                <c16:uniqueId val="{00000000-944B-4775-92B7-5F533A20344C}"/>
              </c:ext>
            </c:extLst>
          </c:dPt>
          <c:dPt>
            <c:idx val="1"/>
            <c:bubble3D val="0"/>
            <c:spPr>
              <a:blipFill>
                <a:blip xmlns:r="http://schemas.openxmlformats.org/officeDocument/2006/relationships" r:embed="rId2"/>
                <a:tile tx="0" ty="0" sx="100000" sy="100000" flip="none" algn="tl"/>
              </a:blipFill>
            </c:spPr>
            <c:extLst>
              <c:ext xmlns:c16="http://schemas.microsoft.com/office/drawing/2014/chart" uri="{C3380CC4-5D6E-409C-BE32-E72D297353CC}">
                <c16:uniqueId val="{00000001-944B-4775-92B7-5F533A20344C}"/>
              </c:ext>
            </c:extLst>
          </c:dPt>
          <c:dLbls>
            <c:dLbl>
              <c:idx val="0"/>
              <c:layout>
                <c:manualLayout>
                  <c:x val="4.3349139368628643E-3"/>
                  <c:y val="9.1590847963792504E-3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4B-4775-92B7-5F533A20344C}"/>
                </c:ext>
              </c:extLst>
            </c:dLbl>
            <c:dLbl>
              <c:idx val="1"/>
              <c:layout>
                <c:manualLayout>
                  <c:x val="-3.3311871927611258E-2"/>
                  <c:y val="1.3206688324798561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4B-4775-92B7-5F533A2034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('SUMARIADOS POR INSTITUCION '!$A$8,'SUMARIADOS POR INSTITUCION '!$A$26)</c:f>
              <c:strCache>
                <c:ptCount val="2"/>
                <c:pt idx="0">
                  <c:v>REGION ESTE</c:v>
                </c:pt>
                <c:pt idx="1">
                  <c:v> REGION OESTE </c:v>
                </c:pt>
              </c:strCache>
            </c:strRef>
          </c:cat>
          <c:val>
            <c:numRef>
              <c:f>('SUMARIADOS POR INSTITUCION '!$B$8,'SUMARIADOS POR INSTITUCION '!$B$26)</c:f>
              <c:numCache>
                <c:formatCode>0</c:formatCode>
                <c:ptCount val="2"/>
                <c:pt idx="0">
                  <c:v>1401</c:v>
                </c:pt>
                <c:pt idx="1">
                  <c:v>1082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4B-4775-92B7-5F533A20344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Gráfica VA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Delitos</a:t>
            </a:r>
          </a:p>
        </c:rich>
      </c:tx>
      <c:layout>
        <c:manualLayout>
          <c:xMode val="edge"/>
          <c:yMode val="edge"/>
          <c:x val="0.79738675065616793"/>
          <c:y val="1.501497172008428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3663099804832"/>
          <c:y val="0.4314323772591489"/>
          <c:w val="0.50326877691734473"/>
          <c:h val="0.36937045259259044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10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7EAB-43F8-AB70-FB199862D961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E0FFE0"/>
                  </a:gs>
                  <a:gs pos="50000">
                    <a:srgbClr val="958C41"/>
                  </a:gs>
                  <a:gs pos="100000">
                    <a:srgbClr val="E0FFE0"/>
                  </a:gs>
                </a:gsLst>
                <a:lin ang="12000000"/>
              </a:gra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EAB-43F8-AB70-FB199862D961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DD9CB3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7EAB-43F8-AB70-FB199862D961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D6B19C"/>
                  </a:gs>
                  <a:gs pos="30000">
                    <a:srgbClr val="D49E6C"/>
                  </a:gs>
                  <a:gs pos="70000">
                    <a:srgbClr val="A65528"/>
                  </a:gs>
                  <a:gs pos="100000">
                    <a:srgbClr val="663012"/>
                  </a:gs>
                </a:gsLst>
                <a:lin ang="2700000"/>
              </a:gra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EAB-43F8-AB70-FB199862D961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A0E0E0"/>
                  </a:gs>
                  <a:gs pos="100000">
                    <a:srgbClr val="008080"/>
                  </a:gs>
                </a:gsLst>
                <a:path path="rect">
                  <a:fillToRect l="50000" t="50000" r="50000" b="50000"/>
                </a:path>
              </a:gra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7EAB-43F8-AB70-FB199862D961}"/>
              </c:ext>
            </c:extLst>
          </c:dPt>
          <c:dPt>
            <c:idx val="5"/>
            <c:bubble3D val="0"/>
            <c:spPr>
              <a:solidFill>
                <a:srgbClr val="FF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7EAB-43F8-AB70-FB199862D961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7EAB-43F8-AB70-FB199862D961}"/>
              </c:ext>
            </c:extLst>
          </c:dPt>
          <c:dLbls>
            <c:dLbl>
              <c:idx val="0"/>
              <c:layout>
                <c:manualLayout>
                  <c:x val="0.11485648428561815"/>
                  <c:y val="-2.285655734474632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AB-43F8-AB70-FB199862D961}"/>
                </c:ext>
              </c:extLst>
            </c:dLbl>
            <c:dLbl>
              <c:idx val="1"/>
              <c:layout>
                <c:manualLayout>
                  <c:x val="9.7389292684568279E-2"/>
                  <c:y val="5.998061053179163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AB-43F8-AB70-FB199862D961}"/>
                </c:ext>
              </c:extLst>
            </c:dLbl>
            <c:dLbl>
              <c:idx val="2"/>
              <c:layout>
                <c:manualLayout>
                  <c:x val="-6.4087758260986602E-2"/>
                  <c:y val="0.1326816580359888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AB-43F8-AB70-FB199862D961}"/>
                </c:ext>
              </c:extLst>
            </c:dLbl>
            <c:dLbl>
              <c:idx val="3"/>
              <c:layout>
                <c:manualLayout>
                  <c:x val="-0.19150413890571372"/>
                  <c:y val="2.45461209240736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AB-43F8-AB70-FB199862D961}"/>
                </c:ext>
              </c:extLst>
            </c:dLbl>
            <c:dLbl>
              <c:idx val="4"/>
              <c:layout>
                <c:manualLayout>
                  <c:x val="0.1233005249343832"/>
                  <c:y val="-0.2761419687403939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AB-43F8-AB70-FB199862D961}"/>
                </c:ext>
              </c:extLst>
            </c:dLbl>
            <c:dLbl>
              <c:idx val="5"/>
              <c:layout>
                <c:manualLayout>
                  <c:x val="-0.15559442088969647"/>
                  <c:y val="-0.1798683723093171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AB-43F8-AB70-FB199862D961}"/>
                </c:ext>
              </c:extLst>
            </c:dLbl>
            <c:dLbl>
              <c:idx val="6"/>
              <c:layout>
                <c:manualLayout>
                  <c:x val="0.17387677501850729"/>
                  <c:y val="-0.1194384936117219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B-43F8-AB70-FB199862D96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SUMARIADOS!$A$7:$A$13</c:f>
              <c:strCache>
                <c:ptCount val="7"/>
                <c:pt idx="0">
                  <c:v>2.8  - VIOLAR ORDEN PROTECCION</c:v>
                </c:pt>
                <c:pt idx="1">
                  <c:v>3.1 - MALTRATO</c:v>
                </c:pt>
                <c:pt idx="2">
                  <c:v>3.2 - MALTRATO AGRAVADO</c:v>
                </c:pt>
                <c:pt idx="3">
                  <c:v>3.3 - MALTRATO MEDIANTE AMENAZA</c:v>
                </c:pt>
                <c:pt idx="4">
                  <c:v>3.4 - MALTRATO MEDIANTE RESTRICCION LIBERTAD</c:v>
                </c:pt>
                <c:pt idx="5">
                  <c:v>3.5 - AGRESION SEXUAL CONYUGAL</c:v>
                </c:pt>
                <c:pt idx="6">
                  <c:v>3.6 - DESVIO</c:v>
                </c:pt>
              </c:strCache>
            </c:strRef>
          </c:cat>
          <c:val>
            <c:numRef>
              <c:f>SUMARIADOS!$B$7:$B$13</c:f>
              <c:numCache>
                <c:formatCode>General</c:formatCode>
                <c:ptCount val="7"/>
                <c:pt idx="0">
                  <c:v>403</c:v>
                </c:pt>
                <c:pt idx="1">
                  <c:v>1272</c:v>
                </c:pt>
                <c:pt idx="2">
                  <c:v>630</c:v>
                </c:pt>
                <c:pt idx="3">
                  <c:v>170</c:v>
                </c:pt>
                <c:pt idx="4">
                  <c:v>5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EAB-43F8-AB70-FB199862D96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chemeClr val="tx1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Gráfica V
Relación de Delito</a:t>
            </a:r>
          </a:p>
        </c:rich>
      </c:tx>
      <c:layout>
        <c:manualLayout>
          <c:xMode val="edge"/>
          <c:yMode val="edge"/>
          <c:x val="0.77157341732283469"/>
          <c:y val="2.314835645544307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8400006450394784E-2"/>
          <c:y val="3.9814814814814791E-3"/>
          <c:w val="0.9530666587828508"/>
          <c:h val="0.5117669145523475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SUMARIADOS!$A$7:$A$12</c:f>
              <c:strCache>
                <c:ptCount val="6"/>
                <c:pt idx="0">
                  <c:v>2.8  - VIOLAR ORDEN PROTECCION</c:v>
                </c:pt>
                <c:pt idx="1">
                  <c:v>3.1 - MALTRATO</c:v>
                </c:pt>
                <c:pt idx="2">
                  <c:v>3.2 - MALTRATO AGRAVADO</c:v>
                </c:pt>
                <c:pt idx="3">
                  <c:v>3.3 - MALTRATO MEDIANTE AMENAZA</c:v>
                </c:pt>
                <c:pt idx="4">
                  <c:v>3.4 - MALTRATO MEDIANTE RESTRICCION LIBERTAD</c:v>
                </c:pt>
                <c:pt idx="5">
                  <c:v>3.5 - AGRESION SEXUAL CONYUGAL</c:v>
                </c:pt>
              </c:strCache>
            </c:strRef>
          </c:cat>
          <c:val>
            <c:numRef>
              <c:f>SUMARIADOS!$B$7:$B$12</c:f>
              <c:numCache>
                <c:formatCode>General</c:formatCode>
                <c:ptCount val="6"/>
                <c:pt idx="0">
                  <c:v>403</c:v>
                </c:pt>
                <c:pt idx="1">
                  <c:v>1272</c:v>
                </c:pt>
                <c:pt idx="2">
                  <c:v>630</c:v>
                </c:pt>
                <c:pt idx="3">
                  <c:v>170</c:v>
                </c:pt>
                <c:pt idx="4">
                  <c:v>5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B4-46E2-890D-70AA40DEB2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32807775"/>
        <c:axId val="1"/>
      </c:barChart>
      <c:catAx>
        <c:axId val="2032807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2807775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Gráfica VI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Delito Original</a:t>
            </a:r>
          </a:p>
        </c:rich>
      </c:tx>
      <c:layout>
        <c:manualLayout>
          <c:xMode val="edge"/>
          <c:yMode val="edge"/>
          <c:x val="0.78574019785988292"/>
          <c:y val="2.2148970509121142E-2"/>
        </c:manualLayout>
      </c:layout>
      <c:overlay val="0"/>
      <c:spPr>
        <a:noFill/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0933864748387934E-2"/>
          <c:y val="0.27083889830226915"/>
          <c:w val="0.83400327273905572"/>
          <c:h val="0.68251702714375895"/>
        </c:manualLayout>
      </c:layout>
      <c:pie3DChart>
        <c:varyColors val="1"/>
        <c:ser>
          <c:idx val="0"/>
          <c:order val="0"/>
          <c:explosion val="9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17-4D73-9F79-CA1E983E50DD}"/>
              </c:ext>
            </c:extLst>
          </c:dPt>
          <c:dPt>
            <c:idx val="1"/>
            <c:bubble3D val="0"/>
            <c:spPr>
              <a:solidFill>
                <a:srgbClr val="996600"/>
              </a:solidFill>
            </c:spPr>
            <c:extLst>
              <c:ext xmlns:c16="http://schemas.microsoft.com/office/drawing/2014/chart" uri="{C3380CC4-5D6E-409C-BE32-E72D297353CC}">
                <c16:uniqueId val="{00000001-6A17-4D73-9F79-CA1E983E50D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A17-4D73-9F79-CA1E983E50DD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A17-4D73-9F79-CA1E983E50DD}"/>
              </c:ext>
            </c:extLst>
          </c:dPt>
          <c:dPt>
            <c:idx val="4"/>
            <c:bubble3D val="0"/>
            <c:spPr>
              <a:solidFill>
                <a:srgbClr val="FFCC00"/>
              </a:solidFill>
            </c:spPr>
            <c:extLst>
              <c:ext xmlns:c16="http://schemas.microsoft.com/office/drawing/2014/chart" uri="{C3380CC4-5D6E-409C-BE32-E72D297353CC}">
                <c16:uniqueId val="{00000004-6A17-4D73-9F79-CA1E983E50DD}"/>
              </c:ext>
            </c:extLst>
          </c:dPt>
          <c:dPt>
            <c:idx val="5"/>
            <c:bubble3D val="0"/>
            <c:spPr>
              <a:solidFill>
                <a:srgbClr val="339966"/>
              </a:solidFill>
            </c:spPr>
            <c:extLst>
              <c:ext xmlns:c16="http://schemas.microsoft.com/office/drawing/2014/chart" uri="{C3380CC4-5D6E-409C-BE32-E72D297353CC}">
                <c16:uniqueId val="{00000005-6A17-4D73-9F79-CA1E983E50DD}"/>
              </c:ext>
            </c:extLst>
          </c:dPt>
          <c:dPt>
            <c:idx val="6"/>
            <c:bubble3D val="0"/>
            <c:spPr>
              <a:solidFill>
                <a:srgbClr val="FFCC99"/>
              </a:solidFill>
            </c:spPr>
            <c:extLst>
              <c:ext xmlns:c16="http://schemas.microsoft.com/office/drawing/2014/chart" uri="{C3380CC4-5D6E-409C-BE32-E72D297353CC}">
                <c16:uniqueId val="{00000006-6A17-4D73-9F79-CA1E983E50D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6A17-4D73-9F79-CA1E983E50DD}"/>
              </c:ext>
            </c:extLst>
          </c:dPt>
          <c:dLbls>
            <c:dLbl>
              <c:idx val="0"/>
              <c:layout>
                <c:manualLayout>
                  <c:x val="0.10064984932439"/>
                  <c:y val="0.20421077112196417"/>
                </c:manualLayout>
              </c:layout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17-4D73-9F79-CA1E983E50DD}"/>
                </c:ext>
              </c:extLst>
            </c:dLbl>
            <c:dLbl>
              <c:idx val="1"/>
              <c:layout>
                <c:manualLayout>
                  <c:x val="1.3681838157327108E-2"/>
                  <c:y val="-1.4822919862289941E-2"/>
                </c:manualLayout>
              </c:layout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17-4D73-9F79-CA1E983E50DD}"/>
                </c:ext>
              </c:extLst>
            </c:dLbl>
            <c:dLbl>
              <c:idx val="2"/>
              <c:layout>
                <c:manualLayout>
                  <c:x val="-5.1174459674022225E-2"/>
                  <c:y val="-0.10791986444732383"/>
                </c:manualLayout>
              </c:layout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17-4D73-9F79-CA1E983E50DD}"/>
                </c:ext>
              </c:extLst>
            </c:dLbl>
            <c:dLbl>
              <c:idx val="3"/>
              <c:layout>
                <c:manualLayout>
                  <c:x val="-0.103480120540488"/>
                  <c:y val="0.20786006179607297"/>
                </c:manualLayout>
              </c:layout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17-4D73-9F79-CA1E983E50DD}"/>
                </c:ext>
              </c:extLst>
            </c:dLbl>
            <c:dLbl>
              <c:idx val="4"/>
              <c:layout>
                <c:manualLayout>
                  <c:x val="-0.14671008716503028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17-4D73-9F79-CA1E983E50DD}"/>
                </c:ext>
              </c:extLst>
            </c:dLbl>
            <c:dLbl>
              <c:idx val="5"/>
              <c:layout>
                <c:manualLayout>
                  <c:x val="6.1193739671429965E-4"/>
                  <c:y val="-2.8148443469882722E-2"/>
                </c:manualLayout>
              </c:layout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17-4D73-9F79-CA1E983E50DD}"/>
                </c:ext>
              </c:extLst>
            </c:dLbl>
            <c:dLbl>
              <c:idx val="6"/>
              <c:layout>
                <c:manualLayout>
                  <c:x val="0.17758611192119503"/>
                  <c:y val="-2.1624638692315359E-2"/>
                </c:manualLayout>
              </c:layout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17-4D73-9F79-CA1E983E50DD}"/>
                </c:ext>
              </c:extLst>
            </c:dLbl>
            <c:dLbl>
              <c:idx val="7"/>
              <c:layout>
                <c:manualLayout>
                  <c:x val="6.2728686691941288E-2"/>
                  <c:y val="-0.10294494833715406"/>
                </c:manualLayout>
              </c:layout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17-4D73-9F79-CA1E983E50DD}"/>
                </c:ext>
              </c:extLst>
            </c:dLbl>
            <c:dLbl>
              <c:idx val="8"/>
              <c:layout>
                <c:manualLayout>
                  <c:x val="-2.7768948236309172E-2"/>
                  <c:y val="-9.31123805602731E-2"/>
                </c:manualLayout>
              </c:layout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17-4D73-9F79-CA1E983E50DD}"/>
                </c:ext>
              </c:extLst>
            </c:dLbl>
            <c:dLbl>
              <c:idx val="9"/>
              <c:layout>
                <c:manualLayout>
                  <c:x val="7.3877862041434614E-4"/>
                  <c:y val="8.8621275281766249E-3"/>
                </c:manualLayout>
              </c:layout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17-4D73-9F79-CA1E983E50DD}"/>
                </c:ext>
              </c:extLst>
            </c:dLbl>
            <c:dLbl>
              <c:idx val="10"/>
              <c:layout>
                <c:manualLayout>
                  <c:x val="-6.6056287800981398E-2"/>
                  <c:y val="-2.1524657660603925E-2"/>
                </c:manualLayout>
              </c:layout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17-4D73-9F79-CA1E983E50DD}"/>
                </c:ext>
              </c:extLst>
            </c:dLbl>
            <c:dLbl>
              <c:idx val="11"/>
              <c:layout>
                <c:manualLayout>
                  <c:x val="-8.6752539084788312E-3"/>
                  <c:y val="-4.062455451854461E-2"/>
                </c:manualLayout>
              </c:layout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17-4D73-9F79-CA1E983E50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'COMUNIDAD POR OFICINA'!$C$6:$J$6</c:f>
              <c:strCache>
                <c:ptCount val="8"/>
                <c:pt idx="0">
                  <c:v>ART. 2.8   VIOLAR ORDEN PROTECCION</c:v>
                </c:pt>
                <c:pt idx="1">
                  <c:v>ART. 3.1  MALTRATO</c:v>
                </c:pt>
                <c:pt idx="2">
                  <c:v>ART. 3.2  MALTRATO AGRAVADO</c:v>
                </c:pt>
                <c:pt idx="3">
                  <c:v>ART. 3.3  MALTRATO MEDIANTE AMENAZA</c:v>
                </c:pt>
                <c:pt idx="4">
                  <c:v>ART. 3.4  MALTRATO MEDIANTE RESTRICCION LIBERTAD</c:v>
                </c:pt>
                <c:pt idx="5">
                  <c:v>ART. 3.5  AGRESION SEXUAL CONYUGAL</c:v>
                </c:pt>
                <c:pt idx="6">
                  <c:v>ART. 3.6 DESVIO</c:v>
                </c:pt>
                <c:pt idx="7">
                  <c:v>OTROS</c:v>
                </c:pt>
              </c:strCache>
            </c:strRef>
          </c:cat>
          <c:val>
            <c:numRef>
              <c:f>'COMUNIDAD POR OFICINA'!$C$7:$J$7</c:f>
              <c:numCache>
                <c:formatCode>General</c:formatCode>
                <c:ptCount val="8"/>
                <c:pt idx="0">
                  <c:v>56</c:v>
                </c:pt>
                <c:pt idx="1">
                  <c:v>380</c:v>
                </c:pt>
                <c:pt idx="2">
                  <c:v>253</c:v>
                </c:pt>
                <c:pt idx="3">
                  <c:v>180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A17-4D73-9F79-CA1E983E50D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12700" cap="flat" cmpd="sng" algn="ctr">
      <a:solidFill>
        <a:schemeClr val="dk1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57150</xdr:rowOff>
    </xdr:from>
    <xdr:to>
      <xdr:col>0</xdr:col>
      <xdr:colOff>76200</xdr:colOff>
      <xdr:row>108</xdr:row>
      <xdr:rowOff>57150</xdr:rowOff>
    </xdr:to>
    <xdr:sp macro="" textlink="">
      <xdr:nvSpPr>
        <xdr:cNvPr id="2760483" name="Text 8">
          <a:extLst>
            <a:ext uri="{FF2B5EF4-FFF2-40B4-BE49-F238E27FC236}">
              <a16:creationId xmlns:a16="http://schemas.microsoft.com/office/drawing/2014/main" id="{494B4715-307C-BFE1-306D-ED570A77E0E4}"/>
            </a:ext>
          </a:extLst>
        </xdr:cNvPr>
        <xdr:cNvSpPr txBox="1">
          <a:spLocks noChangeArrowheads="1"/>
        </xdr:cNvSpPr>
      </xdr:nvSpPr>
      <xdr:spPr bwMode="auto">
        <a:xfrm>
          <a:off x="0" y="1366837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108</xdr:row>
      <xdr:rowOff>57150</xdr:rowOff>
    </xdr:from>
    <xdr:to>
      <xdr:col>0</xdr:col>
      <xdr:colOff>76200</xdr:colOff>
      <xdr:row>108</xdr:row>
      <xdr:rowOff>57150</xdr:rowOff>
    </xdr:to>
    <xdr:sp macro="" textlink="">
      <xdr:nvSpPr>
        <xdr:cNvPr id="2760484" name="Text 13">
          <a:extLst>
            <a:ext uri="{FF2B5EF4-FFF2-40B4-BE49-F238E27FC236}">
              <a16:creationId xmlns:a16="http://schemas.microsoft.com/office/drawing/2014/main" id="{FC7D4B4D-4332-9BA5-F2AA-95F349CA45C2}"/>
            </a:ext>
          </a:extLst>
        </xdr:cNvPr>
        <xdr:cNvSpPr txBox="1">
          <a:spLocks noChangeArrowheads="1"/>
        </xdr:cNvSpPr>
      </xdr:nvSpPr>
      <xdr:spPr bwMode="auto">
        <a:xfrm>
          <a:off x="0" y="1366837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108</xdr:row>
      <xdr:rowOff>57150</xdr:rowOff>
    </xdr:from>
    <xdr:to>
      <xdr:col>0</xdr:col>
      <xdr:colOff>76200</xdr:colOff>
      <xdr:row>108</xdr:row>
      <xdr:rowOff>57150</xdr:rowOff>
    </xdr:to>
    <xdr:sp macro="" textlink="">
      <xdr:nvSpPr>
        <xdr:cNvPr id="2760485" name="Text 16">
          <a:extLst>
            <a:ext uri="{FF2B5EF4-FFF2-40B4-BE49-F238E27FC236}">
              <a16:creationId xmlns:a16="http://schemas.microsoft.com/office/drawing/2014/main" id="{0180DD38-4AED-7093-B567-D77D3DA6F621}"/>
            </a:ext>
          </a:extLst>
        </xdr:cNvPr>
        <xdr:cNvSpPr txBox="1">
          <a:spLocks noChangeArrowheads="1"/>
        </xdr:cNvSpPr>
      </xdr:nvSpPr>
      <xdr:spPr bwMode="auto">
        <a:xfrm>
          <a:off x="0" y="1366837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108</xdr:row>
      <xdr:rowOff>57150</xdr:rowOff>
    </xdr:from>
    <xdr:to>
      <xdr:col>0</xdr:col>
      <xdr:colOff>76200</xdr:colOff>
      <xdr:row>108</xdr:row>
      <xdr:rowOff>57150</xdr:rowOff>
    </xdr:to>
    <xdr:sp macro="" textlink="">
      <xdr:nvSpPr>
        <xdr:cNvPr id="2760486" name="Text 23">
          <a:extLst>
            <a:ext uri="{FF2B5EF4-FFF2-40B4-BE49-F238E27FC236}">
              <a16:creationId xmlns:a16="http://schemas.microsoft.com/office/drawing/2014/main" id="{D04F6CC9-93D3-1871-17F6-AEBC23066125}"/>
            </a:ext>
          </a:extLst>
        </xdr:cNvPr>
        <xdr:cNvSpPr txBox="1">
          <a:spLocks noChangeArrowheads="1"/>
        </xdr:cNvSpPr>
      </xdr:nvSpPr>
      <xdr:spPr bwMode="auto">
        <a:xfrm>
          <a:off x="0" y="1366837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108</xdr:row>
      <xdr:rowOff>57150</xdr:rowOff>
    </xdr:from>
    <xdr:to>
      <xdr:col>0</xdr:col>
      <xdr:colOff>76200</xdr:colOff>
      <xdr:row>108</xdr:row>
      <xdr:rowOff>57150</xdr:rowOff>
    </xdr:to>
    <xdr:sp macro="" textlink="">
      <xdr:nvSpPr>
        <xdr:cNvPr id="2760487" name="Text 26">
          <a:extLst>
            <a:ext uri="{FF2B5EF4-FFF2-40B4-BE49-F238E27FC236}">
              <a16:creationId xmlns:a16="http://schemas.microsoft.com/office/drawing/2014/main" id="{8BE2E1B1-00AC-D2AC-F4D8-563B8E91AEF8}"/>
            </a:ext>
          </a:extLst>
        </xdr:cNvPr>
        <xdr:cNvSpPr txBox="1">
          <a:spLocks noChangeArrowheads="1"/>
        </xdr:cNvSpPr>
      </xdr:nvSpPr>
      <xdr:spPr bwMode="auto">
        <a:xfrm>
          <a:off x="0" y="1366837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66675</xdr:rowOff>
    </xdr:from>
    <xdr:to>
      <xdr:col>0</xdr:col>
      <xdr:colOff>76200</xdr:colOff>
      <xdr:row>112</xdr:row>
      <xdr:rowOff>66675</xdr:rowOff>
    </xdr:to>
    <xdr:sp macro="" textlink="">
      <xdr:nvSpPr>
        <xdr:cNvPr id="2760488" name="Text 36">
          <a:extLst>
            <a:ext uri="{FF2B5EF4-FFF2-40B4-BE49-F238E27FC236}">
              <a16:creationId xmlns:a16="http://schemas.microsoft.com/office/drawing/2014/main" id="{1FD5C95A-9495-8912-648A-FDB9CF9D9952}"/>
            </a:ext>
          </a:extLst>
        </xdr:cNvPr>
        <xdr:cNvSpPr txBox="1">
          <a:spLocks noChangeArrowheads="1"/>
        </xdr:cNvSpPr>
      </xdr:nvSpPr>
      <xdr:spPr bwMode="auto">
        <a:xfrm>
          <a:off x="0" y="142875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66675</xdr:rowOff>
    </xdr:from>
    <xdr:to>
      <xdr:col>0</xdr:col>
      <xdr:colOff>76200</xdr:colOff>
      <xdr:row>112</xdr:row>
      <xdr:rowOff>66675</xdr:rowOff>
    </xdr:to>
    <xdr:sp macro="" textlink="">
      <xdr:nvSpPr>
        <xdr:cNvPr id="2760489" name="Text 37">
          <a:extLst>
            <a:ext uri="{FF2B5EF4-FFF2-40B4-BE49-F238E27FC236}">
              <a16:creationId xmlns:a16="http://schemas.microsoft.com/office/drawing/2014/main" id="{DD36EA0B-939B-138B-E5D2-18954EA613F7}"/>
            </a:ext>
          </a:extLst>
        </xdr:cNvPr>
        <xdr:cNvSpPr txBox="1">
          <a:spLocks noChangeArrowheads="1"/>
        </xdr:cNvSpPr>
      </xdr:nvSpPr>
      <xdr:spPr bwMode="auto">
        <a:xfrm>
          <a:off x="0" y="142875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66675</xdr:rowOff>
    </xdr:from>
    <xdr:to>
      <xdr:col>0</xdr:col>
      <xdr:colOff>76200</xdr:colOff>
      <xdr:row>112</xdr:row>
      <xdr:rowOff>66675</xdr:rowOff>
    </xdr:to>
    <xdr:sp macro="" textlink="">
      <xdr:nvSpPr>
        <xdr:cNvPr id="2760490" name="Text 41">
          <a:extLst>
            <a:ext uri="{FF2B5EF4-FFF2-40B4-BE49-F238E27FC236}">
              <a16:creationId xmlns:a16="http://schemas.microsoft.com/office/drawing/2014/main" id="{619BA361-9AFB-F322-3AAC-5D52C4195AB1}"/>
            </a:ext>
          </a:extLst>
        </xdr:cNvPr>
        <xdr:cNvSpPr txBox="1">
          <a:spLocks noChangeArrowheads="1"/>
        </xdr:cNvSpPr>
      </xdr:nvSpPr>
      <xdr:spPr bwMode="auto">
        <a:xfrm>
          <a:off x="0" y="142875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66675</xdr:rowOff>
    </xdr:from>
    <xdr:to>
      <xdr:col>0</xdr:col>
      <xdr:colOff>76200</xdr:colOff>
      <xdr:row>112</xdr:row>
      <xdr:rowOff>66675</xdr:rowOff>
    </xdr:to>
    <xdr:sp macro="" textlink="">
      <xdr:nvSpPr>
        <xdr:cNvPr id="2760491" name="Text 42">
          <a:extLst>
            <a:ext uri="{FF2B5EF4-FFF2-40B4-BE49-F238E27FC236}">
              <a16:creationId xmlns:a16="http://schemas.microsoft.com/office/drawing/2014/main" id="{CD278745-B683-E8F4-BA22-43ADF4E95B8C}"/>
            </a:ext>
          </a:extLst>
        </xdr:cNvPr>
        <xdr:cNvSpPr txBox="1">
          <a:spLocks noChangeArrowheads="1"/>
        </xdr:cNvSpPr>
      </xdr:nvSpPr>
      <xdr:spPr bwMode="auto">
        <a:xfrm>
          <a:off x="0" y="142875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66675</xdr:rowOff>
    </xdr:from>
    <xdr:to>
      <xdr:col>0</xdr:col>
      <xdr:colOff>76200</xdr:colOff>
      <xdr:row>112</xdr:row>
      <xdr:rowOff>66675</xdr:rowOff>
    </xdr:to>
    <xdr:sp macro="" textlink="">
      <xdr:nvSpPr>
        <xdr:cNvPr id="2760492" name="Text 59">
          <a:extLst>
            <a:ext uri="{FF2B5EF4-FFF2-40B4-BE49-F238E27FC236}">
              <a16:creationId xmlns:a16="http://schemas.microsoft.com/office/drawing/2014/main" id="{7CD16CF5-ED6C-8D46-02E4-3B5EE1656300}"/>
            </a:ext>
          </a:extLst>
        </xdr:cNvPr>
        <xdr:cNvSpPr txBox="1">
          <a:spLocks noChangeArrowheads="1"/>
        </xdr:cNvSpPr>
      </xdr:nvSpPr>
      <xdr:spPr bwMode="auto">
        <a:xfrm>
          <a:off x="0" y="142875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66675</xdr:rowOff>
    </xdr:from>
    <xdr:to>
      <xdr:col>0</xdr:col>
      <xdr:colOff>76200</xdr:colOff>
      <xdr:row>112</xdr:row>
      <xdr:rowOff>66675</xdr:rowOff>
    </xdr:to>
    <xdr:sp macro="" textlink="">
      <xdr:nvSpPr>
        <xdr:cNvPr id="2760493" name="Text 60">
          <a:extLst>
            <a:ext uri="{FF2B5EF4-FFF2-40B4-BE49-F238E27FC236}">
              <a16:creationId xmlns:a16="http://schemas.microsoft.com/office/drawing/2014/main" id="{9504C65C-7DFF-BAE6-5CE7-9209A495E0B9}"/>
            </a:ext>
          </a:extLst>
        </xdr:cNvPr>
        <xdr:cNvSpPr txBox="1">
          <a:spLocks noChangeArrowheads="1"/>
        </xdr:cNvSpPr>
      </xdr:nvSpPr>
      <xdr:spPr bwMode="auto">
        <a:xfrm>
          <a:off x="0" y="142875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66675</xdr:rowOff>
    </xdr:from>
    <xdr:to>
      <xdr:col>0</xdr:col>
      <xdr:colOff>76200</xdr:colOff>
      <xdr:row>112</xdr:row>
      <xdr:rowOff>66675</xdr:rowOff>
    </xdr:to>
    <xdr:sp macro="" textlink="">
      <xdr:nvSpPr>
        <xdr:cNvPr id="2760494" name="Text 300">
          <a:extLst>
            <a:ext uri="{FF2B5EF4-FFF2-40B4-BE49-F238E27FC236}">
              <a16:creationId xmlns:a16="http://schemas.microsoft.com/office/drawing/2014/main" id="{A3143000-C2E1-8273-AC3F-4CA3684ABFC6}"/>
            </a:ext>
          </a:extLst>
        </xdr:cNvPr>
        <xdr:cNvSpPr txBox="1">
          <a:spLocks noChangeArrowheads="1"/>
        </xdr:cNvSpPr>
      </xdr:nvSpPr>
      <xdr:spPr bwMode="auto">
        <a:xfrm>
          <a:off x="0" y="142875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66675</xdr:rowOff>
    </xdr:from>
    <xdr:to>
      <xdr:col>0</xdr:col>
      <xdr:colOff>76200</xdr:colOff>
      <xdr:row>112</xdr:row>
      <xdr:rowOff>66675</xdr:rowOff>
    </xdr:to>
    <xdr:sp macro="" textlink="">
      <xdr:nvSpPr>
        <xdr:cNvPr id="2760495" name="Text 301">
          <a:extLst>
            <a:ext uri="{FF2B5EF4-FFF2-40B4-BE49-F238E27FC236}">
              <a16:creationId xmlns:a16="http://schemas.microsoft.com/office/drawing/2014/main" id="{8617E23D-58E2-23DB-BA7E-C00C6F4FB571}"/>
            </a:ext>
          </a:extLst>
        </xdr:cNvPr>
        <xdr:cNvSpPr txBox="1">
          <a:spLocks noChangeArrowheads="1"/>
        </xdr:cNvSpPr>
      </xdr:nvSpPr>
      <xdr:spPr bwMode="auto">
        <a:xfrm>
          <a:off x="0" y="142875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66675</xdr:rowOff>
    </xdr:from>
    <xdr:to>
      <xdr:col>0</xdr:col>
      <xdr:colOff>76200</xdr:colOff>
      <xdr:row>112</xdr:row>
      <xdr:rowOff>66675</xdr:rowOff>
    </xdr:to>
    <xdr:sp macro="" textlink="">
      <xdr:nvSpPr>
        <xdr:cNvPr id="2760496" name="Text 302">
          <a:extLst>
            <a:ext uri="{FF2B5EF4-FFF2-40B4-BE49-F238E27FC236}">
              <a16:creationId xmlns:a16="http://schemas.microsoft.com/office/drawing/2014/main" id="{406E718B-BA9D-BD3C-909B-6288BDD29288}"/>
            </a:ext>
          </a:extLst>
        </xdr:cNvPr>
        <xdr:cNvSpPr txBox="1">
          <a:spLocks noChangeArrowheads="1"/>
        </xdr:cNvSpPr>
      </xdr:nvSpPr>
      <xdr:spPr bwMode="auto">
        <a:xfrm>
          <a:off x="0" y="142875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66675</xdr:rowOff>
    </xdr:from>
    <xdr:to>
      <xdr:col>0</xdr:col>
      <xdr:colOff>76200</xdr:colOff>
      <xdr:row>112</xdr:row>
      <xdr:rowOff>66675</xdr:rowOff>
    </xdr:to>
    <xdr:sp macro="" textlink="">
      <xdr:nvSpPr>
        <xdr:cNvPr id="2760497" name="Text 304">
          <a:extLst>
            <a:ext uri="{FF2B5EF4-FFF2-40B4-BE49-F238E27FC236}">
              <a16:creationId xmlns:a16="http://schemas.microsoft.com/office/drawing/2014/main" id="{86911BB9-10D3-EFE8-1F2F-1C3C9D13B7B7}"/>
            </a:ext>
          </a:extLst>
        </xdr:cNvPr>
        <xdr:cNvSpPr txBox="1">
          <a:spLocks noChangeArrowheads="1"/>
        </xdr:cNvSpPr>
      </xdr:nvSpPr>
      <xdr:spPr bwMode="auto">
        <a:xfrm>
          <a:off x="0" y="142875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66675</xdr:rowOff>
    </xdr:from>
    <xdr:to>
      <xdr:col>0</xdr:col>
      <xdr:colOff>76200</xdr:colOff>
      <xdr:row>112</xdr:row>
      <xdr:rowOff>66675</xdr:rowOff>
    </xdr:to>
    <xdr:sp macro="" textlink="">
      <xdr:nvSpPr>
        <xdr:cNvPr id="2760498" name="Text 305">
          <a:extLst>
            <a:ext uri="{FF2B5EF4-FFF2-40B4-BE49-F238E27FC236}">
              <a16:creationId xmlns:a16="http://schemas.microsoft.com/office/drawing/2014/main" id="{F67F69FD-1829-58AA-EE8E-15F24FB8848E}"/>
            </a:ext>
          </a:extLst>
        </xdr:cNvPr>
        <xdr:cNvSpPr txBox="1">
          <a:spLocks noChangeArrowheads="1"/>
        </xdr:cNvSpPr>
      </xdr:nvSpPr>
      <xdr:spPr bwMode="auto">
        <a:xfrm>
          <a:off x="0" y="142875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66675</xdr:rowOff>
    </xdr:from>
    <xdr:to>
      <xdr:col>0</xdr:col>
      <xdr:colOff>76200</xdr:colOff>
      <xdr:row>112</xdr:row>
      <xdr:rowOff>66675</xdr:rowOff>
    </xdr:to>
    <xdr:sp macro="" textlink="">
      <xdr:nvSpPr>
        <xdr:cNvPr id="2760499" name="Text 310">
          <a:extLst>
            <a:ext uri="{FF2B5EF4-FFF2-40B4-BE49-F238E27FC236}">
              <a16:creationId xmlns:a16="http://schemas.microsoft.com/office/drawing/2014/main" id="{08223200-9F63-59B0-B0BE-2C3980619690}"/>
            </a:ext>
          </a:extLst>
        </xdr:cNvPr>
        <xdr:cNvSpPr txBox="1">
          <a:spLocks noChangeArrowheads="1"/>
        </xdr:cNvSpPr>
      </xdr:nvSpPr>
      <xdr:spPr bwMode="auto">
        <a:xfrm>
          <a:off x="0" y="142875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66675</xdr:rowOff>
    </xdr:from>
    <xdr:to>
      <xdr:col>0</xdr:col>
      <xdr:colOff>76200</xdr:colOff>
      <xdr:row>112</xdr:row>
      <xdr:rowOff>66675</xdr:rowOff>
    </xdr:to>
    <xdr:sp macro="" textlink="">
      <xdr:nvSpPr>
        <xdr:cNvPr id="2760500" name="Text 311">
          <a:extLst>
            <a:ext uri="{FF2B5EF4-FFF2-40B4-BE49-F238E27FC236}">
              <a16:creationId xmlns:a16="http://schemas.microsoft.com/office/drawing/2014/main" id="{90D606B4-8743-4ADA-9CAE-1B84B5A05602}"/>
            </a:ext>
          </a:extLst>
        </xdr:cNvPr>
        <xdr:cNvSpPr txBox="1">
          <a:spLocks noChangeArrowheads="1"/>
        </xdr:cNvSpPr>
      </xdr:nvSpPr>
      <xdr:spPr bwMode="auto">
        <a:xfrm>
          <a:off x="0" y="142875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66675</xdr:rowOff>
    </xdr:from>
    <xdr:to>
      <xdr:col>0</xdr:col>
      <xdr:colOff>76200</xdr:colOff>
      <xdr:row>112</xdr:row>
      <xdr:rowOff>66675</xdr:rowOff>
    </xdr:to>
    <xdr:sp macro="" textlink="">
      <xdr:nvSpPr>
        <xdr:cNvPr id="2760501" name="Text 312">
          <a:extLst>
            <a:ext uri="{FF2B5EF4-FFF2-40B4-BE49-F238E27FC236}">
              <a16:creationId xmlns:a16="http://schemas.microsoft.com/office/drawing/2014/main" id="{EDA77EF8-B7CC-8542-2A6A-2CD8F27DF286}"/>
            </a:ext>
          </a:extLst>
        </xdr:cNvPr>
        <xdr:cNvSpPr txBox="1">
          <a:spLocks noChangeArrowheads="1"/>
        </xdr:cNvSpPr>
      </xdr:nvSpPr>
      <xdr:spPr bwMode="auto">
        <a:xfrm>
          <a:off x="0" y="142875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66675</xdr:rowOff>
    </xdr:from>
    <xdr:to>
      <xdr:col>0</xdr:col>
      <xdr:colOff>76200</xdr:colOff>
      <xdr:row>112</xdr:row>
      <xdr:rowOff>66675</xdr:rowOff>
    </xdr:to>
    <xdr:sp macro="" textlink="">
      <xdr:nvSpPr>
        <xdr:cNvPr id="2760502" name="Text 314">
          <a:extLst>
            <a:ext uri="{FF2B5EF4-FFF2-40B4-BE49-F238E27FC236}">
              <a16:creationId xmlns:a16="http://schemas.microsoft.com/office/drawing/2014/main" id="{6E6A1A8C-E1E9-38FC-517D-95A255100DE8}"/>
            </a:ext>
          </a:extLst>
        </xdr:cNvPr>
        <xdr:cNvSpPr txBox="1">
          <a:spLocks noChangeArrowheads="1"/>
        </xdr:cNvSpPr>
      </xdr:nvSpPr>
      <xdr:spPr bwMode="auto">
        <a:xfrm>
          <a:off x="0" y="142875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66675</xdr:rowOff>
    </xdr:from>
    <xdr:to>
      <xdr:col>0</xdr:col>
      <xdr:colOff>76200</xdr:colOff>
      <xdr:row>112</xdr:row>
      <xdr:rowOff>66675</xdr:rowOff>
    </xdr:to>
    <xdr:sp macro="" textlink="">
      <xdr:nvSpPr>
        <xdr:cNvPr id="2760503" name="Text 315">
          <a:extLst>
            <a:ext uri="{FF2B5EF4-FFF2-40B4-BE49-F238E27FC236}">
              <a16:creationId xmlns:a16="http://schemas.microsoft.com/office/drawing/2014/main" id="{E4678939-8D80-3C7B-DD3F-382D9074875B}"/>
            </a:ext>
          </a:extLst>
        </xdr:cNvPr>
        <xdr:cNvSpPr txBox="1">
          <a:spLocks noChangeArrowheads="1"/>
        </xdr:cNvSpPr>
      </xdr:nvSpPr>
      <xdr:spPr bwMode="auto">
        <a:xfrm>
          <a:off x="0" y="142875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66675</xdr:rowOff>
    </xdr:from>
    <xdr:to>
      <xdr:col>0</xdr:col>
      <xdr:colOff>76200</xdr:colOff>
      <xdr:row>112</xdr:row>
      <xdr:rowOff>66675</xdr:rowOff>
    </xdr:to>
    <xdr:sp macro="" textlink="">
      <xdr:nvSpPr>
        <xdr:cNvPr id="2760504" name="Text 422">
          <a:extLst>
            <a:ext uri="{FF2B5EF4-FFF2-40B4-BE49-F238E27FC236}">
              <a16:creationId xmlns:a16="http://schemas.microsoft.com/office/drawing/2014/main" id="{A9271828-3E2A-2AB8-A997-B231A7BB032C}"/>
            </a:ext>
          </a:extLst>
        </xdr:cNvPr>
        <xdr:cNvSpPr txBox="1">
          <a:spLocks noChangeArrowheads="1"/>
        </xdr:cNvSpPr>
      </xdr:nvSpPr>
      <xdr:spPr bwMode="auto">
        <a:xfrm>
          <a:off x="0" y="142875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66675</xdr:rowOff>
    </xdr:from>
    <xdr:to>
      <xdr:col>0</xdr:col>
      <xdr:colOff>76200</xdr:colOff>
      <xdr:row>112</xdr:row>
      <xdr:rowOff>66675</xdr:rowOff>
    </xdr:to>
    <xdr:sp macro="" textlink="">
      <xdr:nvSpPr>
        <xdr:cNvPr id="2760505" name="Text 423">
          <a:extLst>
            <a:ext uri="{FF2B5EF4-FFF2-40B4-BE49-F238E27FC236}">
              <a16:creationId xmlns:a16="http://schemas.microsoft.com/office/drawing/2014/main" id="{3157BF92-6072-0540-8C35-4DFD01FF30B9}"/>
            </a:ext>
          </a:extLst>
        </xdr:cNvPr>
        <xdr:cNvSpPr txBox="1">
          <a:spLocks noChangeArrowheads="1"/>
        </xdr:cNvSpPr>
      </xdr:nvSpPr>
      <xdr:spPr bwMode="auto">
        <a:xfrm>
          <a:off x="0" y="142875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66675</xdr:rowOff>
    </xdr:from>
    <xdr:to>
      <xdr:col>0</xdr:col>
      <xdr:colOff>76200</xdr:colOff>
      <xdr:row>112</xdr:row>
      <xdr:rowOff>66675</xdr:rowOff>
    </xdr:to>
    <xdr:sp macro="" textlink="">
      <xdr:nvSpPr>
        <xdr:cNvPr id="2760506" name="Text 424">
          <a:extLst>
            <a:ext uri="{FF2B5EF4-FFF2-40B4-BE49-F238E27FC236}">
              <a16:creationId xmlns:a16="http://schemas.microsoft.com/office/drawing/2014/main" id="{F69F57CA-416B-DD67-DE76-53FDFE9DB9CE}"/>
            </a:ext>
          </a:extLst>
        </xdr:cNvPr>
        <xdr:cNvSpPr txBox="1">
          <a:spLocks noChangeArrowheads="1"/>
        </xdr:cNvSpPr>
      </xdr:nvSpPr>
      <xdr:spPr bwMode="auto">
        <a:xfrm>
          <a:off x="0" y="142875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66675</xdr:rowOff>
    </xdr:from>
    <xdr:to>
      <xdr:col>0</xdr:col>
      <xdr:colOff>76200</xdr:colOff>
      <xdr:row>112</xdr:row>
      <xdr:rowOff>66675</xdr:rowOff>
    </xdr:to>
    <xdr:sp macro="" textlink="">
      <xdr:nvSpPr>
        <xdr:cNvPr id="2760507" name="Text 425">
          <a:extLst>
            <a:ext uri="{FF2B5EF4-FFF2-40B4-BE49-F238E27FC236}">
              <a16:creationId xmlns:a16="http://schemas.microsoft.com/office/drawing/2014/main" id="{FA52A255-047C-FD99-4F96-1075752317F2}"/>
            </a:ext>
          </a:extLst>
        </xdr:cNvPr>
        <xdr:cNvSpPr txBox="1">
          <a:spLocks noChangeArrowheads="1"/>
        </xdr:cNvSpPr>
      </xdr:nvSpPr>
      <xdr:spPr bwMode="auto">
        <a:xfrm>
          <a:off x="0" y="142875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66675</xdr:rowOff>
    </xdr:from>
    <xdr:to>
      <xdr:col>0</xdr:col>
      <xdr:colOff>76200</xdr:colOff>
      <xdr:row>112</xdr:row>
      <xdr:rowOff>66675</xdr:rowOff>
    </xdr:to>
    <xdr:sp macro="" textlink="">
      <xdr:nvSpPr>
        <xdr:cNvPr id="2760508" name="Text 426">
          <a:extLst>
            <a:ext uri="{FF2B5EF4-FFF2-40B4-BE49-F238E27FC236}">
              <a16:creationId xmlns:a16="http://schemas.microsoft.com/office/drawing/2014/main" id="{13248EC2-18D6-3B5D-464B-AC6F374A3C01}"/>
            </a:ext>
          </a:extLst>
        </xdr:cNvPr>
        <xdr:cNvSpPr txBox="1">
          <a:spLocks noChangeArrowheads="1"/>
        </xdr:cNvSpPr>
      </xdr:nvSpPr>
      <xdr:spPr bwMode="auto">
        <a:xfrm>
          <a:off x="0" y="142875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114</xdr:row>
      <xdr:rowOff>133350</xdr:rowOff>
    </xdr:from>
    <xdr:to>
      <xdr:col>0</xdr:col>
      <xdr:colOff>76200</xdr:colOff>
      <xdr:row>114</xdr:row>
      <xdr:rowOff>133350</xdr:rowOff>
    </xdr:to>
    <xdr:sp macro="" textlink="">
      <xdr:nvSpPr>
        <xdr:cNvPr id="2760509" name="Text 440">
          <a:extLst>
            <a:ext uri="{FF2B5EF4-FFF2-40B4-BE49-F238E27FC236}">
              <a16:creationId xmlns:a16="http://schemas.microsoft.com/office/drawing/2014/main" id="{F286EB6A-735A-84F8-1B40-76877EA42732}"/>
            </a:ext>
          </a:extLst>
        </xdr:cNvPr>
        <xdr:cNvSpPr txBox="1">
          <a:spLocks noChangeArrowheads="1"/>
        </xdr:cNvSpPr>
      </xdr:nvSpPr>
      <xdr:spPr bwMode="auto">
        <a:xfrm>
          <a:off x="0" y="1465897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114</xdr:row>
      <xdr:rowOff>133350</xdr:rowOff>
    </xdr:from>
    <xdr:to>
      <xdr:col>0</xdr:col>
      <xdr:colOff>76200</xdr:colOff>
      <xdr:row>114</xdr:row>
      <xdr:rowOff>133350</xdr:rowOff>
    </xdr:to>
    <xdr:sp macro="" textlink="">
      <xdr:nvSpPr>
        <xdr:cNvPr id="2760510" name="Text 441">
          <a:extLst>
            <a:ext uri="{FF2B5EF4-FFF2-40B4-BE49-F238E27FC236}">
              <a16:creationId xmlns:a16="http://schemas.microsoft.com/office/drawing/2014/main" id="{50297261-D49F-B828-3359-6868985FA054}"/>
            </a:ext>
          </a:extLst>
        </xdr:cNvPr>
        <xdr:cNvSpPr txBox="1">
          <a:spLocks noChangeArrowheads="1"/>
        </xdr:cNvSpPr>
      </xdr:nvSpPr>
      <xdr:spPr bwMode="auto">
        <a:xfrm>
          <a:off x="0" y="1465897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114</xdr:row>
      <xdr:rowOff>133350</xdr:rowOff>
    </xdr:from>
    <xdr:to>
      <xdr:col>0</xdr:col>
      <xdr:colOff>76200</xdr:colOff>
      <xdr:row>114</xdr:row>
      <xdr:rowOff>133350</xdr:rowOff>
    </xdr:to>
    <xdr:sp macro="" textlink="">
      <xdr:nvSpPr>
        <xdr:cNvPr id="2760511" name="Text 442">
          <a:extLst>
            <a:ext uri="{FF2B5EF4-FFF2-40B4-BE49-F238E27FC236}">
              <a16:creationId xmlns:a16="http://schemas.microsoft.com/office/drawing/2014/main" id="{B6FABACD-5A89-A0A3-60FE-00C890DABF24}"/>
            </a:ext>
          </a:extLst>
        </xdr:cNvPr>
        <xdr:cNvSpPr txBox="1">
          <a:spLocks noChangeArrowheads="1"/>
        </xdr:cNvSpPr>
      </xdr:nvSpPr>
      <xdr:spPr bwMode="auto">
        <a:xfrm>
          <a:off x="0" y="1465897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114</xdr:row>
      <xdr:rowOff>133350</xdr:rowOff>
    </xdr:from>
    <xdr:to>
      <xdr:col>0</xdr:col>
      <xdr:colOff>76200</xdr:colOff>
      <xdr:row>114</xdr:row>
      <xdr:rowOff>133350</xdr:rowOff>
    </xdr:to>
    <xdr:sp macro="" textlink="">
      <xdr:nvSpPr>
        <xdr:cNvPr id="2760512" name="Text 443">
          <a:extLst>
            <a:ext uri="{FF2B5EF4-FFF2-40B4-BE49-F238E27FC236}">
              <a16:creationId xmlns:a16="http://schemas.microsoft.com/office/drawing/2014/main" id="{17E0173E-0379-461E-5080-8729D0A81E3C}"/>
            </a:ext>
          </a:extLst>
        </xdr:cNvPr>
        <xdr:cNvSpPr txBox="1">
          <a:spLocks noChangeArrowheads="1"/>
        </xdr:cNvSpPr>
      </xdr:nvSpPr>
      <xdr:spPr bwMode="auto">
        <a:xfrm>
          <a:off x="0" y="1465897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114</xdr:row>
      <xdr:rowOff>133350</xdr:rowOff>
    </xdr:from>
    <xdr:to>
      <xdr:col>0</xdr:col>
      <xdr:colOff>76200</xdr:colOff>
      <xdr:row>114</xdr:row>
      <xdr:rowOff>133350</xdr:rowOff>
    </xdr:to>
    <xdr:sp macro="" textlink="">
      <xdr:nvSpPr>
        <xdr:cNvPr id="2760513" name="Text 444">
          <a:extLst>
            <a:ext uri="{FF2B5EF4-FFF2-40B4-BE49-F238E27FC236}">
              <a16:creationId xmlns:a16="http://schemas.microsoft.com/office/drawing/2014/main" id="{23DBE67F-5ABC-121A-484E-6AC9619E83C3}"/>
            </a:ext>
          </a:extLst>
        </xdr:cNvPr>
        <xdr:cNvSpPr txBox="1">
          <a:spLocks noChangeArrowheads="1"/>
        </xdr:cNvSpPr>
      </xdr:nvSpPr>
      <xdr:spPr bwMode="auto">
        <a:xfrm>
          <a:off x="0" y="1465897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62</xdr:row>
      <xdr:rowOff>0</xdr:rowOff>
    </xdr:from>
    <xdr:to>
      <xdr:col>8</xdr:col>
      <xdr:colOff>314325</xdr:colOff>
      <xdr:row>78</xdr:row>
      <xdr:rowOff>133350</xdr:rowOff>
    </xdr:to>
    <xdr:graphicFrame macro="">
      <xdr:nvGraphicFramePr>
        <xdr:cNvPr id="2760514" name="Chart 32">
          <a:extLst>
            <a:ext uri="{FF2B5EF4-FFF2-40B4-BE49-F238E27FC236}">
              <a16:creationId xmlns:a16="http://schemas.microsoft.com/office/drawing/2014/main" id="{62E735EE-4AAC-7741-8C58-907418C95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142875</xdr:rowOff>
    </xdr:from>
    <xdr:to>
      <xdr:col>8</xdr:col>
      <xdr:colOff>314325</xdr:colOff>
      <xdr:row>61</xdr:row>
      <xdr:rowOff>180975</xdr:rowOff>
    </xdr:to>
    <xdr:graphicFrame macro="">
      <xdr:nvGraphicFramePr>
        <xdr:cNvPr id="2760515" name="Chart 33">
          <a:extLst>
            <a:ext uri="{FF2B5EF4-FFF2-40B4-BE49-F238E27FC236}">
              <a16:creationId xmlns:a16="http://schemas.microsoft.com/office/drawing/2014/main" id="{8EBE83D4-8ABA-0FA0-3025-41B4C0F38B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13</xdr:row>
      <xdr:rowOff>104775</xdr:rowOff>
    </xdr:from>
    <xdr:to>
      <xdr:col>2</xdr:col>
      <xdr:colOff>1762125</xdr:colOff>
      <xdr:row>35</xdr:row>
      <xdr:rowOff>104775</xdr:rowOff>
    </xdr:to>
    <xdr:graphicFrame macro="">
      <xdr:nvGraphicFramePr>
        <xdr:cNvPr id="11701" name="Chart 1028">
          <a:extLst>
            <a:ext uri="{FF2B5EF4-FFF2-40B4-BE49-F238E27FC236}">
              <a16:creationId xmlns:a16="http://schemas.microsoft.com/office/drawing/2014/main" id="{F650C9CA-F837-2C43-D79A-67B906F54C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46</xdr:row>
      <xdr:rowOff>104775</xdr:rowOff>
    </xdr:from>
    <xdr:to>
      <xdr:col>2</xdr:col>
      <xdr:colOff>1762125</xdr:colOff>
      <xdr:row>62</xdr:row>
      <xdr:rowOff>114300</xdr:rowOff>
    </xdr:to>
    <xdr:graphicFrame macro="">
      <xdr:nvGraphicFramePr>
        <xdr:cNvPr id="11702" name="Chart 1030">
          <a:extLst>
            <a:ext uri="{FF2B5EF4-FFF2-40B4-BE49-F238E27FC236}">
              <a16:creationId xmlns:a16="http://schemas.microsoft.com/office/drawing/2014/main" id="{7C1FD03C-5AD6-7349-F91E-E3A7373759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109</xdr:row>
      <xdr:rowOff>57150</xdr:rowOff>
    </xdr:from>
    <xdr:to>
      <xdr:col>0</xdr:col>
      <xdr:colOff>76200</xdr:colOff>
      <xdr:row>109</xdr:row>
      <xdr:rowOff>57150</xdr:rowOff>
    </xdr:to>
    <xdr:sp macro="" textlink="">
      <xdr:nvSpPr>
        <xdr:cNvPr id="2765599" name="Text 8">
          <a:extLst>
            <a:ext uri="{FF2B5EF4-FFF2-40B4-BE49-F238E27FC236}">
              <a16:creationId xmlns:a16="http://schemas.microsoft.com/office/drawing/2014/main" id="{0547B4FA-B4CC-DEE8-9913-E36286DD5699}"/>
            </a:ext>
          </a:extLst>
        </xdr:cNvPr>
        <xdr:cNvSpPr txBox="1">
          <a:spLocks noChangeArrowheads="1"/>
        </xdr:cNvSpPr>
      </xdr:nvSpPr>
      <xdr:spPr bwMode="auto">
        <a:xfrm>
          <a:off x="0" y="1302067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109</xdr:row>
      <xdr:rowOff>57150</xdr:rowOff>
    </xdr:from>
    <xdr:to>
      <xdr:col>0</xdr:col>
      <xdr:colOff>76200</xdr:colOff>
      <xdr:row>109</xdr:row>
      <xdr:rowOff>57150</xdr:rowOff>
    </xdr:to>
    <xdr:sp macro="" textlink="">
      <xdr:nvSpPr>
        <xdr:cNvPr id="2765600" name="Text 13">
          <a:extLst>
            <a:ext uri="{FF2B5EF4-FFF2-40B4-BE49-F238E27FC236}">
              <a16:creationId xmlns:a16="http://schemas.microsoft.com/office/drawing/2014/main" id="{28046CE9-A788-71D2-4CE0-080E7462F2C7}"/>
            </a:ext>
          </a:extLst>
        </xdr:cNvPr>
        <xdr:cNvSpPr txBox="1">
          <a:spLocks noChangeArrowheads="1"/>
        </xdr:cNvSpPr>
      </xdr:nvSpPr>
      <xdr:spPr bwMode="auto">
        <a:xfrm>
          <a:off x="0" y="1302067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109</xdr:row>
      <xdr:rowOff>57150</xdr:rowOff>
    </xdr:from>
    <xdr:to>
      <xdr:col>0</xdr:col>
      <xdr:colOff>76200</xdr:colOff>
      <xdr:row>109</xdr:row>
      <xdr:rowOff>57150</xdr:rowOff>
    </xdr:to>
    <xdr:sp macro="" textlink="">
      <xdr:nvSpPr>
        <xdr:cNvPr id="2765601" name="Text 16">
          <a:extLst>
            <a:ext uri="{FF2B5EF4-FFF2-40B4-BE49-F238E27FC236}">
              <a16:creationId xmlns:a16="http://schemas.microsoft.com/office/drawing/2014/main" id="{6F2003F5-0091-D83B-0B24-9517053B4479}"/>
            </a:ext>
          </a:extLst>
        </xdr:cNvPr>
        <xdr:cNvSpPr txBox="1">
          <a:spLocks noChangeArrowheads="1"/>
        </xdr:cNvSpPr>
      </xdr:nvSpPr>
      <xdr:spPr bwMode="auto">
        <a:xfrm>
          <a:off x="0" y="1302067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109</xdr:row>
      <xdr:rowOff>57150</xdr:rowOff>
    </xdr:from>
    <xdr:to>
      <xdr:col>0</xdr:col>
      <xdr:colOff>76200</xdr:colOff>
      <xdr:row>109</xdr:row>
      <xdr:rowOff>57150</xdr:rowOff>
    </xdr:to>
    <xdr:sp macro="" textlink="">
      <xdr:nvSpPr>
        <xdr:cNvPr id="2765602" name="Text 23">
          <a:extLst>
            <a:ext uri="{FF2B5EF4-FFF2-40B4-BE49-F238E27FC236}">
              <a16:creationId xmlns:a16="http://schemas.microsoft.com/office/drawing/2014/main" id="{4B9115C4-5878-954D-C390-4C545AF8A5ED}"/>
            </a:ext>
          </a:extLst>
        </xdr:cNvPr>
        <xdr:cNvSpPr txBox="1">
          <a:spLocks noChangeArrowheads="1"/>
        </xdr:cNvSpPr>
      </xdr:nvSpPr>
      <xdr:spPr bwMode="auto">
        <a:xfrm>
          <a:off x="0" y="1302067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109</xdr:row>
      <xdr:rowOff>57150</xdr:rowOff>
    </xdr:from>
    <xdr:to>
      <xdr:col>0</xdr:col>
      <xdr:colOff>76200</xdr:colOff>
      <xdr:row>109</xdr:row>
      <xdr:rowOff>57150</xdr:rowOff>
    </xdr:to>
    <xdr:sp macro="" textlink="">
      <xdr:nvSpPr>
        <xdr:cNvPr id="2765603" name="Text 26">
          <a:extLst>
            <a:ext uri="{FF2B5EF4-FFF2-40B4-BE49-F238E27FC236}">
              <a16:creationId xmlns:a16="http://schemas.microsoft.com/office/drawing/2014/main" id="{07E66726-6FE8-AFBD-71EE-82C65E74B67D}"/>
            </a:ext>
          </a:extLst>
        </xdr:cNvPr>
        <xdr:cNvSpPr txBox="1">
          <a:spLocks noChangeArrowheads="1"/>
        </xdr:cNvSpPr>
      </xdr:nvSpPr>
      <xdr:spPr bwMode="auto">
        <a:xfrm>
          <a:off x="0" y="1302067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66675</xdr:rowOff>
    </xdr:from>
    <xdr:to>
      <xdr:col>0</xdr:col>
      <xdr:colOff>76200</xdr:colOff>
      <xdr:row>113</xdr:row>
      <xdr:rowOff>66675</xdr:rowOff>
    </xdr:to>
    <xdr:sp macro="" textlink="">
      <xdr:nvSpPr>
        <xdr:cNvPr id="2765604" name="Text 36">
          <a:extLst>
            <a:ext uri="{FF2B5EF4-FFF2-40B4-BE49-F238E27FC236}">
              <a16:creationId xmlns:a16="http://schemas.microsoft.com/office/drawing/2014/main" id="{A8098022-40F4-C118-97AE-8C239C506F0F}"/>
            </a:ext>
          </a:extLst>
        </xdr:cNvPr>
        <xdr:cNvSpPr txBox="1">
          <a:spLocks noChangeArrowheads="1"/>
        </xdr:cNvSpPr>
      </xdr:nvSpPr>
      <xdr:spPr bwMode="auto">
        <a:xfrm>
          <a:off x="0" y="136398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66675</xdr:rowOff>
    </xdr:from>
    <xdr:to>
      <xdr:col>0</xdr:col>
      <xdr:colOff>76200</xdr:colOff>
      <xdr:row>113</xdr:row>
      <xdr:rowOff>66675</xdr:rowOff>
    </xdr:to>
    <xdr:sp macro="" textlink="">
      <xdr:nvSpPr>
        <xdr:cNvPr id="2765605" name="Text 37">
          <a:extLst>
            <a:ext uri="{FF2B5EF4-FFF2-40B4-BE49-F238E27FC236}">
              <a16:creationId xmlns:a16="http://schemas.microsoft.com/office/drawing/2014/main" id="{D823B4C7-B10F-A296-C14F-93362645D0D8}"/>
            </a:ext>
          </a:extLst>
        </xdr:cNvPr>
        <xdr:cNvSpPr txBox="1">
          <a:spLocks noChangeArrowheads="1"/>
        </xdr:cNvSpPr>
      </xdr:nvSpPr>
      <xdr:spPr bwMode="auto">
        <a:xfrm>
          <a:off x="0" y="136398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66675</xdr:rowOff>
    </xdr:from>
    <xdr:to>
      <xdr:col>0</xdr:col>
      <xdr:colOff>76200</xdr:colOff>
      <xdr:row>113</xdr:row>
      <xdr:rowOff>66675</xdr:rowOff>
    </xdr:to>
    <xdr:sp macro="" textlink="">
      <xdr:nvSpPr>
        <xdr:cNvPr id="2765606" name="Text 41">
          <a:extLst>
            <a:ext uri="{FF2B5EF4-FFF2-40B4-BE49-F238E27FC236}">
              <a16:creationId xmlns:a16="http://schemas.microsoft.com/office/drawing/2014/main" id="{D93CAA74-5463-8788-0F1A-26F4EDB64033}"/>
            </a:ext>
          </a:extLst>
        </xdr:cNvPr>
        <xdr:cNvSpPr txBox="1">
          <a:spLocks noChangeArrowheads="1"/>
        </xdr:cNvSpPr>
      </xdr:nvSpPr>
      <xdr:spPr bwMode="auto">
        <a:xfrm>
          <a:off x="0" y="136398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66675</xdr:rowOff>
    </xdr:from>
    <xdr:to>
      <xdr:col>0</xdr:col>
      <xdr:colOff>76200</xdr:colOff>
      <xdr:row>113</xdr:row>
      <xdr:rowOff>66675</xdr:rowOff>
    </xdr:to>
    <xdr:sp macro="" textlink="">
      <xdr:nvSpPr>
        <xdr:cNvPr id="2765607" name="Text 42">
          <a:extLst>
            <a:ext uri="{FF2B5EF4-FFF2-40B4-BE49-F238E27FC236}">
              <a16:creationId xmlns:a16="http://schemas.microsoft.com/office/drawing/2014/main" id="{A684B531-3A4D-8F9F-61A9-80BF543BF805}"/>
            </a:ext>
          </a:extLst>
        </xdr:cNvPr>
        <xdr:cNvSpPr txBox="1">
          <a:spLocks noChangeArrowheads="1"/>
        </xdr:cNvSpPr>
      </xdr:nvSpPr>
      <xdr:spPr bwMode="auto">
        <a:xfrm>
          <a:off x="0" y="136398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66675</xdr:rowOff>
    </xdr:from>
    <xdr:to>
      <xdr:col>0</xdr:col>
      <xdr:colOff>76200</xdr:colOff>
      <xdr:row>113</xdr:row>
      <xdr:rowOff>66675</xdr:rowOff>
    </xdr:to>
    <xdr:sp macro="" textlink="">
      <xdr:nvSpPr>
        <xdr:cNvPr id="2765608" name="Text 59">
          <a:extLst>
            <a:ext uri="{FF2B5EF4-FFF2-40B4-BE49-F238E27FC236}">
              <a16:creationId xmlns:a16="http://schemas.microsoft.com/office/drawing/2014/main" id="{64D1A91A-271A-D699-EC1E-89CB40CA40C1}"/>
            </a:ext>
          </a:extLst>
        </xdr:cNvPr>
        <xdr:cNvSpPr txBox="1">
          <a:spLocks noChangeArrowheads="1"/>
        </xdr:cNvSpPr>
      </xdr:nvSpPr>
      <xdr:spPr bwMode="auto">
        <a:xfrm>
          <a:off x="0" y="136398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66675</xdr:rowOff>
    </xdr:from>
    <xdr:to>
      <xdr:col>0</xdr:col>
      <xdr:colOff>76200</xdr:colOff>
      <xdr:row>113</xdr:row>
      <xdr:rowOff>66675</xdr:rowOff>
    </xdr:to>
    <xdr:sp macro="" textlink="">
      <xdr:nvSpPr>
        <xdr:cNvPr id="2765609" name="Text 60">
          <a:extLst>
            <a:ext uri="{FF2B5EF4-FFF2-40B4-BE49-F238E27FC236}">
              <a16:creationId xmlns:a16="http://schemas.microsoft.com/office/drawing/2014/main" id="{7E72B1FE-37E4-0A6E-477E-F0A3F97CA46B}"/>
            </a:ext>
          </a:extLst>
        </xdr:cNvPr>
        <xdr:cNvSpPr txBox="1">
          <a:spLocks noChangeArrowheads="1"/>
        </xdr:cNvSpPr>
      </xdr:nvSpPr>
      <xdr:spPr bwMode="auto">
        <a:xfrm>
          <a:off x="0" y="136398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66675</xdr:rowOff>
    </xdr:from>
    <xdr:to>
      <xdr:col>0</xdr:col>
      <xdr:colOff>76200</xdr:colOff>
      <xdr:row>113</xdr:row>
      <xdr:rowOff>66675</xdr:rowOff>
    </xdr:to>
    <xdr:sp macro="" textlink="">
      <xdr:nvSpPr>
        <xdr:cNvPr id="2765610" name="Text 300">
          <a:extLst>
            <a:ext uri="{FF2B5EF4-FFF2-40B4-BE49-F238E27FC236}">
              <a16:creationId xmlns:a16="http://schemas.microsoft.com/office/drawing/2014/main" id="{D52A19E3-5F35-6BD3-EB59-1C7A90F13A83}"/>
            </a:ext>
          </a:extLst>
        </xdr:cNvPr>
        <xdr:cNvSpPr txBox="1">
          <a:spLocks noChangeArrowheads="1"/>
        </xdr:cNvSpPr>
      </xdr:nvSpPr>
      <xdr:spPr bwMode="auto">
        <a:xfrm>
          <a:off x="0" y="136398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66675</xdr:rowOff>
    </xdr:from>
    <xdr:to>
      <xdr:col>0</xdr:col>
      <xdr:colOff>76200</xdr:colOff>
      <xdr:row>113</xdr:row>
      <xdr:rowOff>66675</xdr:rowOff>
    </xdr:to>
    <xdr:sp macro="" textlink="">
      <xdr:nvSpPr>
        <xdr:cNvPr id="2765611" name="Text 301">
          <a:extLst>
            <a:ext uri="{FF2B5EF4-FFF2-40B4-BE49-F238E27FC236}">
              <a16:creationId xmlns:a16="http://schemas.microsoft.com/office/drawing/2014/main" id="{BD42034E-013D-1567-71FA-A6C8C4DA2159}"/>
            </a:ext>
          </a:extLst>
        </xdr:cNvPr>
        <xdr:cNvSpPr txBox="1">
          <a:spLocks noChangeArrowheads="1"/>
        </xdr:cNvSpPr>
      </xdr:nvSpPr>
      <xdr:spPr bwMode="auto">
        <a:xfrm>
          <a:off x="0" y="136398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66675</xdr:rowOff>
    </xdr:from>
    <xdr:to>
      <xdr:col>0</xdr:col>
      <xdr:colOff>76200</xdr:colOff>
      <xdr:row>113</xdr:row>
      <xdr:rowOff>66675</xdr:rowOff>
    </xdr:to>
    <xdr:sp macro="" textlink="">
      <xdr:nvSpPr>
        <xdr:cNvPr id="2765612" name="Text 302">
          <a:extLst>
            <a:ext uri="{FF2B5EF4-FFF2-40B4-BE49-F238E27FC236}">
              <a16:creationId xmlns:a16="http://schemas.microsoft.com/office/drawing/2014/main" id="{8A9D264B-AEA5-178B-8660-532541969812}"/>
            </a:ext>
          </a:extLst>
        </xdr:cNvPr>
        <xdr:cNvSpPr txBox="1">
          <a:spLocks noChangeArrowheads="1"/>
        </xdr:cNvSpPr>
      </xdr:nvSpPr>
      <xdr:spPr bwMode="auto">
        <a:xfrm>
          <a:off x="0" y="136398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66675</xdr:rowOff>
    </xdr:from>
    <xdr:to>
      <xdr:col>0</xdr:col>
      <xdr:colOff>76200</xdr:colOff>
      <xdr:row>113</xdr:row>
      <xdr:rowOff>66675</xdr:rowOff>
    </xdr:to>
    <xdr:sp macro="" textlink="">
      <xdr:nvSpPr>
        <xdr:cNvPr id="2765613" name="Text 304">
          <a:extLst>
            <a:ext uri="{FF2B5EF4-FFF2-40B4-BE49-F238E27FC236}">
              <a16:creationId xmlns:a16="http://schemas.microsoft.com/office/drawing/2014/main" id="{FFDE5938-3706-5A8B-7381-CCFB825A8716}"/>
            </a:ext>
          </a:extLst>
        </xdr:cNvPr>
        <xdr:cNvSpPr txBox="1">
          <a:spLocks noChangeArrowheads="1"/>
        </xdr:cNvSpPr>
      </xdr:nvSpPr>
      <xdr:spPr bwMode="auto">
        <a:xfrm>
          <a:off x="0" y="136398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66675</xdr:rowOff>
    </xdr:from>
    <xdr:to>
      <xdr:col>0</xdr:col>
      <xdr:colOff>76200</xdr:colOff>
      <xdr:row>113</xdr:row>
      <xdr:rowOff>66675</xdr:rowOff>
    </xdr:to>
    <xdr:sp macro="" textlink="">
      <xdr:nvSpPr>
        <xdr:cNvPr id="2765614" name="Text 305">
          <a:extLst>
            <a:ext uri="{FF2B5EF4-FFF2-40B4-BE49-F238E27FC236}">
              <a16:creationId xmlns:a16="http://schemas.microsoft.com/office/drawing/2014/main" id="{0DE9E119-308C-7374-76AC-6D6E234AAD4E}"/>
            </a:ext>
          </a:extLst>
        </xdr:cNvPr>
        <xdr:cNvSpPr txBox="1">
          <a:spLocks noChangeArrowheads="1"/>
        </xdr:cNvSpPr>
      </xdr:nvSpPr>
      <xdr:spPr bwMode="auto">
        <a:xfrm>
          <a:off x="0" y="136398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66675</xdr:rowOff>
    </xdr:from>
    <xdr:to>
      <xdr:col>0</xdr:col>
      <xdr:colOff>76200</xdr:colOff>
      <xdr:row>113</xdr:row>
      <xdr:rowOff>66675</xdr:rowOff>
    </xdr:to>
    <xdr:sp macro="" textlink="">
      <xdr:nvSpPr>
        <xdr:cNvPr id="2765615" name="Text 310">
          <a:extLst>
            <a:ext uri="{FF2B5EF4-FFF2-40B4-BE49-F238E27FC236}">
              <a16:creationId xmlns:a16="http://schemas.microsoft.com/office/drawing/2014/main" id="{AE94C27B-FE87-789E-E726-442DF9BFE726}"/>
            </a:ext>
          </a:extLst>
        </xdr:cNvPr>
        <xdr:cNvSpPr txBox="1">
          <a:spLocks noChangeArrowheads="1"/>
        </xdr:cNvSpPr>
      </xdr:nvSpPr>
      <xdr:spPr bwMode="auto">
        <a:xfrm>
          <a:off x="0" y="136398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66675</xdr:rowOff>
    </xdr:from>
    <xdr:to>
      <xdr:col>0</xdr:col>
      <xdr:colOff>76200</xdr:colOff>
      <xdr:row>113</xdr:row>
      <xdr:rowOff>66675</xdr:rowOff>
    </xdr:to>
    <xdr:sp macro="" textlink="">
      <xdr:nvSpPr>
        <xdr:cNvPr id="2765616" name="Text 311">
          <a:extLst>
            <a:ext uri="{FF2B5EF4-FFF2-40B4-BE49-F238E27FC236}">
              <a16:creationId xmlns:a16="http://schemas.microsoft.com/office/drawing/2014/main" id="{E000D06A-D589-935E-AD30-98E438269EC6}"/>
            </a:ext>
          </a:extLst>
        </xdr:cNvPr>
        <xdr:cNvSpPr txBox="1">
          <a:spLocks noChangeArrowheads="1"/>
        </xdr:cNvSpPr>
      </xdr:nvSpPr>
      <xdr:spPr bwMode="auto">
        <a:xfrm>
          <a:off x="0" y="136398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66675</xdr:rowOff>
    </xdr:from>
    <xdr:to>
      <xdr:col>0</xdr:col>
      <xdr:colOff>76200</xdr:colOff>
      <xdr:row>113</xdr:row>
      <xdr:rowOff>66675</xdr:rowOff>
    </xdr:to>
    <xdr:sp macro="" textlink="">
      <xdr:nvSpPr>
        <xdr:cNvPr id="2765617" name="Text 312">
          <a:extLst>
            <a:ext uri="{FF2B5EF4-FFF2-40B4-BE49-F238E27FC236}">
              <a16:creationId xmlns:a16="http://schemas.microsoft.com/office/drawing/2014/main" id="{FCADD2D8-6587-C0E2-28BF-69C5E6C7CC48}"/>
            </a:ext>
          </a:extLst>
        </xdr:cNvPr>
        <xdr:cNvSpPr txBox="1">
          <a:spLocks noChangeArrowheads="1"/>
        </xdr:cNvSpPr>
      </xdr:nvSpPr>
      <xdr:spPr bwMode="auto">
        <a:xfrm>
          <a:off x="0" y="136398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66675</xdr:rowOff>
    </xdr:from>
    <xdr:to>
      <xdr:col>0</xdr:col>
      <xdr:colOff>76200</xdr:colOff>
      <xdr:row>113</xdr:row>
      <xdr:rowOff>66675</xdr:rowOff>
    </xdr:to>
    <xdr:sp macro="" textlink="">
      <xdr:nvSpPr>
        <xdr:cNvPr id="2765618" name="Text 314">
          <a:extLst>
            <a:ext uri="{FF2B5EF4-FFF2-40B4-BE49-F238E27FC236}">
              <a16:creationId xmlns:a16="http://schemas.microsoft.com/office/drawing/2014/main" id="{072F0B04-F5C6-5360-3855-E1A981399F8F}"/>
            </a:ext>
          </a:extLst>
        </xdr:cNvPr>
        <xdr:cNvSpPr txBox="1">
          <a:spLocks noChangeArrowheads="1"/>
        </xdr:cNvSpPr>
      </xdr:nvSpPr>
      <xdr:spPr bwMode="auto">
        <a:xfrm>
          <a:off x="0" y="136398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66675</xdr:rowOff>
    </xdr:from>
    <xdr:to>
      <xdr:col>0</xdr:col>
      <xdr:colOff>76200</xdr:colOff>
      <xdr:row>113</xdr:row>
      <xdr:rowOff>66675</xdr:rowOff>
    </xdr:to>
    <xdr:sp macro="" textlink="">
      <xdr:nvSpPr>
        <xdr:cNvPr id="2765619" name="Text 315">
          <a:extLst>
            <a:ext uri="{FF2B5EF4-FFF2-40B4-BE49-F238E27FC236}">
              <a16:creationId xmlns:a16="http://schemas.microsoft.com/office/drawing/2014/main" id="{F23E87E8-3C0C-23E2-D24E-F69A38A890BE}"/>
            </a:ext>
          </a:extLst>
        </xdr:cNvPr>
        <xdr:cNvSpPr txBox="1">
          <a:spLocks noChangeArrowheads="1"/>
        </xdr:cNvSpPr>
      </xdr:nvSpPr>
      <xdr:spPr bwMode="auto">
        <a:xfrm>
          <a:off x="0" y="136398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66675</xdr:rowOff>
    </xdr:from>
    <xdr:to>
      <xdr:col>0</xdr:col>
      <xdr:colOff>76200</xdr:colOff>
      <xdr:row>113</xdr:row>
      <xdr:rowOff>66675</xdr:rowOff>
    </xdr:to>
    <xdr:sp macro="" textlink="">
      <xdr:nvSpPr>
        <xdr:cNvPr id="2765620" name="Text 422">
          <a:extLst>
            <a:ext uri="{FF2B5EF4-FFF2-40B4-BE49-F238E27FC236}">
              <a16:creationId xmlns:a16="http://schemas.microsoft.com/office/drawing/2014/main" id="{F10FF0F9-2AAC-A83B-9AD8-5A352049A6C8}"/>
            </a:ext>
          </a:extLst>
        </xdr:cNvPr>
        <xdr:cNvSpPr txBox="1">
          <a:spLocks noChangeArrowheads="1"/>
        </xdr:cNvSpPr>
      </xdr:nvSpPr>
      <xdr:spPr bwMode="auto">
        <a:xfrm>
          <a:off x="0" y="136398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66675</xdr:rowOff>
    </xdr:from>
    <xdr:to>
      <xdr:col>0</xdr:col>
      <xdr:colOff>76200</xdr:colOff>
      <xdr:row>113</xdr:row>
      <xdr:rowOff>66675</xdr:rowOff>
    </xdr:to>
    <xdr:sp macro="" textlink="">
      <xdr:nvSpPr>
        <xdr:cNvPr id="2765621" name="Text 423">
          <a:extLst>
            <a:ext uri="{FF2B5EF4-FFF2-40B4-BE49-F238E27FC236}">
              <a16:creationId xmlns:a16="http://schemas.microsoft.com/office/drawing/2014/main" id="{08BF73B5-2A8B-1E4C-A956-FECDBFF85A79}"/>
            </a:ext>
          </a:extLst>
        </xdr:cNvPr>
        <xdr:cNvSpPr txBox="1">
          <a:spLocks noChangeArrowheads="1"/>
        </xdr:cNvSpPr>
      </xdr:nvSpPr>
      <xdr:spPr bwMode="auto">
        <a:xfrm>
          <a:off x="0" y="136398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66675</xdr:rowOff>
    </xdr:from>
    <xdr:to>
      <xdr:col>0</xdr:col>
      <xdr:colOff>76200</xdr:colOff>
      <xdr:row>113</xdr:row>
      <xdr:rowOff>66675</xdr:rowOff>
    </xdr:to>
    <xdr:sp macro="" textlink="">
      <xdr:nvSpPr>
        <xdr:cNvPr id="2765622" name="Text 424">
          <a:extLst>
            <a:ext uri="{FF2B5EF4-FFF2-40B4-BE49-F238E27FC236}">
              <a16:creationId xmlns:a16="http://schemas.microsoft.com/office/drawing/2014/main" id="{55FD0118-A896-A6AE-5E1F-6540F282FE1C}"/>
            </a:ext>
          </a:extLst>
        </xdr:cNvPr>
        <xdr:cNvSpPr txBox="1">
          <a:spLocks noChangeArrowheads="1"/>
        </xdr:cNvSpPr>
      </xdr:nvSpPr>
      <xdr:spPr bwMode="auto">
        <a:xfrm>
          <a:off x="0" y="136398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66675</xdr:rowOff>
    </xdr:from>
    <xdr:to>
      <xdr:col>0</xdr:col>
      <xdr:colOff>76200</xdr:colOff>
      <xdr:row>113</xdr:row>
      <xdr:rowOff>66675</xdr:rowOff>
    </xdr:to>
    <xdr:sp macro="" textlink="">
      <xdr:nvSpPr>
        <xdr:cNvPr id="2765623" name="Text 425">
          <a:extLst>
            <a:ext uri="{FF2B5EF4-FFF2-40B4-BE49-F238E27FC236}">
              <a16:creationId xmlns:a16="http://schemas.microsoft.com/office/drawing/2014/main" id="{EB407EC9-CF92-8DBE-C42A-D90CC7B387C0}"/>
            </a:ext>
          </a:extLst>
        </xdr:cNvPr>
        <xdr:cNvSpPr txBox="1">
          <a:spLocks noChangeArrowheads="1"/>
        </xdr:cNvSpPr>
      </xdr:nvSpPr>
      <xdr:spPr bwMode="auto">
        <a:xfrm>
          <a:off x="0" y="136398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66675</xdr:rowOff>
    </xdr:from>
    <xdr:to>
      <xdr:col>0</xdr:col>
      <xdr:colOff>76200</xdr:colOff>
      <xdr:row>113</xdr:row>
      <xdr:rowOff>66675</xdr:rowOff>
    </xdr:to>
    <xdr:sp macro="" textlink="">
      <xdr:nvSpPr>
        <xdr:cNvPr id="2765624" name="Text 426">
          <a:extLst>
            <a:ext uri="{FF2B5EF4-FFF2-40B4-BE49-F238E27FC236}">
              <a16:creationId xmlns:a16="http://schemas.microsoft.com/office/drawing/2014/main" id="{5AC6B5C2-2328-5727-A121-DC71884B4B5A}"/>
            </a:ext>
          </a:extLst>
        </xdr:cNvPr>
        <xdr:cNvSpPr txBox="1">
          <a:spLocks noChangeArrowheads="1"/>
        </xdr:cNvSpPr>
      </xdr:nvSpPr>
      <xdr:spPr bwMode="auto">
        <a:xfrm>
          <a:off x="0" y="136398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115</xdr:row>
      <xdr:rowOff>133350</xdr:rowOff>
    </xdr:from>
    <xdr:to>
      <xdr:col>0</xdr:col>
      <xdr:colOff>76200</xdr:colOff>
      <xdr:row>115</xdr:row>
      <xdr:rowOff>133350</xdr:rowOff>
    </xdr:to>
    <xdr:sp macro="" textlink="">
      <xdr:nvSpPr>
        <xdr:cNvPr id="2765625" name="Text 440">
          <a:extLst>
            <a:ext uri="{FF2B5EF4-FFF2-40B4-BE49-F238E27FC236}">
              <a16:creationId xmlns:a16="http://schemas.microsoft.com/office/drawing/2014/main" id="{F719369B-5341-7462-21AB-8E90C0547D8D}"/>
            </a:ext>
          </a:extLst>
        </xdr:cNvPr>
        <xdr:cNvSpPr txBox="1">
          <a:spLocks noChangeArrowheads="1"/>
        </xdr:cNvSpPr>
      </xdr:nvSpPr>
      <xdr:spPr bwMode="auto">
        <a:xfrm>
          <a:off x="0" y="1401127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115</xdr:row>
      <xdr:rowOff>133350</xdr:rowOff>
    </xdr:from>
    <xdr:to>
      <xdr:col>0</xdr:col>
      <xdr:colOff>76200</xdr:colOff>
      <xdr:row>115</xdr:row>
      <xdr:rowOff>133350</xdr:rowOff>
    </xdr:to>
    <xdr:sp macro="" textlink="">
      <xdr:nvSpPr>
        <xdr:cNvPr id="2765626" name="Text 441">
          <a:extLst>
            <a:ext uri="{FF2B5EF4-FFF2-40B4-BE49-F238E27FC236}">
              <a16:creationId xmlns:a16="http://schemas.microsoft.com/office/drawing/2014/main" id="{B65FEF4F-AAE1-6F00-857B-BC76C986BCB9}"/>
            </a:ext>
          </a:extLst>
        </xdr:cNvPr>
        <xdr:cNvSpPr txBox="1">
          <a:spLocks noChangeArrowheads="1"/>
        </xdr:cNvSpPr>
      </xdr:nvSpPr>
      <xdr:spPr bwMode="auto">
        <a:xfrm>
          <a:off x="0" y="1401127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115</xdr:row>
      <xdr:rowOff>133350</xdr:rowOff>
    </xdr:from>
    <xdr:to>
      <xdr:col>0</xdr:col>
      <xdr:colOff>76200</xdr:colOff>
      <xdr:row>115</xdr:row>
      <xdr:rowOff>133350</xdr:rowOff>
    </xdr:to>
    <xdr:sp macro="" textlink="">
      <xdr:nvSpPr>
        <xdr:cNvPr id="2765627" name="Text 442">
          <a:extLst>
            <a:ext uri="{FF2B5EF4-FFF2-40B4-BE49-F238E27FC236}">
              <a16:creationId xmlns:a16="http://schemas.microsoft.com/office/drawing/2014/main" id="{0952AB33-CAC3-628D-3204-9B53E0E1DD05}"/>
            </a:ext>
          </a:extLst>
        </xdr:cNvPr>
        <xdr:cNvSpPr txBox="1">
          <a:spLocks noChangeArrowheads="1"/>
        </xdr:cNvSpPr>
      </xdr:nvSpPr>
      <xdr:spPr bwMode="auto">
        <a:xfrm>
          <a:off x="0" y="1401127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115</xdr:row>
      <xdr:rowOff>133350</xdr:rowOff>
    </xdr:from>
    <xdr:to>
      <xdr:col>0</xdr:col>
      <xdr:colOff>76200</xdr:colOff>
      <xdr:row>115</xdr:row>
      <xdr:rowOff>133350</xdr:rowOff>
    </xdr:to>
    <xdr:sp macro="" textlink="">
      <xdr:nvSpPr>
        <xdr:cNvPr id="2765628" name="Text 443">
          <a:extLst>
            <a:ext uri="{FF2B5EF4-FFF2-40B4-BE49-F238E27FC236}">
              <a16:creationId xmlns:a16="http://schemas.microsoft.com/office/drawing/2014/main" id="{1C47E31A-F2AB-FCE6-6C30-F7525BD607BB}"/>
            </a:ext>
          </a:extLst>
        </xdr:cNvPr>
        <xdr:cNvSpPr txBox="1">
          <a:spLocks noChangeArrowheads="1"/>
        </xdr:cNvSpPr>
      </xdr:nvSpPr>
      <xdr:spPr bwMode="auto">
        <a:xfrm>
          <a:off x="0" y="1401127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115</xdr:row>
      <xdr:rowOff>133350</xdr:rowOff>
    </xdr:from>
    <xdr:to>
      <xdr:col>0</xdr:col>
      <xdr:colOff>76200</xdr:colOff>
      <xdr:row>115</xdr:row>
      <xdr:rowOff>133350</xdr:rowOff>
    </xdr:to>
    <xdr:sp macro="" textlink="">
      <xdr:nvSpPr>
        <xdr:cNvPr id="2765629" name="Text 444">
          <a:extLst>
            <a:ext uri="{FF2B5EF4-FFF2-40B4-BE49-F238E27FC236}">
              <a16:creationId xmlns:a16="http://schemas.microsoft.com/office/drawing/2014/main" id="{8F54F665-72B7-70A3-F503-8AC1B87ADE4A}"/>
            </a:ext>
          </a:extLst>
        </xdr:cNvPr>
        <xdr:cNvSpPr txBox="1">
          <a:spLocks noChangeArrowheads="1"/>
        </xdr:cNvSpPr>
      </xdr:nvSpPr>
      <xdr:spPr bwMode="auto">
        <a:xfrm>
          <a:off x="0" y="1401127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133350</xdr:rowOff>
    </xdr:from>
    <xdr:to>
      <xdr:col>8</xdr:col>
      <xdr:colOff>352425</xdr:colOff>
      <xdr:row>66</xdr:row>
      <xdr:rowOff>95250</xdr:rowOff>
    </xdr:to>
    <xdr:graphicFrame macro="">
      <xdr:nvGraphicFramePr>
        <xdr:cNvPr id="2765630" name="Chart 32">
          <a:extLst>
            <a:ext uri="{FF2B5EF4-FFF2-40B4-BE49-F238E27FC236}">
              <a16:creationId xmlns:a16="http://schemas.microsoft.com/office/drawing/2014/main" id="{597AF601-2A29-6419-A9C2-F8481AB4CF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8</xdr:col>
      <xdr:colOff>352425</xdr:colOff>
      <xdr:row>85</xdr:row>
      <xdr:rowOff>123825</xdr:rowOff>
    </xdr:to>
    <xdr:graphicFrame macro="">
      <xdr:nvGraphicFramePr>
        <xdr:cNvPr id="2765631" name="Chart 34">
          <a:extLst>
            <a:ext uri="{FF2B5EF4-FFF2-40B4-BE49-F238E27FC236}">
              <a16:creationId xmlns:a16="http://schemas.microsoft.com/office/drawing/2014/main" id="{F25487B4-0880-C214-7A79-94EB7431FC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2</xdr:col>
      <xdr:colOff>1838325</xdr:colOff>
      <xdr:row>50</xdr:row>
      <xdr:rowOff>114300</xdr:rowOff>
    </xdr:to>
    <xdr:graphicFrame macro="">
      <xdr:nvGraphicFramePr>
        <xdr:cNvPr id="14572" name="Chart 2">
          <a:extLst>
            <a:ext uri="{FF2B5EF4-FFF2-40B4-BE49-F238E27FC236}">
              <a16:creationId xmlns:a16="http://schemas.microsoft.com/office/drawing/2014/main" id="{CAAE6CA2-5027-C7C2-05BF-167AC82069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</xdr:row>
      <xdr:rowOff>85725</xdr:rowOff>
    </xdr:from>
    <xdr:to>
      <xdr:col>2</xdr:col>
      <xdr:colOff>1838325</xdr:colOff>
      <xdr:row>33</xdr:row>
      <xdr:rowOff>76200</xdr:rowOff>
    </xdr:to>
    <xdr:graphicFrame macro="">
      <xdr:nvGraphicFramePr>
        <xdr:cNvPr id="14573" name="Chart 2">
          <a:extLst>
            <a:ext uri="{FF2B5EF4-FFF2-40B4-BE49-F238E27FC236}">
              <a16:creationId xmlns:a16="http://schemas.microsoft.com/office/drawing/2014/main" id="{E53AF3A4-3577-B1E6-61CB-193503160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47625</xdr:rowOff>
    </xdr:from>
    <xdr:to>
      <xdr:col>10</xdr:col>
      <xdr:colOff>485775</xdr:colOff>
      <xdr:row>32</xdr:row>
      <xdr:rowOff>114300</xdr:rowOff>
    </xdr:to>
    <xdr:graphicFrame macro="">
      <xdr:nvGraphicFramePr>
        <xdr:cNvPr id="890121" name="Chart 1">
          <a:extLst>
            <a:ext uri="{FF2B5EF4-FFF2-40B4-BE49-F238E27FC236}">
              <a16:creationId xmlns:a16="http://schemas.microsoft.com/office/drawing/2014/main" id="{8CC5D9C2-9C28-3EAA-9544-475FBFAEA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133350</xdr:rowOff>
    </xdr:from>
    <xdr:to>
      <xdr:col>10</xdr:col>
      <xdr:colOff>485775</xdr:colOff>
      <xdr:row>65</xdr:row>
      <xdr:rowOff>114300</xdr:rowOff>
    </xdr:to>
    <xdr:graphicFrame macro="">
      <xdr:nvGraphicFramePr>
        <xdr:cNvPr id="890122" name="Chart 3">
          <a:extLst>
            <a:ext uri="{FF2B5EF4-FFF2-40B4-BE49-F238E27FC236}">
              <a16:creationId xmlns:a16="http://schemas.microsoft.com/office/drawing/2014/main" id="{5E55172F-84FE-0F5F-75C7-2818650E3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95250</xdr:rowOff>
    </xdr:from>
    <xdr:to>
      <xdr:col>2</xdr:col>
      <xdr:colOff>1781175</xdr:colOff>
      <xdr:row>30</xdr:row>
      <xdr:rowOff>85725</xdr:rowOff>
    </xdr:to>
    <xdr:graphicFrame macro="">
      <xdr:nvGraphicFramePr>
        <xdr:cNvPr id="5678" name="Chart 5">
          <a:extLst>
            <a:ext uri="{FF2B5EF4-FFF2-40B4-BE49-F238E27FC236}">
              <a16:creationId xmlns:a16="http://schemas.microsoft.com/office/drawing/2014/main" id="{FA96833A-DDD5-4265-31D9-06B59A641D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390525</xdr:colOff>
      <xdr:row>16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3CD8C16-EE17-8A71-8013-63C80FAB3D7F}"/>
            </a:ext>
          </a:extLst>
        </xdr:cNvPr>
        <xdr:cNvSpPr txBox="1"/>
      </xdr:nvSpPr>
      <xdr:spPr>
        <a:xfrm>
          <a:off x="6905625" y="267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0</xdr:col>
      <xdr:colOff>0</xdr:colOff>
      <xdr:row>46</xdr:row>
      <xdr:rowOff>66675</xdr:rowOff>
    </xdr:from>
    <xdr:to>
      <xdr:col>2</xdr:col>
      <xdr:colOff>1781175</xdr:colOff>
      <xdr:row>58</xdr:row>
      <xdr:rowOff>152400</xdr:rowOff>
    </xdr:to>
    <xdr:graphicFrame macro="">
      <xdr:nvGraphicFramePr>
        <xdr:cNvPr id="5680" name="Chart 7">
          <a:extLst>
            <a:ext uri="{FF2B5EF4-FFF2-40B4-BE49-F238E27FC236}">
              <a16:creationId xmlns:a16="http://schemas.microsoft.com/office/drawing/2014/main" id="{FCD9655B-B0ED-980D-2040-E2C6241D7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66675</xdr:rowOff>
    </xdr:from>
    <xdr:to>
      <xdr:col>2</xdr:col>
      <xdr:colOff>1885950</xdr:colOff>
      <xdr:row>32</xdr:row>
      <xdr:rowOff>123825</xdr:rowOff>
    </xdr:to>
    <xdr:graphicFrame macro="">
      <xdr:nvGraphicFramePr>
        <xdr:cNvPr id="16823" name="Chart 3">
          <a:extLst>
            <a:ext uri="{FF2B5EF4-FFF2-40B4-BE49-F238E27FC236}">
              <a16:creationId xmlns:a16="http://schemas.microsoft.com/office/drawing/2014/main" id="{BCF18705-13AF-0E8F-BBDB-740A6A477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50</xdr:row>
      <xdr:rowOff>47625</xdr:rowOff>
    </xdr:from>
    <xdr:to>
      <xdr:col>2</xdr:col>
      <xdr:colOff>1885950</xdr:colOff>
      <xdr:row>65</xdr:row>
      <xdr:rowOff>123825</xdr:rowOff>
    </xdr:to>
    <xdr:graphicFrame macro="">
      <xdr:nvGraphicFramePr>
        <xdr:cNvPr id="16824" name="Chart 4">
          <a:extLst>
            <a:ext uri="{FF2B5EF4-FFF2-40B4-BE49-F238E27FC236}">
              <a16:creationId xmlns:a16="http://schemas.microsoft.com/office/drawing/2014/main" id="{D45CD6D0-BD29-7968-6B4E-B834CCA97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2</xdr:col>
      <xdr:colOff>2019300</xdr:colOff>
      <xdr:row>32</xdr:row>
      <xdr:rowOff>95250</xdr:rowOff>
    </xdr:to>
    <xdr:graphicFrame macro="">
      <xdr:nvGraphicFramePr>
        <xdr:cNvPr id="89721" name="Chart 5">
          <a:extLst>
            <a:ext uri="{FF2B5EF4-FFF2-40B4-BE49-F238E27FC236}">
              <a16:creationId xmlns:a16="http://schemas.microsoft.com/office/drawing/2014/main" id="{B2870D85-28DF-6F88-A667-E716CA6CA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47</xdr:row>
      <xdr:rowOff>114300</xdr:rowOff>
    </xdr:from>
    <xdr:to>
      <xdr:col>2</xdr:col>
      <xdr:colOff>2009775</xdr:colOff>
      <xdr:row>59</xdr:row>
      <xdr:rowOff>133350</xdr:rowOff>
    </xdr:to>
    <xdr:graphicFrame macro="">
      <xdr:nvGraphicFramePr>
        <xdr:cNvPr id="89722" name="Chart 6">
          <a:extLst>
            <a:ext uri="{FF2B5EF4-FFF2-40B4-BE49-F238E27FC236}">
              <a16:creationId xmlns:a16="http://schemas.microsoft.com/office/drawing/2014/main" id="{08209E55-61E2-8AE8-32D9-7D082FA7C0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114299</xdr:colOff>
      <xdr:row>19</xdr:row>
      <xdr:rowOff>76200</xdr:rowOff>
    </xdr:from>
    <xdr:ext cx="1209675" cy="43678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C838F0F-BF8C-0797-A1E7-3E39ED5FF0B2}"/>
            </a:ext>
          </a:extLst>
        </xdr:cNvPr>
        <xdr:cNvSpPr txBox="1"/>
      </xdr:nvSpPr>
      <xdr:spPr>
        <a:xfrm>
          <a:off x="114299" y="3419475"/>
          <a:ext cx="120967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s-PR" sz="1100" b="1"/>
            <a:t>Gráfica</a:t>
          </a:r>
          <a:r>
            <a:rPr lang="es-PR" sz="1100" b="1" baseline="0"/>
            <a:t> XII</a:t>
          </a:r>
        </a:p>
        <a:p>
          <a:r>
            <a:rPr lang="es-PR" sz="1100" b="1"/>
            <a:t>Delito Original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123825</xdr:rowOff>
    </xdr:from>
    <xdr:to>
      <xdr:col>8</xdr:col>
      <xdr:colOff>1047750</xdr:colOff>
      <xdr:row>32</xdr:row>
      <xdr:rowOff>66675</xdr:rowOff>
    </xdr:to>
    <xdr:graphicFrame macro="">
      <xdr:nvGraphicFramePr>
        <xdr:cNvPr id="1184093" name="Chart 3">
          <a:extLst>
            <a:ext uri="{FF2B5EF4-FFF2-40B4-BE49-F238E27FC236}">
              <a16:creationId xmlns:a16="http://schemas.microsoft.com/office/drawing/2014/main" id="{9A5A2F84-EAD9-5913-5279-063EB7D36D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47</xdr:row>
      <xdr:rowOff>133350</xdr:rowOff>
    </xdr:from>
    <xdr:to>
      <xdr:col>8</xdr:col>
      <xdr:colOff>1047750</xdr:colOff>
      <xdr:row>62</xdr:row>
      <xdr:rowOff>85725</xdr:rowOff>
    </xdr:to>
    <xdr:graphicFrame macro="">
      <xdr:nvGraphicFramePr>
        <xdr:cNvPr id="1184094" name="Chart 5">
          <a:extLst>
            <a:ext uri="{FF2B5EF4-FFF2-40B4-BE49-F238E27FC236}">
              <a16:creationId xmlns:a16="http://schemas.microsoft.com/office/drawing/2014/main" id="{EC35BA06-8281-D98E-711A-3099E89773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342900</xdr:colOff>
      <xdr:row>52</xdr:row>
      <xdr:rowOff>57150</xdr:rowOff>
    </xdr:from>
    <xdr:to>
      <xdr:col>8</xdr:col>
      <xdr:colOff>600075</xdr:colOff>
      <xdr:row>54</xdr:row>
      <xdr:rowOff>161925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CFDF3ED-0B17-59DA-F8AE-8C4B4FF0BEA9}"/>
            </a:ext>
          </a:extLst>
        </xdr:cNvPr>
        <xdr:cNvSpPr/>
      </xdr:nvSpPr>
      <xdr:spPr bwMode="auto">
        <a:xfrm>
          <a:off x="7029450" y="11049000"/>
          <a:ext cx="1238250" cy="428625"/>
        </a:xfrm>
        <a:prstGeom prst="rect">
          <a:avLst/>
        </a:prstGeom>
        <a:solidFill>
          <a:srgbClr val="FFFFCC"/>
        </a:solidFill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 prst="slope"/>
        </a:sp3d>
      </xdr:spPr>
      <xdr:txBody>
        <a:bodyPr vertOverflow="clip" wrap="square" lIns="18288" tIns="0" rIns="0" bIns="0" rtlCol="0" anchor="ctr" upright="1"/>
        <a:lstStyle/>
        <a:p>
          <a:pPr algn="ctr"/>
          <a:r>
            <a:rPr lang="es-PR" sz="1100"/>
            <a:t>DE</a:t>
          </a:r>
          <a:r>
            <a:rPr lang="es-PR" sz="1100" baseline="0"/>
            <a:t>  1A 1D A 3A</a:t>
          </a:r>
          <a:endParaRPr lang="es-P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F55E9-B4E9-4250-8A7B-3443C64B2A3C}">
  <dimension ref="A1:AR1939"/>
  <sheetViews>
    <sheetView tabSelected="1" workbookViewId="0">
      <selection activeCell="B89" sqref="B89"/>
    </sheetView>
  </sheetViews>
  <sheetFormatPr defaultRowHeight="12"/>
  <cols>
    <col min="1" max="1" width="38.85546875" style="350" customWidth="1"/>
    <col min="2" max="2" width="6.85546875" style="350" customWidth="1"/>
    <col min="3" max="3" width="8.7109375" style="350" customWidth="1"/>
    <col min="4" max="4" width="6.42578125" style="350" customWidth="1"/>
    <col min="5" max="5" width="7.28515625" style="350" bestFit="1" customWidth="1"/>
    <col min="6" max="6" width="10" style="350" bestFit="1" customWidth="1"/>
    <col min="7" max="7" width="11.28515625" style="350" customWidth="1"/>
    <col min="8" max="8" width="9.42578125" style="350" customWidth="1"/>
    <col min="9" max="9" width="5" style="350" customWidth="1"/>
    <col min="10" max="11" width="9.140625" style="350"/>
    <col min="12" max="12" width="43.5703125" style="350" bestFit="1" customWidth="1"/>
    <col min="13" max="13" width="6.28515625" style="350" bestFit="1" customWidth="1"/>
    <col min="14" max="14" width="12.140625" style="350" customWidth="1"/>
    <col min="15" max="15" width="8.7109375" style="350" bestFit="1" customWidth="1"/>
    <col min="16" max="16" width="10.140625" style="350" customWidth="1"/>
    <col min="17" max="17" width="10" style="350" bestFit="1" customWidth="1"/>
    <col min="18" max="18" width="9.42578125" style="350" bestFit="1" customWidth="1"/>
    <col min="19" max="19" width="9.85546875" style="350" customWidth="1"/>
    <col min="20" max="20" width="7.5703125" style="350" bestFit="1" customWidth="1"/>
    <col min="21" max="21" width="7" style="350" customWidth="1"/>
    <col min="22" max="22" width="9" style="350" bestFit="1" customWidth="1"/>
    <col min="23" max="23" width="10" style="350" customWidth="1"/>
    <col min="24" max="24" width="11" style="350" customWidth="1"/>
    <col min="25" max="25" width="9.85546875" style="350" customWidth="1"/>
    <col min="26" max="26" width="10.7109375" style="350" customWidth="1"/>
    <col min="27" max="27" width="9.85546875" style="350" customWidth="1"/>
    <col min="28" max="28" width="7.5703125" style="350" bestFit="1" customWidth="1"/>
    <col min="29" max="29" width="6.28515625" style="350" bestFit="1" customWidth="1"/>
    <col min="30" max="30" width="9" style="350" bestFit="1" customWidth="1"/>
    <col min="31" max="31" width="8.7109375" style="350" bestFit="1" customWidth="1"/>
    <col min="32" max="32" width="8.85546875" style="350" bestFit="1" customWidth="1"/>
    <col min="33" max="33" width="10" style="350" bestFit="1" customWidth="1"/>
    <col min="34" max="34" width="11.7109375" style="350" bestFit="1" customWidth="1"/>
    <col min="35" max="35" width="9.85546875" style="350" bestFit="1" customWidth="1"/>
    <col min="36" max="36" width="7.5703125" style="350" bestFit="1" customWidth="1"/>
    <col min="37" max="37" width="6.28515625" style="350" bestFit="1" customWidth="1"/>
    <col min="38" max="38" width="9" style="350" bestFit="1" customWidth="1"/>
    <col min="39" max="39" width="8.7109375" style="350" bestFit="1" customWidth="1"/>
    <col min="40" max="40" width="8.85546875" style="350" bestFit="1" customWidth="1"/>
    <col min="41" max="41" width="9.42578125" style="350" bestFit="1" customWidth="1"/>
    <col min="42" max="42" width="11.7109375" style="350" customWidth="1"/>
    <col min="43" max="43" width="9.85546875" style="350" customWidth="1"/>
    <col min="44" max="44" width="7.5703125" style="350" bestFit="1" customWidth="1"/>
    <col min="45" max="16384" width="9.140625" style="350"/>
  </cols>
  <sheetData>
    <row r="1" spans="1:44" ht="13.5" customHeight="1">
      <c r="A1" s="320" t="s">
        <v>0</v>
      </c>
      <c r="B1" s="349"/>
      <c r="C1" s="349"/>
      <c r="D1" s="349"/>
      <c r="E1" s="349"/>
      <c r="F1" s="349"/>
      <c r="G1" s="349"/>
      <c r="H1" s="349"/>
      <c r="I1" s="349"/>
    </row>
    <row r="2" spans="1:44" ht="13.5" customHeight="1">
      <c r="A2" s="320" t="s">
        <v>1</v>
      </c>
      <c r="B2" s="349"/>
      <c r="C2" s="349"/>
      <c r="D2" s="349"/>
      <c r="E2" s="349"/>
      <c r="F2" s="349"/>
      <c r="G2" s="349"/>
      <c r="H2" s="349"/>
      <c r="I2" s="349"/>
    </row>
    <row r="3" spans="1:44" ht="15.75" customHeight="1" thickBot="1">
      <c r="A3" s="320" t="s">
        <v>2</v>
      </c>
      <c r="B3" s="349"/>
      <c r="C3" s="349"/>
      <c r="D3" s="349"/>
      <c r="E3" s="349"/>
      <c r="F3" s="349"/>
      <c r="G3" s="349"/>
      <c r="H3" s="349"/>
      <c r="I3" s="349"/>
    </row>
    <row r="4" spans="1:44" ht="15.75" customHeight="1" thickBot="1">
      <c r="A4" s="351"/>
      <c r="M4" s="352" t="s">
        <v>3</v>
      </c>
      <c r="N4" s="353"/>
      <c r="O4" s="353"/>
      <c r="P4" s="353"/>
      <c r="Q4" s="353"/>
      <c r="R4" s="353"/>
      <c r="S4" s="353"/>
      <c r="T4" s="354"/>
      <c r="U4" s="352" t="s">
        <v>4</v>
      </c>
      <c r="V4" s="353"/>
      <c r="W4" s="353"/>
      <c r="X4" s="353"/>
      <c r="Y4" s="353"/>
      <c r="Z4" s="353"/>
      <c r="AA4" s="353"/>
      <c r="AB4" s="354"/>
      <c r="AC4" s="352" t="s">
        <v>5</v>
      </c>
      <c r="AD4" s="353"/>
      <c r="AE4" s="353"/>
      <c r="AF4" s="353"/>
      <c r="AG4" s="353"/>
      <c r="AH4" s="353"/>
      <c r="AI4" s="353"/>
      <c r="AJ4" s="354"/>
      <c r="AK4" s="352" t="s">
        <v>6</v>
      </c>
      <c r="AL4" s="353"/>
      <c r="AM4" s="353"/>
      <c r="AN4" s="353"/>
      <c r="AO4" s="353"/>
      <c r="AP4" s="353"/>
      <c r="AQ4" s="353"/>
      <c r="AR4" s="354"/>
    </row>
    <row r="5" spans="1:44" ht="14.25" customHeight="1">
      <c r="A5" s="355"/>
      <c r="B5" s="356" t="s">
        <v>7</v>
      </c>
      <c r="C5" s="357"/>
      <c r="D5" s="358"/>
      <c r="E5" s="358"/>
      <c r="F5" s="358"/>
      <c r="G5" s="358"/>
      <c r="H5" s="358"/>
      <c r="I5" s="359"/>
      <c r="L5" s="355"/>
      <c r="M5" s="356" t="s">
        <v>8</v>
      </c>
      <c r="N5" s="357"/>
      <c r="O5" s="358"/>
      <c r="P5" s="358"/>
      <c r="Q5" s="358"/>
      <c r="R5" s="358"/>
      <c r="S5" s="358"/>
      <c r="T5" s="359"/>
      <c r="U5" s="356" t="s">
        <v>8</v>
      </c>
      <c r="V5" s="357"/>
      <c r="W5" s="358"/>
      <c r="X5" s="358"/>
      <c r="Y5" s="358"/>
      <c r="Z5" s="358"/>
      <c r="AA5" s="358"/>
      <c r="AB5" s="359"/>
      <c r="AC5" s="356" t="s">
        <v>8</v>
      </c>
      <c r="AD5" s="357"/>
      <c r="AE5" s="358"/>
      <c r="AF5" s="358"/>
      <c r="AG5" s="358"/>
      <c r="AH5" s="358"/>
      <c r="AI5" s="358"/>
      <c r="AJ5" s="359"/>
      <c r="AK5" s="356" t="s">
        <v>8</v>
      </c>
      <c r="AL5" s="357"/>
      <c r="AM5" s="358"/>
      <c r="AN5" s="358"/>
      <c r="AO5" s="358"/>
      <c r="AP5" s="358"/>
      <c r="AQ5" s="358"/>
      <c r="AR5" s="359"/>
    </row>
    <row r="6" spans="1:44" ht="75.75" customHeight="1" thickBot="1">
      <c r="A6" s="422" t="s">
        <v>9</v>
      </c>
      <c r="B6" s="361" t="s">
        <v>10</v>
      </c>
      <c r="C6" s="574" t="s">
        <v>11</v>
      </c>
      <c r="D6" s="575" t="s">
        <v>12</v>
      </c>
      <c r="E6" s="575" t="s">
        <v>13</v>
      </c>
      <c r="F6" s="575" t="s">
        <v>14</v>
      </c>
      <c r="G6" s="575" t="s">
        <v>15</v>
      </c>
      <c r="H6" s="575" t="s">
        <v>16</v>
      </c>
      <c r="I6" s="384" t="s">
        <v>17</v>
      </c>
      <c r="L6" s="366" t="s">
        <v>9</v>
      </c>
      <c r="M6" s="361" t="s">
        <v>10</v>
      </c>
      <c r="N6" s="362" t="s">
        <v>11</v>
      </c>
      <c r="O6" s="363" t="s">
        <v>12</v>
      </c>
      <c r="P6" s="363" t="s">
        <v>18</v>
      </c>
      <c r="Q6" s="363" t="s">
        <v>14</v>
      </c>
      <c r="R6" s="363" t="s">
        <v>15</v>
      </c>
      <c r="S6" s="363" t="s">
        <v>16</v>
      </c>
      <c r="T6" s="364" t="s">
        <v>17</v>
      </c>
      <c r="U6" s="361" t="s">
        <v>10</v>
      </c>
      <c r="V6" s="362" t="s">
        <v>11</v>
      </c>
      <c r="W6" s="363" t="s">
        <v>12</v>
      </c>
      <c r="X6" s="363" t="s">
        <v>18</v>
      </c>
      <c r="Y6" s="363" t="s">
        <v>14</v>
      </c>
      <c r="Z6" s="363" t="s">
        <v>15</v>
      </c>
      <c r="AA6" s="363" t="s">
        <v>16</v>
      </c>
      <c r="AB6" s="364" t="s">
        <v>17</v>
      </c>
      <c r="AC6" s="361" t="s">
        <v>10</v>
      </c>
      <c r="AD6" s="362" t="s">
        <v>11</v>
      </c>
      <c r="AE6" s="363" t="s">
        <v>12</v>
      </c>
      <c r="AF6" s="363" t="s">
        <v>18</v>
      </c>
      <c r="AG6" s="363" t="s">
        <v>14</v>
      </c>
      <c r="AH6" s="363" t="s">
        <v>15</v>
      </c>
      <c r="AI6" s="363" t="s">
        <v>16</v>
      </c>
      <c r="AJ6" s="364" t="s">
        <v>17</v>
      </c>
      <c r="AK6" s="361" t="s">
        <v>10</v>
      </c>
      <c r="AL6" s="362" t="s">
        <v>11</v>
      </c>
      <c r="AM6" s="363" t="s">
        <v>12</v>
      </c>
      <c r="AN6" s="363" t="s">
        <v>18</v>
      </c>
      <c r="AO6" s="363" t="s">
        <v>14</v>
      </c>
      <c r="AP6" s="363" t="s">
        <v>15</v>
      </c>
      <c r="AQ6" s="363" t="s">
        <v>16</v>
      </c>
      <c r="AR6" s="364" t="s">
        <v>17</v>
      </c>
    </row>
    <row r="7" spans="1:44" ht="27" customHeight="1" thickTop="1" thickBot="1">
      <c r="A7" s="367" t="s">
        <v>10</v>
      </c>
      <c r="B7" s="598">
        <f>SUM(B8,B27)</f>
        <v>285</v>
      </c>
      <c r="C7" s="599">
        <f t="shared" ref="C7:I7" si="0">SUM(C8,C27)</f>
        <v>35</v>
      </c>
      <c r="D7" s="599">
        <f t="shared" si="0"/>
        <v>168</v>
      </c>
      <c r="E7" s="599">
        <f t="shared" si="0"/>
        <v>67</v>
      </c>
      <c r="F7" s="599">
        <f t="shared" si="0"/>
        <v>15</v>
      </c>
      <c r="G7" s="599">
        <f t="shared" si="0"/>
        <v>0</v>
      </c>
      <c r="H7" s="599">
        <f t="shared" si="0"/>
        <v>0</v>
      </c>
      <c r="I7" s="600">
        <f t="shared" si="0"/>
        <v>0</v>
      </c>
      <c r="L7" s="367"/>
      <c r="M7" s="368">
        <f t="shared" ref="M7:AR7" si="1">SUM(M8,M27)</f>
        <v>67</v>
      </c>
      <c r="N7" s="369">
        <f t="shared" si="1"/>
        <v>8</v>
      </c>
      <c r="O7" s="369">
        <f t="shared" si="1"/>
        <v>40</v>
      </c>
      <c r="P7" s="369">
        <f t="shared" si="1"/>
        <v>17</v>
      </c>
      <c r="Q7" s="369">
        <f t="shared" si="1"/>
        <v>2</v>
      </c>
      <c r="R7" s="369">
        <f t="shared" si="1"/>
        <v>0</v>
      </c>
      <c r="S7" s="369">
        <f t="shared" si="1"/>
        <v>0</v>
      </c>
      <c r="T7" s="370">
        <f t="shared" si="1"/>
        <v>0</v>
      </c>
      <c r="U7" s="368">
        <f t="shared" si="1"/>
        <v>66</v>
      </c>
      <c r="V7" s="369">
        <f t="shared" si="1"/>
        <v>5</v>
      </c>
      <c r="W7" s="369">
        <f t="shared" si="1"/>
        <v>42</v>
      </c>
      <c r="X7" s="369">
        <f t="shared" si="1"/>
        <v>16</v>
      </c>
      <c r="Y7" s="369">
        <f t="shared" si="1"/>
        <v>3</v>
      </c>
      <c r="Z7" s="369">
        <f t="shared" si="1"/>
        <v>0</v>
      </c>
      <c r="AA7" s="369">
        <f t="shared" si="1"/>
        <v>0</v>
      </c>
      <c r="AB7" s="370">
        <f t="shared" si="1"/>
        <v>0</v>
      </c>
      <c r="AC7" s="368">
        <f t="shared" si="1"/>
        <v>80</v>
      </c>
      <c r="AD7" s="369">
        <f t="shared" si="1"/>
        <v>10</v>
      </c>
      <c r="AE7" s="369">
        <f t="shared" si="1"/>
        <v>39</v>
      </c>
      <c r="AF7" s="369">
        <f t="shared" si="1"/>
        <v>21</v>
      </c>
      <c r="AG7" s="369">
        <f t="shared" si="1"/>
        <v>10</v>
      </c>
      <c r="AH7" s="369">
        <f t="shared" si="1"/>
        <v>0</v>
      </c>
      <c r="AI7" s="369">
        <f t="shared" si="1"/>
        <v>0</v>
      </c>
      <c r="AJ7" s="370">
        <f t="shared" si="1"/>
        <v>0</v>
      </c>
      <c r="AK7" s="368">
        <f t="shared" si="1"/>
        <v>72</v>
      </c>
      <c r="AL7" s="369">
        <f t="shared" si="1"/>
        <v>12</v>
      </c>
      <c r="AM7" s="369">
        <f t="shared" si="1"/>
        <v>47</v>
      </c>
      <c r="AN7" s="369">
        <f t="shared" si="1"/>
        <v>13</v>
      </c>
      <c r="AO7" s="369">
        <f t="shared" si="1"/>
        <v>0</v>
      </c>
      <c r="AP7" s="369">
        <f t="shared" si="1"/>
        <v>0</v>
      </c>
      <c r="AQ7" s="369">
        <f t="shared" si="1"/>
        <v>0</v>
      </c>
      <c r="AR7" s="370">
        <f t="shared" si="1"/>
        <v>0</v>
      </c>
    </row>
    <row r="8" spans="1:44" ht="14.25" customHeight="1" thickTop="1" thickBot="1">
      <c r="A8" s="16" t="s">
        <v>19</v>
      </c>
      <c r="B8" s="601">
        <f>SUM(B9:B26)</f>
        <v>100</v>
      </c>
      <c r="C8" s="602">
        <f>SUM(C9:C26)</f>
        <v>15</v>
      </c>
      <c r="D8" s="602">
        <f t="shared" ref="D8:I8" si="2">SUM(D9:D26)</f>
        <v>53</v>
      </c>
      <c r="E8" s="602">
        <f t="shared" si="2"/>
        <v>27</v>
      </c>
      <c r="F8" s="602">
        <f t="shared" si="2"/>
        <v>5</v>
      </c>
      <c r="G8" s="602">
        <f t="shared" si="2"/>
        <v>0</v>
      </c>
      <c r="H8" s="602">
        <f t="shared" si="2"/>
        <v>0</v>
      </c>
      <c r="I8" s="603">
        <f t="shared" si="2"/>
        <v>0</v>
      </c>
      <c r="L8" s="16" t="s">
        <v>19</v>
      </c>
      <c r="M8" s="371">
        <f>SUM(M9:M26)</f>
        <v>15</v>
      </c>
      <c r="N8" s="372">
        <f>SUM(N9:N26)</f>
        <v>1</v>
      </c>
      <c r="O8" s="372">
        <f t="shared" ref="O8:T8" si="3">SUM(O9:O26)</f>
        <v>8</v>
      </c>
      <c r="P8" s="372">
        <f t="shared" si="3"/>
        <v>6</v>
      </c>
      <c r="Q8" s="372">
        <f t="shared" si="3"/>
        <v>0</v>
      </c>
      <c r="R8" s="372">
        <f t="shared" si="3"/>
        <v>0</v>
      </c>
      <c r="S8" s="372">
        <f t="shared" si="3"/>
        <v>0</v>
      </c>
      <c r="T8" s="373">
        <f t="shared" si="3"/>
        <v>0</v>
      </c>
      <c r="U8" s="371">
        <f>SUM(U9:U26)</f>
        <v>26</v>
      </c>
      <c r="V8" s="372">
        <f>SUM(V9:V26)</f>
        <v>3</v>
      </c>
      <c r="W8" s="372">
        <f t="shared" ref="W8:AB8" si="4">SUM(W9:W26)</f>
        <v>14</v>
      </c>
      <c r="X8" s="372">
        <f t="shared" si="4"/>
        <v>8</v>
      </c>
      <c r="Y8" s="372">
        <f t="shared" si="4"/>
        <v>1</v>
      </c>
      <c r="Z8" s="372">
        <f t="shared" si="4"/>
        <v>0</v>
      </c>
      <c r="AA8" s="372">
        <f t="shared" si="4"/>
        <v>0</v>
      </c>
      <c r="AB8" s="373">
        <f t="shared" si="4"/>
        <v>0</v>
      </c>
      <c r="AC8" s="371">
        <f>SUM(AC9:AC26)</f>
        <v>32</v>
      </c>
      <c r="AD8" s="372">
        <f>SUM(AD9:AD26)</f>
        <v>6</v>
      </c>
      <c r="AE8" s="372">
        <f t="shared" ref="AE8:AJ8" si="5">SUM(AE9:AE26)</f>
        <v>13</v>
      </c>
      <c r="AF8" s="372">
        <f t="shared" si="5"/>
        <v>9</v>
      </c>
      <c r="AG8" s="372">
        <f t="shared" si="5"/>
        <v>4</v>
      </c>
      <c r="AH8" s="372">
        <f t="shared" si="5"/>
        <v>0</v>
      </c>
      <c r="AI8" s="372">
        <f t="shared" si="5"/>
        <v>0</v>
      </c>
      <c r="AJ8" s="373">
        <f t="shared" si="5"/>
        <v>0</v>
      </c>
      <c r="AK8" s="371">
        <f>SUM(AK9:AK26)</f>
        <v>27</v>
      </c>
      <c r="AL8" s="372">
        <f>SUM(AL9:AL26)</f>
        <v>5</v>
      </c>
      <c r="AM8" s="372">
        <f t="shared" ref="AM8:AR8" si="6">SUM(AM9:AM26)</f>
        <v>18</v>
      </c>
      <c r="AN8" s="372">
        <f t="shared" si="6"/>
        <v>4</v>
      </c>
      <c r="AO8" s="372">
        <f t="shared" si="6"/>
        <v>0</v>
      </c>
      <c r="AP8" s="372">
        <f t="shared" si="6"/>
        <v>0</v>
      </c>
      <c r="AQ8" s="372">
        <f t="shared" si="6"/>
        <v>0</v>
      </c>
      <c r="AR8" s="373">
        <f t="shared" si="6"/>
        <v>0</v>
      </c>
    </row>
    <row r="9" spans="1:44" ht="15" hidden="1" customHeight="1" thickTop="1">
      <c r="A9" s="254" t="s">
        <v>20</v>
      </c>
      <c r="B9" s="604">
        <f t="shared" ref="B9:B24" si="7">SUM(C9:I9)</f>
        <v>0</v>
      </c>
      <c r="C9" s="605">
        <f>SUM(N9,V9,AD9,AL9)</f>
        <v>0</v>
      </c>
      <c r="D9" s="605">
        <f t="shared" ref="D9:I9" si="8">SUM(O9,W9,AE9,AM9)</f>
        <v>0</v>
      </c>
      <c r="E9" s="605">
        <f t="shared" si="8"/>
        <v>0</v>
      </c>
      <c r="F9" s="605">
        <f t="shared" si="8"/>
        <v>0</v>
      </c>
      <c r="G9" s="605">
        <f t="shared" si="8"/>
        <v>0</v>
      </c>
      <c r="H9" s="605">
        <f t="shared" si="8"/>
        <v>0</v>
      </c>
      <c r="I9" s="606">
        <f t="shared" si="8"/>
        <v>0</v>
      </c>
      <c r="L9" s="254" t="s">
        <v>20</v>
      </c>
      <c r="M9" s="255">
        <f>SUM(N9:T9)</f>
        <v>0</v>
      </c>
      <c r="N9" s="256"/>
      <c r="O9" s="257"/>
      <c r="P9" s="258"/>
      <c r="Q9" s="258"/>
      <c r="R9" s="258"/>
      <c r="S9" s="258"/>
      <c r="T9" s="259"/>
      <c r="U9" s="255">
        <f t="shared" ref="U9:U24" si="9">SUM(V9:AB9)</f>
        <v>0</v>
      </c>
      <c r="V9" s="256"/>
      <c r="W9" s="257"/>
      <c r="X9" s="258"/>
      <c r="Y9" s="258"/>
      <c r="Z9" s="258"/>
      <c r="AA9" s="258"/>
      <c r="AB9" s="259"/>
      <c r="AC9" s="255">
        <f t="shared" ref="AC9:AC24" si="10">SUM(AD9:AJ9)</f>
        <v>0</v>
      </c>
      <c r="AD9" s="256"/>
      <c r="AE9" s="257"/>
      <c r="AF9" s="258"/>
      <c r="AG9" s="258"/>
      <c r="AH9" s="258"/>
      <c r="AI9" s="258"/>
      <c r="AJ9" s="259"/>
      <c r="AK9" s="255">
        <f t="shared" ref="AK9:AK24" si="11">SUM(AL9:AR9)</f>
        <v>0</v>
      </c>
      <c r="AL9" s="256"/>
      <c r="AM9" s="257"/>
      <c r="AN9" s="258"/>
      <c r="AO9" s="258"/>
      <c r="AP9" s="258"/>
      <c r="AQ9" s="258"/>
      <c r="AR9" s="259"/>
    </row>
    <row r="10" spans="1:44" ht="15" hidden="1" customHeight="1">
      <c r="A10" s="254" t="s">
        <v>21</v>
      </c>
      <c r="B10" s="604">
        <f t="shared" si="7"/>
        <v>0</v>
      </c>
      <c r="C10" s="605">
        <f t="shared" ref="C10:C26" si="12">SUM(N10,V10,AD10,AL10)</f>
        <v>0</v>
      </c>
      <c r="D10" s="605">
        <f t="shared" ref="D10:D26" si="13">SUM(O10,W10,AE10,AM10)</f>
        <v>0</v>
      </c>
      <c r="E10" s="605">
        <f t="shared" ref="E10:E26" si="14">SUM(P10,X10,AF10,AN10)</f>
        <v>0</v>
      </c>
      <c r="F10" s="605">
        <f t="shared" ref="F10:F26" si="15">SUM(Q10,Y10,AG10,AO10)</f>
        <v>0</v>
      </c>
      <c r="G10" s="605">
        <f t="shared" ref="G10:G26" si="16">SUM(R10,Z10,AH10,AP10)</f>
        <v>0</v>
      </c>
      <c r="H10" s="605">
        <f t="shared" ref="H10:H26" si="17">SUM(S10,AA10,AI10,AQ10)</f>
        <v>0</v>
      </c>
      <c r="I10" s="606">
        <f t="shared" ref="I10:I26" si="18">SUM(T10,AB10,AJ10,AR10)</f>
        <v>0</v>
      </c>
      <c r="L10" s="254" t="s">
        <v>21</v>
      </c>
      <c r="M10" s="255">
        <f t="shared" ref="M10:M24" si="19">SUM(N10:T10)</f>
        <v>0</v>
      </c>
      <c r="N10" s="256"/>
      <c r="O10" s="257"/>
      <c r="P10" s="258"/>
      <c r="Q10" s="258"/>
      <c r="R10" s="258"/>
      <c r="S10" s="258"/>
      <c r="T10" s="259"/>
      <c r="U10" s="255">
        <f t="shared" si="9"/>
        <v>0</v>
      </c>
      <c r="V10" s="256"/>
      <c r="W10" s="257"/>
      <c r="X10" s="258"/>
      <c r="Y10" s="258"/>
      <c r="Z10" s="258"/>
      <c r="AA10" s="258"/>
      <c r="AB10" s="259"/>
      <c r="AC10" s="255">
        <f t="shared" si="10"/>
        <v>0</v>
      </c>
      <c r="AD10" s="256"/>
      <c r="AE10" s="257"/>
      <c r="AF10" s="258"/>
      <c r="AG10" s="258"/>
      <c r="AH10" s="258"/>
      <c r="AI10" s="258"/>
      <c r="AJ10" s="259"/>
      <c r="AK10" s="255">
        <f t="shared" si="11"/>
        <v>0</v>
      </c>
      <c r="AL10" s="256"/>
      <c r="AM10" s="257"/>
      <c r="AN10" s="258"/>
      <c r="AO10" s="258"/>
      <c r="AP10" s="258"/>
      <c r="AQ10" s="258"/>
      <c r="AR10" s="259"/>
    </row>
    <row r="11" spans="1:44" ht="15" hidden="1" customHeight="1">
      <c r="A11" s="254" t="s">
        <v>22</v>
      </c>
      <c r="B11" s="604">
        <f t="shared" si="7"/>
        <v>0</v>
      </c>
      <c r="C11" s="605">
        <f t="shared" si="12"/>
        <v>0</v>
      </c>
      <c r="D11" s="605">
        <f t="shared" si="13"/>
        <v>0</v>
      </c>
      <c r="E11" s="605">
        <f t="shared" si="14"/>
        <v>0</v>
      </c>
      <c r="F11" s="605">
        <f t="shared" si="15"/>
        <v>0</v>
      </c>
      <c r="G11" s="605">
        <f t="shared" si="16"/>
        <v>0</v>
      </c>
      <c r="H11" s="605">
        <f t="shared" si="17"/>
        <v>0</v>
      </c>
      <c r="I11" s="606">
        <f t="shared" si="18"/>
        <v>0</v>
      </c>
      <c r="L11" s="254" t="s">
        <v>22</v>
      </c>
      <c r="M11" s="255">
        <f t="shared" si="19"/>
        <v>0</v>
      </c>
      <c r="N11" s="256"/>
      <c r="O11" s="257"/>
      <c r="P11" s="258"/>
      <c r="Q11" s="258"/>
      <c r="R11" s="258"/>
      <c r="S11" s="258"/>
      <c r="T11" s="259"/>
      <c r="U11" s="255">
        <f t="shared" si="9"/>
        <v>0</v>
      </c>
      <c r="V11" s="256"/>
      <c r="W11" s="257"/>
      <c r="X11" s="258"/>
      <c r="Y11" s="258"/>
      <c r="Z11" s="258"/>
      <c r="AA11" s="258"/>
      <c r="AB11" s="259"/>
      <c r="AC11" s="255">
        <f t="shared" si="10"/>
        <v>0</v>
      </c>
      <c r="AD11" s="256"/>
      <c r="AE11" s="257"/>
      <c r="AF11" s="258"/>
      <c r="AG11" s="258"/>
      <c r="AH11" s="258"/>
      <c r="AI11" s="258"/>
      <c r="AJ11" s="259"/>
      <c r="AK11" s="255">
        <f t="shared" si="11"/>
        <v>0</v>
      </c>
      <c r="AL11" s="256"/>
      <c r="AM11" s="257"/>
      <c r="AN11" s="258"/>
      <c r="AO11" s="258"/>
      <c r="AP11" s="258"/>
      <c r="AQ11" s="258"/>
      <c r="AR11" s="259"/>
    </row>
    <row r="12" spans="1:44" ht="15" hidden="1" customHeight="1">
      <c r="A12" s="254" t="s">
        <v>23</v>
      </c>
      <c r="B12" s="604">
        <f t="shared" si="7"/>
        <v>0</v>
      </c>
      <c r="C12" s="605">
        <f t="shared" si="12"/>
        <v>0</v>
      </c>
      <c r="D12" s="605">
        <f t="shared" si="13"/>
        <v>0</v>
      </c>
      <c r="E12" s="605">
        <f t="shared" si="14"/>
        <v>0</v>
      </c>
      <c r="F12" s="605">
        <f t="shared" si="15"/>
        <v>0</v>
      </c>
      <c r="G12" s="605">
        <f t="shared" si="16"/>
        <v>0</v>
      </c>
      <c r="H12" s="605">
        <f t="shared" si="17"/>
        <v>0</v>
      </c>
      <c r="I12" s="606">
        <f t="shared" si="18"/>
        <v>0</v>
      </c>
      <c r="L12" s="254" t="s">
        <v>23</v>
      </c>
      <c r="M12" s="255">
        <f t="shared" si="19"/>
        <v>0</v>
      </c>
      <c r="N12" s="256"/>
      <c r="O12" s="257"/>
      <c r="P12" s="258"/>
      <c r="Q12" s="258"/>
      <c r="R12" s="258"/>
      <c r="S12" s="258"/>
      <c r="T12" s="259"/>
      <c r="U12" s="255">
        <f t="shared" si="9"/>
        <v>0</v>
      </c>
      <c r="V12" s="256"/>
      <c r="W12" s="257"/>
      <c r="X12" s="258"/>
      <c r="Y12" s="258"/>
      <c r="Z12" s="258"/>
      <c r="AA12" s="258"/>
      <c r="AB12" s="259"/>
      <c r="AC12" s="255">
        <f t="shared" si="10"/>
        <v>0</v>
      </c>
      <c r="AD12" s="256"/>
      <c r="AE12" s="257"/>
      <c r="AF12" s="258"/>
      <c r="AG12" s="258"/>
      <c r="AH12" s="258"/>
      <c r="AI12" s="258"/>
      <c r="AJ12" s="259"/>
      <c r="AK12" s="255">
        <f t="shared" si="11"/>
        <v>0</v>
      </c>
      <c r="AL12" s="256"/>
      <c r="AM12" s="257"/>
      <c r="AN12" s="258"/>
      <c r="AO12" s="258"/>
      <c r="AP12" s="258"/>
      <c r="AQ12" s="258"/>
      <c r="AR12" s="259"/>
    </row>
    <row r="13" spans="1:44" ht="15" hidden="1" customHeight="1">
      <c r="A13" s="254" t="s">
        <v>24</v>
      </c>
      <c r="B13" s="604">
        <f t="shared" si="7"/>
        <v>0</v>
      </c>
      <c r="C13" s="605">
        <f t="shared" si="12"/>
        <v>0</v>
      </c>
      <c r="D13" s="605">
        <f t="shared" si="13"/>
        <v>0</v>
      </c>
      <c r="E13" s="605">
        <f t="shared" si="14"/>
        <v>0</v>
      </c>
      <c r="F13" s="605">
        <f t="shared" si="15"/>
        <v>0</v>
      </c>
      <c r="G13" s="605">
        <f t="shared" si="16"/>
        <v>0</v>
      </c>
      <c r="H13" s="605">
        <f t="shared" si="17"/>
        <v>0</v>
      </c>
      <c r="I13" s="606">
        <f t="shared" si="18"/>
        <v>0</v>
      </c>
      <c r="L13" s="254" t="s">
        <v>24</v>
      </c>
      <c r="M13" s="255">
        <f t="shared" si="19"/>
        <v>0</v>
      </c>
      <c r="N13" s="256"/>
      <c r="O13" s="257"/>
      <c r="P13" s="258"/>
      <c r="Q13" s="258"/>
      <c r="R13" s="258"/>
      <c r="S13" s="258"/>
      <c r="T13" s="259"/>
      <c r="U13" s="255">
        <f t="shared" si="9"/>
        <v>0</v>
      </c>
      <c r="V13" s="256"/>
      <c r="W13" s="257"/>
      <c r="X13" s="258"/>
      <c r="Y13" s="258"/>
      <c r="Z13" s="258"/>
      <c r="AA13" s="258"/>
      <c r="AB13" s="259"/>
      <c r="AC13" s="255">
        <f t="shared" si="10"/>
        <v>0</v>
      </c>
      <c r="AD13" s="256"/>
      <c r="AE13" s="257"/>
      <c r="AF13" s="258"/>
      <c r="AG13" s="258"/>
      <c r="AH13" s="258"/>
      <c r="AI13" s="258"/>
      <c r="AJ13" s="259"/>
      <c r="AK13" s="255">
        <f t="shared" si="11"/>
        <v>0</v>
      </c>
      <c r="AL13" s="256"/>
      <c r="AM13" s="257"/>
      <c r="AN13" s="258"/>
      <c r="AO13" s="258"/>
      <c r="AP13" s="258"/>
      <c r="AQ13" s="258"/>
      <c r="AR13" s="259"/>
    </row>
    <row r="14" spans="1:44" ht="15" hidden="1" customHeight="1">
      <c r="A14" s="254" t="s">
        <v>25</v>
      </c>
      <c r="B14" s="604">
        <f t="shared" si="7"/>
        <v>0</v>
      </c>
      <c r="C14" s="605">
        <f t="shared" si="12"/>
        <v>0</v>
      </c>
      <c r="D14" s="605">
        <f t="shared" si="13"/>
        <v>0</v>
      </c>
      <c r="E14" s="605">
        <f t="shared" si="14"/>
        <v>0</v>
      </c>
      <c r="F14" s="605">
        <f t="shared" si="15"/>
        <v>0</v>
      </c>
      <c r="G14" s="605">
        <f t="shared" si="16"/>
        <v>0</v>
      </c>
      <c r="H14" s="605">
        <f t="shared" si="17"/>
        <v>0</v>
      </c>
      <c r="I14" s="606">
        <f t="shared" si="18"/>
        <v>0</v>
      </c>
      <c r="L14" s="254" t="s">
        <v>25</v>
      </c>
      <c r="M14" s="255">
        <f t="shared" si="19"/>
        <v>0</v>
      </c>
      <c r="N14" s="256"/>
      <c r="O14" s="257"/>
      <c r="P14" s="258"/>
      <c r="Q14" s="258"/>
      <c r="R14" s="258"/>
      <c r="S14" s="258"/>
      <c r="T14" s="259"/>
      <c r="U14" s="255">
        <f t="shared" si="9"/>
        <v>0</v>
      </c>
      <c r="V14" s="256"/>
      <c r="W14" s="257"/>
      <c r="X14" s="258"/>
      <c r="Y14" s="258"/>
      <c r="Z14" s="258"/>
      <c r="AA14" s="258"/>
      <c r="AB14" s="259"/>
      <c r="AC14" s="255">
        <f t="shared" si="10"/>
        <v>0</v>
      </c>
      <c r="AD14" s="256"/>
      <c r="AE14" s="257"/>
      <c r="AF14" s="258"/>
      <c r="AG14" s="258"/>
      <c r="AH14" s="258"/>
      <c r="AI14" s="258"/>
      <c r="AJ14" s="259"/>
      <c r="AK14" s="255">
        <f t="shared" si="11"/>
        <v>0</v>
      </c>
      <c r="AL14" s="256"/>
      <c r="AM14" s="257"/>
      <c r="AN14" s="258"/>
      <c r="AO14" s="258"/>
      <c r="AP14" s="258"/>
      <c r="AQ14" s="258"/>
      <c r="AR14" s="259"/>
    </row>
    <row r="15" spans="1:44" ht="15" hidden="1" customHeight="1">
      <c r="A15" s="260" t="s">
        <v>26</v>
      </c>
      <c r="B15" s="604">
        <f t="shared" si="7"/>
        <v>0</v>
      </c>
      <c r="C15" s="605">
        <f t="shared" si="12"/>
        <v>0</v>
      </c>
      <c r="D15" s="605">
        <f t="shared" si="13"/>
        <v>0</v>
      </c>
      <c r="E15" s="605">
        <f t="shared" si="14"/>
        <v>0</v>
      </c>
      <c r="F15" s="605">
        <f t="shared" si="15"/>
        <v>0</v>
      </c>
      <c r="G15" s="605">
        <f t="shared" si="16"/>
        <v>0</v>
      </c>
      <c r="H15" s="605">
        <f t="shared" si="17"/>
        <v>0</v>
      </c>
      <c r="I15" s="606">
        <f t="shared" si="18"/>
        <v>0</v>
      </c>
      <c r="L15" s="260" t="s">
        <v>26</v>
      </c>
      <c r="M15" s="255">
        <f t="shared" si="19"/>
        <v>0</v>
      </c>
      <c r="N15" s="256"/>
      <c r="O15" s="257"/>
      <c r="P15" s="258"/>
      <c r="Q15" s="258"/>
      <c r="R15" s="258"/>
      <c r="S15" s="258"/>
      <c r="T15" s="259"/>
      <c r="U15" s="255">
        <f t="shared" si="9"/>
        <v>0</v>
      </c>
      <c r="V15" s="256"/>
      <c r="W15" s="257"/>
      <c r="X15" s="258"/>
      <c r="Y15" s="258"/>
      <c r="Z15" s="258"/>
      <c r="AA15" s="258"/>
      <c r="AB15" s="259"/>
      <c r="AC15" s="255">
        <f t="shared" si="10"/>
        <v>0</v>
      </c>
      <c r="AD15" s="256"/>
      <c r="AE15" s="257"/>
      <c r="AF15" s="258"/>
      <c r="AG15" s="258"/>
      <c r="AH15" s="258"/>
      <c r="AI15" s="258"/>
      <c r="AJ15" s="259"/>
      <c r="AK15" s="255">
        <f t="shared" si="11"/>
        <v>0</v>
      </c>
      <c r="AL15" s="256"/>
      <c r="AM15" s="257"/>
      <c r="AN15" s="258"/>
      <c r="AO15" s="258"/>
      <c r="AP15" s="258"/>
      <c r="AQ15" s="258"/>
      <c r="AR15" s="259"/>
    </row>
    <row r="16" spans="1:44" ht="16.5" customHeight="1" thickTop="1">
      <c r="A16" s="260" t="s">
        <v>27</v>
      </c>
      <c r="B16" s="604">
        <f t="shared" si="7"/>
        <v>90</v>
      </c>
      <c r="C16" s="605">
        <f t="shared" si="12"/>
        <v>13</v>
      </c>
      <c r="D16" s="605">
        <f t="shared" si="13"/>
        <v>47</v>
      </c>
      <c r="E16" s="605">
        <f t="shared" si="14"/>
        <v>25</v>
      </c>
      <c r="F16" s="605">
        <f t="shared" si="15"/>
        <v>5</v>
      </c>
      <c r="G16" s="605">
        <f t="shared" si="16"/>
        <v>0</v>
      </c>
      <c r="H16" s="605">
        <f t="shared" si="17"/>
        <v>0</v>
      </c>
      <c r="I16" s="606">
        <f t="shared" si="18"/>
        <v>0</v>
      </c>
      <c r="L16" s="260" t="s">
        <v>27</v>
      </c>
      <c r="M16" s="255">
        <f t="shared" si="19"/>
        <v>14</v>
      </c>
      <c r="N16" s="256">
        <v>1</v>
      </c>
      <c r="O16" s="256">
        <v>8</v>
      </c>
      <c r="P16" s="258">
        <v>5</v>
      </c>
      <c r="Q16" s="258"/>
      <c r="R16" s="258"/>
      <c r="S16" s="258"/>
      <c r="T16" s="259"/>
      <c r="U16" s="255">
        <f t="shared" si="9"/>
        <v>25</v>
      </c>
      <c r="V16" s="256">
        <v>3</v>
      </c>
      <c r="W16" s="256">
        <v>13</v>
      </c>
      <c r="X16" s="258">
        <v>8</v>
      </c>
      <c r="Y16" s="258">
        <v>1</v>
      </c>
      <c r="Z16" s="258"/>
      <c r="AA16" s="258"/>
      <c r="AB16" s="259"/>
      <c r="AC16" s="255">
        <f t="shared" si="10"/>
        <v>28</v>
      </c>
      <c r="AD16" s="256">
        <v>5</v>
      </c>
      <c r="AE16" s="256">
        <v>11</v>
      </c>
      <c r="AF16" s="258">
        <v>8</v>
      </c>
      <c r="AG16" s="258">
        <v>4</v>
      </c>
      <c r="AH16" s="258"/>
      <c r="AI16" s="258"/>
      <c r="AJ16" s="259"/>
      <c r="AK16" s="255">
        <f t="shared" si="11"/>
        <v>23</v>
      </c>
      <c r="AL16" s="256">
        <v>4</v>
      </c>
      <c r="AM16" s="256">
        <v>15</v>
      </c>
      <c r="AN16" s="258">
        <v>4</v>
      </c>
      <c r="AO16" s="258">
        <v>0</v>
      </c>
      <c r="AP16" s="258"/>
      <c r="AQ16" s="258"/>
      <c r="AR16" s="259"/>
    </row>
    <row r="17" spans="1:44" ht="14.25" customHeight="1">
      <c r="A17" s="260" t="s">
        <v>28</v>
      </c>
      <c r="B17" s="604">
        <f t="shared" si="7"/>
        <v>1</v>
      </c>
      <c r="C17" s="605">
        <f t="shared" si="12"/>
        <v>0</v>
      </c>
      <c r="D17" s="605">
        <f t="shared" si="13"/>
        <v>0</v>
      </c>
      <c r="E17" s="605">
        <f t="shared" si="14"/>
        <v>1</v>
      </c>
      <c r="F17" s="605">
        <f t="shared" si="15"/>
        <v>0</v>
      </c>
      <c r="G17" s="605">
        <f t="shared" si="16"/>
        <v>0</v>
      </c>
      <c r="H17" s="605">
        <f t="shared" si="17"/>
        <v>0</v>
      </c>
      <c r="I17" s="606">
        <f t="shared" si="18"/>
        <v>0</v>
      </c>
      <c r="L17" s="260" t="s">
        <v>29</v>
      </c>
      <c r="M17" s="255">
        <f t="shared" si="19"/>
        <v>1</v>
      </c>
      <c r="N17" s="256"/>
      <c r="O17" s="256"/>
      <c r="P17" s="256">
        <v>1</v>
      </c>
      <c r="Q17" s="256"/>
      <c r="R17" s="256"/>
      <c r="S17" s="256"/>
      <c r="T17" s="261"/>
      <c r="U17" s="255">
        <f t="shared" si="9"/>
        <v>0</v>
      </c>
      <c r="V17" s="256"/>
      <c r="W17" s="256"/>
      <c r="X17" s="256"/>
      <c r="Y17" s="256"/>
      <c r="Z17" s="256"/>
      <c r="AA17" s="256"/>
      <c r="AB17" s="261"/>
      <c r="AC17" s="255">
        <f t="shared" si="10"/>
        <v>0</v>
      </c>
      <c r="AD17" s="256"/>
      <c r="AE17" s="256"/>
      <c r="AF17" s="256"/>
      <c r="AG17" s="256"/>
      <c r="AH17" s="256"/>
      <c r="AI17" s="256"/>
      <c r="AJ17" s="261"/>
      <c r="AK17" s="255">
        <f t="shared" si="11"/>
        <v>0</v>
      </c>
      <c r="AL17" s="256"/>
      <c r="AM17" s="256"/>
      <c r="AN17" s="256"/>
      <c r="AO17" s="256"/>
      <c r="AP17" s="256"/>
      <c r="AQ17" s="256"/>
      <c r="AR17" s="261"/>
    </row>
    <row r="18" spans="1:44" ht="15" hidden="1" customHeight="1">
      <c r="A18" s="260" t="s">
        <v>30</v>
      </c>
      <c r="B18" s="604">
        <f t="shared" si="7"/>
        <v>0</v>
      </c>
      <c r="C18" s="605">
        <f t="shared" si="12"/>
        <v>0</v>
      </c>
      <c r="D18" s="605">
        <f t="shared" si="13"/>
        <v>0</v>
      </c>
      <c r="E18" s="605">
        <f t="shared" si="14"/>
        <v>0</v>
      </c>
      <c r="F18" s="605">
        <f t="shared" si="15"/>
        <v>0</v>
      </c>
      <c r="G18" s="605">
        <f t="shared" si="16"/>
        <v>0</v>
      </c>
      <c r="H18" s="605">
        <f t="shared" si="17"/>
        <v>0</v>
      </c>
      <c r="I18" s="606">
        <f t="shared" si="18"/>
        <v>0</v>
      </c>
      <c r="L18" s="260" t="s">
        <v>30</v>
      </c>
      <c r="M18" s="255">
        <f t="shared" si="19"/>
        <v>0</v>
      </c>
      <c r="N18" s="256"/>
      <c r="O18" s="256"/>
      <c r="P18" s="256"/>
      <c r="Q18" s="256"/>
      <c r="R18" s="256"/>
      <c r="S18" s="256"/>
      <c r="T18" s="261"/>
      <c r="U18" s="255">
        <f t="shared" si="9"/>
        <v>0</v>
      </c>
      <c r="V18" s="256"/>
      <c r="W18" s="256"/>
      <c r="X18" s="256"/>
      <c r="Y18" s="256"/>
      <c r="Z18" s="256"/>
      <c r="AA18" s="256"/>
      <c r="AB18" s="261"/>
      <c r="AC18" s="255">
        <f t="shared" si="10"/>
        <v>0</v>
      </c>
      <c r="AD18" s="256"/>
      <c r="AE18" s="256"/>
      <c r="AF18" s="256"/>
      <c r="AG18" s="256"/>
      <c r="AH18" s="256"/>
      <c r="AI18" s="256"/>
      <c r="AJ18" s="261"/>
      <c r="AK18" s="255">
        <f t="shared" si="11"/>
        <v>0</v>
      </c>
      <c r="AL18" s="256"/>
      <c r="AM18" s="256"/>
      <c r="AN18" s="256"/>
      <c r="AO18" s="256"/>
      <c r="AP18" s="256"/>
      <c r="AQ18" s="256"/>
      <c r="AR18" s="261"/>
    </row>
    <row r="19" spans="1:44" ht="15" hidden="1" customHeight="1">
      <c r="A19" s="260" t="s">
        <v>29</v>
      </c>
      <c r="B19" s="604">
        <f t="shared" si="7"/>
        <v>0</v>
      </c>
      <c r="C19" s="605">
        <f t="shared" si="12"/>
        <v>0</v>
      </c>
      <c r="D19" s="605">
        <f t="shared" si="13"/>
        <v>0</v>
      </c>
      <c r="E19" s="605">
        <f t="shared" si="14"/>
        <v>0</v>
      </c>
      <c r="F19" s="605">
        <f t="shared" si="15"/>
        <v>0</v>
      </c>
      <c r="G19" s="605">
        <f t="shared" si="16"/>
        <v>0</v>
      </c>
      <c r="H19" s="605">
        <f t="shared" si="17"/>
        <v>0</v>
      </c>
      <c r="I19" s="606">
        <f t="shared" si="18"/>
        <v>0</v>
      </c>
      <c r="L19" s="260" t="s">
        <v>29</v>
      </c>
      <c r="M19" s="255">
        <f t="shared" si="19"/>
        <v>0</v>
      </c>
      <c r="N19" s="256"/>
      <c r="O19" s="257"/>
      <c r="P19" s="258"/>
      <c r="Q19" s="256"/>
      <c r="R19" s="256"/>
      <c r="S19" s="256"/>
      <c r="T19" s="261"/>
      <c r="U19" s="255">
        <f t="shared" si="9"/>
        <v>0</v>
      </c>
      <c r="V19" s="256"/>
      <c r="W19" s="257"/>
      <c r="X19" s="258"/>
      <c r="Y19" s="256"/>
      <c r="Z19" s="256"/>
      <c r="AA19" s="256"/>
      <c r="AB19" s="261"/>
      <c r="AC19" s="255">
        <f t="shared" si="10"/>
        <v>0</v>
      </c>
      <c r="AD19" s="256"/>
      <c r="AE19" s="257"/>
      <c r="AF19" s="258"/>
      <c r="AG19" s="256"/>
      <c r="AH19" s="256"/>
      <c r="AI19" s="256"/>
      <c r="AJ19" s="261"/>
      <c r="AK19" s="255">
        <f t="shared" si="11"/>
        <v>0</v>
      </c>
      <c r="AL19" s="256"/>
      <c r="AM19" s="257"/>
      <c r="AN19" s="258"/>
      <c r="AO19" s="256"/>
      <c r="AP19" s="256"/>
      <c r="AQ19" s="256"/>
      <c r="AR19" s="261"/>
    </row>
    <row r="20" spans="1:44" ht="15" hidden="1" customHeight="1">
      <c r="A20" s="260" t="s">
        <v>31</v>
      </c>
      <c r="B20" s="604">
        <f t="shared" si="7"/>
        <v>0</v>
      </c>
      <c r="C20" s="605">
        <f t="shared" si="12"/>
        <v>0</v>
      </c>
      <c r="D20" s="605">
        <f t="shared" si="13"/>
        <v>0</v>
      </c>
      <c r="E20" s="605">
        <f t="shared" si="14"/>
        <v>0</v>
      </c>
      <c r="F20" s="605">
        <f t="shared" si="15"/>
        <v>0</v>
      </c>
      <c r="G20" s="605">
        <f t="shared" si="16"/>
        <v>0</v>
      </c>
      <c r="H20" s="605">
        <f t="shared" si="17"/>
        <v>0</v>
      </c>
      <c r="I20" s="606">
        <f t="shared" si="18"/>
        <v>0</v>
      </c>
      <c r="L20" s="260" t="s">
        <v>31</v>
      </c>
      <c r="M20" s="255">
        <f t="shared" si="19"/>
        <v>0</v>
      </c>
      <c r="N20" s="256"/>
      <c r="O20" s="256"/>
      <c r="P20" s="256"/>
      <c r="Q20" s="256"/>
      <c r="R20" s="256"/>
      <c r="S20" s="256"/>
      <c r="T20" s="261"/>
      <c r="U20" s="255">
        <f t="shared" si="9"/>
        <v>0</v>
      </c>
      <c r="V20" s="256"/>
      <c r="W20" s="256"/>
      <c r="X20" s="256"/>
      <c r="Y20" s="256"/>
      <c r="Z20" s="256"/>
      <c r="AA20" s="256"/>
      <c r="AB20" s="261"/>
      <c r="AC20" s="255">
        <f t="shared" si="10"/>
        <v>0</v>
      </c>
      <c r="AD20" s="256"/>
      <c r="AE20" s="256"/>
      <c r="AF20" s="256"/>
      <c r="AG20" s="256"/>
      <c r="AH20" s="256"/>
      <c r="AI20" s="256"/>
      <c r="AJ20" s="261"/>
      <c r="AK20" s="255">
        <f t="shared" si="11"/>
        <v>0</v>
      </c>
      <c r="AL20" s="256"/>
      <c r="AM20" s="256"/>
      <c r="AN20" s="256"/>
      <c r="AO20" s="256"/>
      <c r="AP20" s="256"/>
      <c r="AQ20" s="256"/>
      <c r="AR20" s="261"/>
    </row>
    <row r="21" spans="1:44" ht="15" hidden="1" customHeight="1">
      <c r="A21" s="260" t="s">
        <v>32</v>
      </c>
      <c r="B21" s="604">
        <f t="shared" si="7"/>
        <v>0</v>
      </c>
      <c r="C21" s="605">
        <f t="shared" si="12"/>
        <v>0</v>
      </c>
      <c r="D21" s="605">
        <f t="shared" si="13"/>
        <v>0</v>
      </c>
      <c r="E21" s="605">
        <f t="shared" si="14"/>
        <v>0</v>
      </c>
      <c r="F21" s="605">
        <f t="shared" si="15"/>
        <v>0</v>
      </c>
      <c r="G21" s="605">
        <f t="shared" si="16"/>
        <v>0</v>
      </c>
      <c r="H21" s="605">
        <f t="shared" si="17"/>
        <v>0</v>
      </c>
      <c r="I21" s="606">
        <f t="shared" si="18"/>
        <v>0</v>
      </c>
      <c r="L21" s="260" t="s">
        <v>32</v>
      </c>
      <c r="M21" s="255">
        <f t="shared" si="19"/>
        <v>0</v>
      </c>
      <c r="N21" s="256"/>
      <c r="O21" s="256"/>
      <c r="P21" s="256"/>
      <c r="Q21" s="256"/>
      <c r="R21" s="256"/>
      <c r="S21" s="256"/>
      <c r="T21" s="261"/>
      <c r="U21" s="255">
        <f t="shared" si="9"/>
        <v>0</v>
      </c>
      <c r="V21" s="256"/>
      <c r="W21" s="256"/>
      <c r="X21" s="256"/>
      <c r="Y21" s="256"/>
      <c r="Z21" s="256"/>
      <c r="AA21" s="256"/>
      <c r="AB21" s="261"/>
      <c r="AC21" s="255">
        <f t="shared" si="10"/>
        <v>0</v>
      </c>
      <c r="AD21" s="256"/>
      <c r="AE21" s="256"/>
      <c r="AF21" s="256"/>
      <c r="AG21" s="256"/>
      <c r="AH21" s="256"/>
      <c r="AI21" s="256"/>
      <c r="AJ21" s="261"/>
      <c r="AK21" s="255">
        <f t="shared" si="11"/>
        <v>0</v>
      </c>
      <c r="AL21" s="256"/>
      <c r="AM21" s="256"/>
      <c r="AN21" s="256"/>
      <c r="AO21" s="256"/>
      <c r="AP21" s="256"/>
      <c r="AQ21" s="256"/>
      <c r="AR21" s="261"/>
    </row>
    <row r="22" spans="1:44" ht="15" hidden="1" customHeight="1">
      <c r="A22" s="260" t="s">
        <v>33</v>
      </c>
      <c r="B22" s="604">
        <f t="shared" si="7"/>
        <v>0</v>
      </c>
      <c r="C22" s="605">
        <f t="shared" si="12"/>
        <v>0</v>
      </c>
      <c r="D22" s="605">
        <f t="shared" si="13"/>
        <v>0</v>
      </c>
      <c r="E22" s="605">
        <f t="shared" si="14"/>
        <v>0</v>
      </c>
      <c r="F22" s="605">
        <f t="shared" si="15"/>
        <v>0</v>
      </c>
      <c r="G22" s="605">
        <f t="shared" si="16"/>
        <v>0</v>
      </c>
      <c r="H22" s="605">
        <f t="shared" si="17"/>
        <v>0</v>
      </c>
      <c r="I22" s="606">
        <f t="shared" si="18"/>
        <v>0</v>
      </c>
      <c r="L22" s="260" t="s">
        <v>33</v>
      </c>
      <c r="M22" s="255">
        <f t="shared" si="19"/>
        <v>0</v>
      </c>
      <c r="N22" s="256"/>
      <c r="O22" s="256"/>
      <c r="P22" s="256"/>
      <c r="Q22" s="256"/>
      <c r="R22" s="256"/>
      <c r="S22" s="256"/>
      <c r="T22" s="261"/>
      <c r="U22" s="255">
        <f t="shared" si="9"/>
        <v>0</v>
      </c>
      <c r="V22" s="256"/>
      <c r="W22" s="256"/>
      <c r="X22" s="256"/>
      <c r="Y22" s="256"/>
      <c r="Z22" s="256"/>
      <c r="AA22" s="256"/>
      <c r="AB22" s="261"/>
      <c r="AC22" s="255">
        <f t="shared" si="10"/>
        <v>0</v>
      </c>
      <c r="AD22" s="256"/>
      <c r="AE22" s="256"/>
      <c r="AF22" s="256"/>
      <c r="AG22" s="256"/>
      <c r="AH22" s="256"/>
      <c r="AI22" s="256"/>
      <c r="AJ22" s="261"/>
      <c r="AK22" s="255">
        <f t="shared" si="11"/>
        <v>0</v>
      </c>
      <c r="AL22" s="256"/>
      <c r="AM22" s="256"/>
      <c r="AN22" s="256"/>
      <c r="AO22" s="256"/>
      <c r="AP22" s="256"/>
      <c r="AQ22" s="256"/>
      <c r="AR22" s="261"/>
    </row>
    <row r="23" spans="1:44" ht="15" hidden="1" customHeight="1">
      <c r="A23" s="260" t="s">
        <v>34</v>
      </c>
      <c r="B23" s="604">
        <f t="shared" si="7"/>
        <v>0</v>
      </c>
      <c r="C23" s="605">
        <f t="shared" si="12"/>
        <v>0</v>
      </c>
      <c r="D23" s="605">
        <f t="shared" si="13"/>
        <v>0</v>
      </c>
      <c r="E23" s="605">
        <f t="shared" si="14"/>
        <v>0</v>
      </c>
      <c r="F23" s="605">
        <f t="shared" si="15"/>
        <v>0</v>
      </c>
      <c r="G23" s="605">
        <f t="shared" si="16"/>
        <v>0</v>
      </c>
      <c r="H23" s="605">
        <f t="shared" si="17"/>
        <v>0</v>
      </c>
      <c r="I23" s="606">
        <f t="shared" si="18"/>
        <v>0</v>
      </c>
      <c r="L23" s="260" t="s">
        <v>34</v>
      </c>
      <c r="M23" s="255">
        <f t="shared" si="19"/>
        <v>0</v>
      </c>
      <c r="N23" s="256"/>
      <c r="O23" s="256"/>
      <c r="P23" s="256"/>
      <c r="Q23" s="256"/>
      <c r="R23" s="256"/>
      <c r="S23" s="256"/>
      <c r="T23" s="261"/>
      <c r="U23" s="255">
        <f t="shared" si="9"/>
        <v>0</v>
      </c>
      <c r="V23" s="256"/>
      <c r="W23" s="256"/>
      <c r="X23" s="256"/>
      <c r="Y23" s="256"/>
      <c r="Z23" s="256"/>
      <c r="AA23" s="256"/>
      <c r="AB23" s="261"/>
      <c r="AC23" s="255">
        <f t="shared" si="10"/>
        <v>0</v>
      </c>
      <c r="AD23" s="256"/>
      <c r="AE23" s="256"/>
      <c r="AF23" s="256"/>
      <c r="AG23" s="256"/>
      <c r="AH23" s="256"/>
      <c r="AI23" s="256"/>
      <c r="AJ23" s="261"/>
      <c r="AK23" s="255">
        <f t="shared" si="11"/>
        <v>0</v>
      </c>
      <c r="AL23" s="256"/>
      <c r="AM23" s="256"/>
      <c r="AN23" s="256"/>
      <c r="AO23" s="256"/>
      <c r="AP23" s="256"/>
      <c r="AQ23" s="256"/>
      <c r="AR23" s="261"/>
    </row>
    <row r="24" spans="1:44" ht="15" hidden="1" customHeight="1">
      <c r="A24" s="260" t="s">
        <v>35</v>
      </c>
      <c r="B24" s="604">
        <f t="shared" si="7"/>
        <v>0</v>
      </c>
      <c r="C24" s="605">
        <f t="shared" si="12"/>
        <v>0</v>
      </c>
      <c r="D24" s="605">
        <f t="shared" si="13"/>
        <v>0</v>
      </c>
      <c r="E24" s="605">
        <f t="shared" si="14"/>
        <v>0</v>
      </c>
      <c r="F24" s="605">
        <f t="shared" si="15"/>
        <v>0</v>
      </c>
      <c r="G24" s="605">
        <f t="shared" si="16"/>
        <v>0</v>
      </c>
      <c r="H24" s="605">
        <f t="shared" si="17"/>
        <v>0</v>
      </c>
      <c r="I24" s="606">
        <f t="shared" si="18"/>
        <v>0</v>
      </c>
      <c r="L24" s="260" t="s">
        <v>35</v>
      </c>
      <c r="M24" s="255">
        <f t="shared" si="19"/>
        <v>0</v>
      </c>
      <c r="N24" s="256"/>
      <c r="O24" s="256"/>
      <c r="P24" s="256"/>
      <c r="Q24" s="256"/>
      <c r="R24" s="256"/>
      <c r="S24" s="256"/>
      <c r="T24" s="261"/>
      <c r="U24" s="255">
        <f t="shared" si="9"/>
        <v>0</v>
      </c>
      <c r="V24" s="256"/>
      <c r="W24" s="256"/>
      <c r="X24" s="256"/>
      <c r="Y24" s="256"/>
      <c r="Z24" s="256"/>
      <c r="AA24" s="256"/>
      <c r="AB24" s="261"/>
      <c r="AC24" s="255">
        <f t="shared" si="10"/>
        <v>0</v>
      </c>
      <c r="AD24" s="256"/>
      <c r="AE24" s="256"/>
      <c r="AF24" s="256"/>
      <c r="AG24" s="256"/>
      <c r="AH24" s="256"/>
      <c r="AI24" s="256"/>
      <c r="AJ24" s="261"/>
      <c r="AK24" s="255">
        <f t="shared" si="11"/>
        <v>0</v>
      </c>
      <c r="AL24" s="256"/>
      <c r="AM24" s="256"/>
      <c r="AN24" s="256"/>
      <c r="AO24" s="256"/>
      <c r="AP24" s="256"/>
      <c r="AQ24" s="256"/>
      <c r="AR24" s="261"/>
    </row>
    <row r="25" spans="1:44" ht="14.25" customHeight="1" thickBot="1">
      <c r="A25" s="374" t="s">
        <v>36</v>
      </c>
      <c r="B25" s="607">
        <f>SUM(C25:I25)</f>
        <v>9</v>
      </c>
      <c r="C25" s="608">
        <f t="shared" si="12"/>
        <v>2</v>
      </c>
      <c r="D25" s="608">
        <f t="shared" si="13"/>
        <v>6</v>
      </c>
      <c r="E25" s="608">
        <f t="shared" si="14"/>
        <v>1</v>
      </c>
      <c r="F25" s="608">
        <f t="shared" si="15"/>
        <v>0</v>
      </c>
      <c r="G25" s="608">
        <f t="shared" si="16"/>
        <v>0</v>
      </c>
      <c r="H25" s="608">
        <f t="shared" si="17"/>
        <v>0</v>
      </c>
      <c r="I25" s="609">
        <f t="shared" si="18"/>
        <v>0</v>
      </c>
      <c r="L25" s="262" t="s">
        <v>37</v>
      </c>
      <c r="M25" s="263">
        <f>SUM(N25:T25)</f>
        <v>0</v>
      </c>
      <c r="N25" s="256"/>
      <c r="O25" s="256"/>
      <c r="P25" s="256"/>
      <c r="Q25" s="256"/>
      <c r="R25" s="256"/>
      <c r="S25" s="256"/>
      <c r="T25" s="261"/>
      <c r="U25" s="263">
        <f>SUM(V25:AB25)</f>
        <v>1</v>
      </c>
      <c r="V25" s="256"/>
      <c r="W25" s="256">
        <v>1</v>
      </c>
      <c r="X25" s="256"/>
      <c r="Y25" s="256"/>
      <c r="Z25" s="256"/>
      <c r="AA25" s="256"/>
      <c r="AB25" s="261"/>
      <c r="AC25" s="263">
        <f>SUM(AD25:AJ25)</f>
        <v>4</v>
      </c>
      <c r="AD25" s="256">
        <v>1</v>
      </c>
      <c r="AE25" s="256">
        <v>2</v>
      </c>
      <c r="AF25" s="256">
        <v>1</v>
      </c>
      <c r="AG25" s="256"/>
      <c r="AH25" s="256"/>
      <c r="AI25" s="256"/>
      <c r="AJ25" s="261"/>
      <c r="AK25" s="263">
        <f>SUM(AL25:AR25)</f>
        <v>4</v>
      </c>
      <c r="AL25" s="256">
        <v>1</v>
      </c>
      <c r="AM25" s="256">
        <v>3</v>
      </c>
      <c r="AN25" s="256"/>
      <c r="AO25" s="256"/>
      <c r="AP25" s="256"/>
      <c r="AQ25" s="256"/>
      <c r="AR25" s="261"/>
    </row>
    <row r="26" spans="1:44" ht="15" hidden="1" customHeight="1" thickBot="1">
      <c r="A26" s="375" t="s">
        <v>38</v>
      </c>
      <c r="B26" s="610">
        <f>SUM(C26:I26)</f>
        <v>0</v>
      </c>
      <c r="C26" s="611">
        <f t="shared" si="12"/>
        <v>0</v>
      </c>
      <c r="D26" s="611">
        <f t="shared" si="13"/>
        <v>0</v>
      </c>
      <c r="E26" s="611">
        <f t="shared" si="14"/>
        <v>0</v>
      </c>
      <c r="F26" s="611">
        <f t="shared" si="15"/>
        <v>0</v>
      </c>
      <c r="G26" s="611">
        <f t="shared" si="16"/>
        <v>0</v>
      </c>
      <c r="H26" s="611">
        <f t="shared" si="17"/>
        <v>0</v>
      </c>
      <c r="I26" s="612">
        <f t="shared" si="18"/>
        <v>0</v>
      </c>
      <c r="L26" s="260" t="s">
        <v>38</v>
      </c>
      <c r="M26" s="255">
        <f>SUM(N26:T26)</f>
        <v>0</v>
      </c>
      <c r="N26" s="256"/>
      <c r="O26" s="256"/>
      <c r="P26" s="256"/>
      <c r="Q26" s="256"/>
      <c r="R26" s="256"/>
      <c r="S26" s="256"/>
      <c r="T26" s="261"/>
      <c r="U26" s="255">
        <f>SUM(V26:AB26)</f>
        <v>0</v>
      </c>
      <c r="V26" s="256"/>
      <c r="W26" s="256"/>
      <c r="X26" s="256"/>
      <c r="Y26" s="256"/>
      <c r="Z26" s="256"/>
      <c r="AA26" s="256"/>
      <c r="AB26" s="261"/>
      <c r="AC26" s="255">
        <f>SUM(AD26:AJ26)</f>
        <v>0</v>
      </c>
      <c r="AD26" s="256"/>
      <c r="AE26" s="256"/>
      <c r="AF26" s="256"/>
      <c r="AG26" s="256"/>
      <c r="AH26" s="256"/>
      <c r="AI26" s="256"/>
      <c r="AJ26" s="261"/>
      <c r="AK26" s="255">
        <f>SUM(AL26:AR26)</f>
        <v>0</v>
      </c>
      <c r="AL26" s="256"/>
      <c r="AM26" s="256"/>
      <c r="AN26" s="256"/>
      <c r="AO26" s="256"/>
      <c r="AP26" s="256"/>
      <c r="AQ26" s="256"/>
      <c r="AR26" s="261"/>
    </row>
    <row r="27" spans="1:44" ht="16.5" customHeight="1" thickTop="1" thickBot="1">
      <c r="A27" s="423" t="s">
        <v>39</v>
      </c>
      <c r="B27" s="613">
        <f t="shared" ref="B27:I27" si="20">SUM(B28:B48)</f>
        <v>185</v>
      </c>
      <c r="C27" s="613">
        <f t="shared" si="20"/>
        <v>20</v>
      </c>
      <c r="D27" s="613">
        <f t="shared" si="20"/>
        <v>115</v>
      </c>
      <c r="E27" s="613">
        <f t="shared" si="20"/>
        <v>40</v>
      </c>
      <c r="F27" s="613">
        <f t="shared" si="20"/>
        <v>10</v>
      </c>
      <c r="G27" s="613">
        <f t="shared" si="20"/>
        <v>0</v>
      </c>
      <c r="H27" s="613">
        <f t="shared" si="20"/>
        <v>0</v>
      </c>
      <c r="I27" s="614">
        <f t="shared" si="20"/>
        <v>0</v>
      </c>
      <c r="L27" s="264" t="s">
        <v>39</v>
      </c>
      <c r="M27" s="265">
        <f t="shared" ref="M27:AR27" si="21">SUM(M28:M48)</f>
        <v>52</v>
      </c>
      <c r="N27" s="265">
        <f t="shared" si="21"/>
        <v>7</v>
      </c>
      <c r="O27" s="265">
        <f t="shared" si="21"/>
        <v>32</v>
      </c>
      <c r="P27" s="265">
        <f t="shared" si="21"/>
        <v>11</v>
      </c>
      <c r="Q27" s="265">
        <f t="shared" si="21"/>
        <v>2</v>
      </c>
      <c r="R27" s="265">
        <f t="shared" si="21"/>
        <v>0</v>
      </c>
      <c r="S27" s="265">
        <f t="shared" si="21"/>
        <v>0</v>
      </c>
      <c r="T27" s="265">
        <f t="shared" si="21"/>
        <v>0</v>
      </c>
      <c r="U27" s="265">
        <f t="shared" si="21"/>
        <v>40</v>
      </c>
      <c r="V27" s="265">
        <f t="shared" si="21"/>
        <v>2</v>
      </c>
      <c r="W27" s="265">
        <f t="shared" si="21"/>
        <v>28</v>
      </c>
      <c r="X27" s="265">
        <f t="shared" si="21"/>
        <v>8</v>
      </c>
      <c r="Y27" s="265">
        <f t="shared" si="21"/>
        <v>2</v>
      </c>
      <c r="Z27" s="265">
        <f t="shared" si="21"/>
        <v>0</v>
      </c>
      <c r="AA27" s="265">
        <f t="shared" si="21"/>
        <v>0</v>
      </c>
      <c r="AB27" s="265">
        <f t="shared" si="21"/>
        <v>0</v>
      </c>
      <c r="AC27" s="265">
        <f t="shared" si="21"/>
        <v>48</v>
      </c>
      <c r="AD27" s="265">
        <f t="shared" si="21"/>
        <v>4</v>
      </c>
      <c r="AE27" s="265">
        <f t="shared" si="21"/>
        <v>26</v>
      </c>
      <c r="AF27" s="265">
        <f t="shared" si="21"/>
        <v>12</v>
      </c>
      <c r="AG27" s="265">
        <f t="shared" si="21"/>
        <v>6</v>
      </c>
      <c r="AH27" s="265">
        <f t="shared" si="21"/>
        <v>0</v>
      </c>
      <c r="AI27" s="265">
        <f t="shared" si="21"/>
        <v>0</v>
      </c>
      <c r="AJ27" s="265">
        <f t="shared" si="21"/>
        <v>0</v>
      </c>
      <c r="AK27" s="265">
        <f t="shared" si="21"/>
        <v>45</v>
      </c>
      <c r="AL27" s="265">
        <f t="shared" si="21"/>
        <v>7</v>
      </c>
      <c r="AM27" s="265">
        <f t="shared" si="21"/>
        <v>29</v>
      </c>
      <c r="AN27" s="265">
        <f t="shared" si="21"/>
        <v>9</v>
      </c>
      <c r="AO27" s="265">
        <f t="shared" si="21"/>
        <v>0</v>
      </c>
      <c r="AP27" s="265">
        <f t="shared" si="21"/>
        <v>0</v>
      </c>
      <c r="AQ27" s="265">
        <f t="shared" si="21"/>
        <v>0</v>
      </c>
      <c r="AR27" s="265">
        <f t="shared" si="21"/>
        <v>0</v>
      </c>
    </row>
    <row r="28" spans="1:44" ht="15" hidden="1" customHeight="1" thickTop="1">
      <c r="A28" s="260" t="s">
        <v>40</v>
      </c>
      <c r="B28" s="604">
        <f t="shared" ref="B28:B48" si="22">SUM(C28:I28)</f>
        <v>0</v>
      </c>
      <c r="C28" s="605">
        <f t="shared" ref="C28:C41" si="23">SUM(N28,V28,AD28,AL28)</f>
        <v>0</v>
      </c>
      <c r="D28" s="605">
        <f t="shared" ref="D28:D41" si="24">SUM(O28,W28,AE28,AM28)</f>
        <v>0</v>
      </c>
      <c r="E28" s="605">
        <f t="shared" ref="E28:E41" si="25">SUM(P28,X28,AF28,AN28)</f>
        <v>0</v>
      </c>
      <c r="F28" s="605">
        <f t="shared" ref="F28:F41" si="26">SUM(Q28,Y28,AG28,AO28)</f>
        <v>0</v>
      </c>
      <c r="G28" s="605">
        <f t="shared" ref="G28:G41" si="27">SUM(R28,Z28,AH28,AP28)</f>
        <v>0</v>
      </c>
      <c r="H28" s="605">
        <f t="shared" ref="H28:H41" si="28">SUM(S28,AA28,AI28,AQ28)</f>
        <v>0</v>
      </c>
      <c r="I28" s="606">
        <f t="shared" ref="I28:I41" si="29">SUM(T28,AB28,AJ28,AR28)</f>
        <v>0</v>
      </c>
      <c r="L28" s="260" t="s">
        <v>40</v>
      </c>
      <c r="M28" s="255">
        <f t="shared" ref="M28:M46" si="30">SUM(N28:T28)</f>
        <v>0</v>
      </c>
      <c r="N28" s="256"/>
      <c r="O28" s="257"/>
      <c r="P28" s="258"/>
      <c r="Q28" s="258"/>
      <c r="R28" s="258"/>
      <c r="S28" s="258"/>
      <c r="T28" s="259"/>
      <c r="U28" s="255">
        <f t="shared" ref="U28:U46" si="31">SUM(V28:AB28)</f>
        <v>0</v>
      </c>
      <c r="V28" s="256"/>
      <c r="W28" s="257"/>
      <c r="X28" s="258"/>
      <c r="Y28" s="258"/>
      <c r="Z28" s="258"/>
      <c r="AA28" s="258"/>
      <c r="AB28" s="259"/>
      <c r="AC28" s="255">
        <f t="shared" ref="AC28:AC46" si="32">SUM(AD28:AJ28)</f>
        <v>0</v>
      </c>
      <c r="AD28" s="256"/>
      <c r="AE28" s="257"/>
      <c r="AF28" s="258"/>
      <c r="AG28" s="258"/>
      <c r="AH28" s="258"/>
      <c r="AI28" s="258"/>
      <c r="AJ28" s="259"/>
      <c r="AK28" s="255">
        <f t="shared" ref="AK28:AK46" si="33">SUM(AL28:AR28)</f>
        <v>0</v>
      </c>
      <c r="AL28" s="256"/>
      <c r="AM28" s="257"/>
      <c r="AN28" s="258"/>
      <c r="AO28" s="258"/>
      <c r="AP28" s="258"/>
      <c r="AQ28" s="258"/>
      <c r="AR28" s="259"/>
    </row>
    <row r="29" spans="1:44" ht="16.5" customHeight="1" thickTop="1">
      <c r="A29" s="260" t="s">
        <v>41</v>
      </c>
      <c r="B29" s="604">
        <f>SUM(C29:I29)</f>
        <v>95</v>
      </c>
      <c r="C29" s="605">
        <f t="shared" ref="C29:I29" si="34">SUM(N29,V29,AD29,AL29)</f>
        <v>5</v>
      </c>
      <c r="D29" s="605">
        <f t="shared" si="34"/>
        <v>69</v>
      </c>
      <c r="E29" s="605">
        <f t="shared" si="34"/>
        <v>16</v>
      </c>
      <c r="F29" s="605">
        <f t="shared" si="34"/>
        <v>5</v>
      </c>
      <c r="G29" s="605">
        <f t="shared" si="34"/>
        <v>0</v>
      </c>
      <c r="H29" s="605">
        <f t="shared" si="34"/>
        <v>0</v>
      </c>
      <c r="I29" s="606">
        <f t="shared" si="34"/>
        <v>0</v>
      </c>
      <c r="L29" s="260" t="s">
        <v>41</v>
      </c>
      <c r="M29" s="255">
        <f>SUM(N29:T29)</f>
        <v>29</v>
      </c>
      <c r="N29" s="256">
        <v>1</v>
      </c>
      <c r="O29" s="257">
        <v>21</v>
      </c>
      <c r="P29" s="258">
        <v>5</v>
      </c>
      <c r="Q29" s="258">
        <v>2</v>
      </c>
      <c r="R29" s="258"/>
      <c r="S29" s="258"/>
      <c r="T29" s="259"/>
      <c r="U29" s="255">
        <f>SUM(V29:AB29)</f>
        <v>18</v>
      </c>
      <c r="V29" s="256">
        <v>1</v>
      </c>
      <c r="W29" s="257">
        <v>13</v>
      </c>
      <c r="X29" s="258">
        <v>2</v>
      </c>
      <c r="Y29" s="258">
        <v>2</v>
      </c>
      <c r="Z29" s="258"/>
      <c r="AA29" s="258"/>
      <c r="AB29" s="259"/>
      <c r="AC29" s="255">
        <f>SUM(AD29:AJ29)</f>
        <v>25</v>
      </c>
      <c r="AD29" s="256">
        <v>1</v>
      </c>
      <c r="AE29" s="257">
        <v>17</v>
      </c>
      <c r="AF29" s="258">
        <v>6</v>
      </c>
      <c r="AG29" s="258">
        <v>1</v>
      </c>
      <c r="AH29" s="258"/>
      <c r="AI29" s="258"/>
      <c r="AJ29" s="259"/>
      <c r="AK29" s="255">
        <f>SUM(AL29:AR29)</f>
        <v>23</v>
      </c>
      <c r="AL29" s="256">
        <v>2</v>
      </c>
      <c r="AM29" s="257">
        <v>18</v>
      </c>
      <c r="AN29" s="258">
        <v>3</v>
      </c>
      <c r="AO29" s="258"/>
      <c r="AP29" s="258"/>
      <c r="AQ29" s="258"/>
      <c r="AR29" s="259"/>
    </row>
    <row r="30" spans="1:44" ht="15" hidden="1" customHeight="1">
      <c r="A30" s="260" t="s">
        <v>42</v>
      </c>
      <c r="B30" s="615">
        <f t="shared" si="22"/>
        <v>0</v>
      </c>
      <c r="C30" s="605">
        <f t="shared" si="23"/>
        <v>0</v>
      </c>
      <c r="D30" s="605">
        <f t="shared" si="24"/>
        <v>0</v>
      </c>
      <c r="E30" s="605">
        <f t="shared" si="25"/>
        <v>0</v>
      </c>
      <c r="F30" s="605">
        <f t="shared" si="26"/>
        <v>0</v>
      </c>
      <c r="G30" s="605">
        <f t="shared" si="27"/>
        <v>0</v>
      </c>
      <c r="H30" s="605">
        <f t="shared" si="28"/>
        <v>0</v>
      </c>
      <c r="I30" s="606">
        <f t="shared" si="29"/>
        <v>0</v>
      </c>
      <c r="L30" s="260" t="s">
        <v>42</v>
      </c>
      <c r="M30" s="268">
        <f t="shared" si="30"/>
        <v>0</v>
      </c>
      <c r="N30" s="256"/>
      <c r="O30" s="256"/>
      <c r="P30" s="256"/>
      <c r="Q30" s="256"/>
      <c r="R30" s="256"/>
      <c r="S30" s="256"/>
      <c r="T30" s="261"/>
      <c r="U30" s="268">
        <f t="shared" si="31"/>
        <v>0</v>
      </c>
      <c r="V30" s="256"/>
      <c r="W30" s="256"/>
      <c r="X30" s="256"/>
      <c r="Y30" s="256"/>
      <c r="Z30" s="256"/>
      <c r="AA30" s="256"/>
      <c r="AB30" s="261"/>
      <c r="AC30" s="268">
        <f t="shared" si="32"/>
        <v>0</v>
      </c>
      <c r="AD30" s="256"/>
      <c r="AE30" s="256"/>
      <c r="AF30" s="256"/>
      <c r="AG30" s="256"/>
      <c r="AH30" s="256"/>
      <c r="AI30" s="256"/>
      <c r="AJ30" s="261"/>
      <c r="AK30" s="268">
        <f t="shared" si="33"/>
        <v>0</v>
      </c>
      <c r="AL30" s="256"/>
      <c r="AM30" s="256"/>
      <c r="AN30" s="256"/>
      <c r="AO30" s="256"/>
      <c r="AP30" s="256"/>
      <c r="AQ30" s="256"/>
      <c r="AR30" s="261"/>
    </row>
    <row r="31" spans="1:44" ht="15" hidden="1" customHeight="1">
      <c r="A31" s="260" t="s">
        <v>43</v>
      </c>
      <c r="B31" s="604">
        <f t="shared" si="22"/>
        <v>0</v>
      </c>
      <c r="C31" s="605">
        <f t="shared" si="23"/>
        <v>0</v>
      </c>
      <c r="D31" s="605">
        <f t="shared" si="24"/>
        <v>0</v>
      </c>
      <c r="E31" s="605">
        <f t="shared" si="25"/>
        <v>0</v>
      </c>
      <c r="F31" s="605">
        <f t="shared" si="26"/>
        <v>0</v>
      </c>
      <c r="G31" s="605">
        <f t="shared" si="27"/>
        <v>0</v>
      </c>
      <c r="H31" s="605">
        <f t="shared" si="28"/>
        <v>0</v>
      </c>
      <c r="I31" s="606">
        <f t="shared" si="29"/>
        <v>0</v>
      </c>
      <c r="L31" s="260" t="s">
        <v>43</v>
      </c>
      <c r="M31" s="255">
        <f t="shared" si="30"/>
        <v>0</v>
      </c>
      <c r="N31" s="256"/>
      <c r="O31" s="256"/>
      <c r="P31" s="256"/>
      <c r="Q31" s="256"/>
      <c r="R31" s="256"/>
      <c r="S31" s="256"/>
      <c r="T31" s="261"/>
      <c r="U31" s="255">
        <f t="shared" si="31"/>
        <v>0</v>
      </c>
      <c r="V31" s="256"/>
      <c r="W31" s="256"/>
      <c r="X31" s="256"/>
      <c r="Y31" s="256"/>
      <c r="Z31" s="256"/>
      <c r="AA31" s="256"/>
      <c r="AB31" s="261"/>
      <c r="AC31" s="255">
        <f t="shared" si="32"/>
        <v>0</v>
      </c>
      <c r="AD31" s="256"/>
      <c r="AE31" s="256"/>
      <c r="AF31" s="256"/>
      <c r="AG31" s="256"/>
      <c r="AH31" s="256"/>
      <c r="AI31" s="256"/>
      <c r="AJ31" s="261"/>
      <c r="AK31" s="255">
        <f t="shared" si="33"/>
        <v>0</v>
      </c>
      <c r="AL31" s="256"/>
      <c r="AM31" s="256"/>
      <c r="AN31" s="256"/>
      <c r="AO31" s="256"/>
      <c r="AP31" s="256"/>
      <c r="AQ31" s="256"/>
      <c r="AR31" s="261"/>
    </row>
    <row r="32" spans="1:44" ht="15" hidden="1" customHeight="1">
      <c r="A32" s="260" t="s">
        <v>44</v>
      </c>
      <c r="B32" s="604">
        <f t="shared" si="22"/>
        <v>0</v>
      </c>
      <c r="C32" s="605">
        <f t="shared" si="23"/>
        <v>0</v>
      </c>
      <c r="D32" s="605">
        <f t="shared" si="24"/>
        <v>0</v>
      </c>
      <c r="E32" s="605">
        <f t="shared" si="25"/>
        <v>0</v>
      </c>
      <c r="F32" s="605">
        <f t="shared" si="26"/>
        <v>0</v>
      </c>
      <c r="G32" s="605">
        <f t="shared" si="27"/>
        <v>0</v>
      </c>
      <c r="H32" s="605">
        <f t="shared" si="28"/>
        <v>0</v>
      </c>
      <c r="I32" s="606">
        <f t="shared" si="29"/>
        <v>0</v>
      </c>
      <c r="L32" s="260" t="s">
        <v>44</v>
      </c>
      <c r="M32" s="255">
        <f t="shared" si="30"/>
        <v>0</v>
      </c>
      <c r="N32" s="256"/>
      <c r="O32" s="256"/>
      <c r="P32" s="256"/>
      <c r="Q32" s="256"/>
      <c r="R32" s="256"/>
      <c r="S32" s="256"/>
      <c r="T32" s="261"/>
      <c r="U32" s="255">
        <f t="shared" si="31"/>
        <v>0</v>
      </c>
      <c r="V32" s="256"/>
      <c r="W32" s="256"/>
      <c r="X32" s="256"/>
      <c r="Y32" s="256"/>
      <c r="Z32" s="256"/>
      <c r="AA32" s="256"/>
      <c r="AB32" s="261"/>
      <c r="AC32" s="255">
        <f t="shared" si="32"/>
        <v>0</v>
      </c>
      <c r="AD32" s="256"/>
      <c r="AE32" s="256"/>
      <c r="AF32" s="256"/>
      <c r="AG32" s="256"/>
      <c r="AH32" s="256"/>
      <c r="AI32" s="256"/>
      <c r="AJ32" s="261"/>
      <c r="AK32" s="255">
        <f t="shared" si="33"/>
        <v>0</v>
      </c>
      <c r="AL32" s="256"/>
      <c r="AM32" s="256"/>
      <c r="AN32" s="256"/>
      <c r="AO32" s="256"/>
      <c r="AP32" s="256"/>
      <c r="AQ32" s="256"/>
      <c r="AR32" s="261"/>
    </row>
    <row r="33" spans="1:44" ht="15" hidden="1" customHeight="1">
      <c r="A33" s="260" t="s">
        <v>45</v>
      </c>
      <c r="B33" s="604">
        <f t="shared" si="22"/>
        <v>0</v>
      </c>
      <c r="C33" s="605">
        <f t="shared" si="23"/>
        <v>0</v>
      </c>
      <c r="D33" s="605">
        <f t="shared" si="24"/>
        <v>0</v>
      </c>
      <c r="E33" s="605">
        <f t="shared" si="25"/>
        <v>0</v>
      </c>
      <c r="F33" s="605">
        <f t="shared" si="26"/>
        <v>0</v>
      </c>
      <c r="G33" s="605">
        <f t="shared" si="27"/>
        <v>0</v>
      </c>
      <c r="H33" s="605">
        <f t="shared" si="28"/>
        <v>0</v>
      </c>
      <c r="I33" s="606">
        <f t="shared" si="29"/>
        <v>0</v>
      </c>
      <c r="L33" s="260" t="s">
        <v>45</v>
      </c>
      <c r="M33" s="255">
        <f t="shared" si="30"/>
        <v>0</v>
      </c>
      <c r="N33" s="256"/>
      <c r="O33" s="256"/>
      <c r="P33" s="256"/>
      <c r="Q33" s="256"/>
      <c r="R33" s="256"/>
      <c r="S33" s="256"/>
      <c r="T33" s="261"/>
      <c r="U33" s="255">
        <f t="shared" si="31"/>
        <v>0</v>
      </c>
      <c r="V33" s="256"/>
      <c r="W33" s="256"/>
      <c r="X33" s="256"/>
      <c r="Y33" s="256"/>
      <c r="Z33" s="256"/>
      <c r="AA33" s="256"/>
      <c r="AB33" s="261"/>
      <c r="AC33" s="255">
        <f t="shared" si="32"/>
        <v>0</v>
      </c>
      <c r="AD33" s="256"/>
      <c r="AE33" s="256"/>
      <c r="AF33" s="256"/>
      <c r="AG33" s="256"/>
      <c r="AH33" s="256"/>
      <c r="AI33" s="256"/>
      <c r="AJ33" s="261"/>
      <c r="AK33" s="255">
        <f t="shared" si="33"/>
        <v>0</v>
      </c>
      <c r="AL33" s="256"/>
      <c r="AM33" s="256"/>
      <c r="AN33" s="256"/>
      <c r="AO33" s="256"/>
      <c r="AP33" s="256"/>
      <c r="AQ33" s="256"/>
      <c r="AR33" s="261"/>
    </row>
    <row r="34" spans="1:44" ht="15" hidden="1" customHeight="1">
      <c r="A34" s="260" t="s">
        <v>46</v>
      </c>
      <c r="B34" s="604">
        <f t="shared" si="22"/>
        <v>0</v>
      </c>
      <c r="C34" s="605">
        <f t="shared" si="23"/>
        <v>0</v>
      </c>
      <c r="D34" s="605">
        <f t="shared" si="24"/>
        <v>0</v>
      </c>
      <c r="E34" s="605">
        <f t="shared" si="25"/>
        <v>0</v>
      </c>
      <c r="F34" s="605">
        <f t="shared" si="26"/>
        <v>0</v>
      </c>
      <c r="G34" s="605">
        <f t="shared" si="27"/>
        <v>0</v>
      </c>
      <c r="H34" s="605">
        <f t="shared" si="28"/>
        <v>0</v>
      </c>
      <c r="I34" s="606">
        <f t="shared" si="29"/>
        <v>0</v>
      </c>
      <c r="L34" s="260" t="s">
        <v>46</v>
      </c>
      <c r="M34" s="255">
        <f t="shared" si="30"/>
        <v>0</v>
      </c>
      <c r="N34" s="256"/>
      <c r="O34" s="256"/>
      <c r="P34" s="256"/>
      <c r="Q34" s="256"/>
      <c r="R34" s="256"/>
      <c r="S34" s="256"/>
      <c r="T34" s="261"/>
      <c r="U34" s="255">
        <f t="shared" si="31"/>
        <v>0</v>
      </c>
      <c r="V34" s="256"/>
      <c r="W34" s="256"/>
      <c r="X34" s="256"/>
      <c r="Y34" s="256"/>
      <c r="Z34" s="256"/>
      <c r="AA34" s="256"/>
      <c r="AB34" s="261"/>
      <c r="AC34" s="255">
        <f t="shared" si="32"/>
        <v>0</v>
      </c>
      <c r="AD34" s="256"/>
      <c r="AE34" s="256"/>
      <c r="AF34" s="256"/>
      <c r="AG34" s="256"/>
      <c r="AH34" s="256"/>
      <c r="AI34" s="256"/>
      <c r="AJ34" s="261"/>
      <c r="AK34" s="255">
        <f t="shared" si="33"/>
        <v>0</v>
      </c>
      <c r="AL34" s="256"/>
      <c r="AM34" s="256"/>
      <c r="AN34" s="256"/>
      <c r="AO34" s="256"/>
      <c r="AP34" s="256"/>
      <c r="AQ34" s="256"/>
      <c r="AR34" s="261"/>
    </row>
    <row r="35" spans="1:44" ht="15" hidden="1" customHeight="1">
      <c r="A35" s="260" t="s">
        <v>47</v>
      </c>
      <c r="B35" s="604">
        <f t="shared" si="22"/>
        <v>0</v>
      </c>
      <c r="C35" s="605">
        <f t="shared" si="23"/>
        <v>0</v>
      </c>
      <c r="D35" s="605">
        <f t="shared" si="24"/>
        <v>0</v>
      </c>
      <c r="E35" s="605">
        <f t="shared" si="25"/>
        <v>0</v>
      </c>
      <c r="F35" s="605">
        <f t="shared" si="26"/>
        <v>0</v>
      </c>
      <c r="G35" s="605">
        <f t="shared" si="27"/>
        <v>0</v>
      </c>
      <c r="H35" s="605">
        <f t="shared" si="28"/>
        <v>0</v>
      </c>
      <c r="I35" s="606">
        <f t="shared" si="29"/>
        <v>0</v>
      </c>
      <c r="L35" s="260" t="s">
        <v>47</v>
      </c>
      <c r="M35" s="255">
        <f t="shared" si="30"/>
        <v>0</v>
      </c>
      <c r="N35" s="256"/>
      <c r="O35" s="256"/>
      <c r="P35" s="256"/>
      <c r="Q35" s="256"/>
      <c r="R35" s="256"/>
      <c r="S35" s="256"/>
      <c r="T35" s="261"/>
      <c r="U35" s="255">
        <f t="shared" si="31"/>
        <v>0</v>
      </c>
      <c r="V35" s="256"/>
      <c r="W35" s="256"/>
      <c r="X35" s="256"/>
      <c r="Y35" s="256"/>
      <c r="Z35" s="256"/>
      <c r="AA35" s="256"/>
      <c r="AB35" s="261"/>
      <c r="AC35" s="255">
        <f t="shared" si="32"/>
        <v>0</v>
      </c>
      <c r="AD35" s="256"/>
      <c r="AE35" s="256"/>
      <c r="AF35" s="256"/>
      <c r="AG35" s="256"/>
      <c r="AH35" s="256"/>
      <c r="AI35" s="256"/>
      <c r="AJ35" s="261"/>
      <c r="AK35" s="255">
        <f t="shared" si="33"/>
        <v>0</v>
      </c>
      <c r="AL35" s="256"/>
      <c r="AM35" s="256"/>
      <c r="AN35" s="256"/>
      <c r="AO35" s="256"/>
      <c r="AP35" s="256"/>
      <c r="AQ35" s="256"/>
      <c r="AR35" s="261"/>
    </row>
    <row r="36" spans="1:44" ht="15" hidden="1" customHeight="1">
      <c r="A36" s="260" t="s">
        <v>48</v>
      </c>
      <c r="B36" s="604">
        <f t="shared" si="22"/>
        <v>0</v>
      </c>
      <c r="C36" s="605">
        <f t="shared" si="23"/>
        <v>0</v>
      </c>
      <c r="D36" s="605">
        <f t="shared" si="24"/>
        <v>0</v>
      </c>
      <c r="E36" s="605">
        <f t="shared" si="25"/>
        <v>0</v>
      </c>
      <c r="F36" s="605">
        <f t="shared" si="26"/>
        <v>0</v>
      </c>
      <c r="G36" s="605">
        <f t="shared" si="27"/>
        <v>0</v>
      </c>
      <c r="H36" s="605">
        <f t="shared" si="28"/>
        <v>0</v>
      </c>
      <c r="I36" s="606">
        <f t="shared" si="29"/>
        <v>0</v>
      </c>
      <c r="L36" s="260" t="s">
        <v>48</v>
      </c>
      <c r="M36" s="255">
        <f t="shared" si="30"/>
        <v>0</v>
      </c>
      <c r="N36" s="256"/>
      <c r="O36" s="256"/>
      <c r="P36" s="256"/>
      <c r="Q36" s="256"/>
      <c r="R36" s="256"/>
      <c r="S36" s="256"/>
      <c r="T36" s="261"/>
      <c r="U36" s="255">
        <f t="shared" si="31"/>
        <v>0</v>
      </c>
      <c r="V36" s="256"/>
      <c r="W36" s="256"/>
      <c r="X36" s="256"/>
      <c r="Y36" s="256"/>
      <c r="Z36" s="256"/>
      <c r="AA36" s="256"/>
      <c r="AB36" s="261"/>
      <c r="AC36" s="255">
        <f t="shared" si="32"/>
        <v>0</v>
      </c>
      <c r="AD36" s="256"/>
      <c r="AE36" s="256"/>
      <c r="AF36" s="256"/>
      <c r="AG36" s="256"/>
      <c r="AH36" s="256"/>
      <c r="AI36" s="256"/>
      <c r="AJ36" s="261"/>
      <c r="AK36" s="255">
        <f t="shared" si="33"/>
        <v>0</v>
      </c>
      <c r="AL36" s="256"/>
      <c r="AM36" s="256"/>
      <c r="AN36" s="256"/>
      <c r="AO36" s="256"/>
      <c r="AP36" s="256"/>
      <c r="AQ36" s="256"/>
      <c r="AR36" s="261"/>
    </row>
    <row r="37" spans="1:44" ht="15" hidden="1" customHeight="1">
      <c r="A37" s="260" t="s">
        <v>49</v>
      </c>
      <c r="B37" s="604">
        <f t="shared" si="22"/>
        <v>0</v>
      </c>
      <c r="C37" s="605">
        <f t="shared" si="23"/>
        <v>0</v>
      </c>
      <c r="D37" s="605">
        <f t="shared" si="24"/>
        <v>0</v>
      </c>
      <c r="E37" s="605">
        <f t="shared" si="25"/>
        <v>0</v>
      </c>
      <c r="F37" s="605">
        <f t="shared" si="26"/>
        <v>0</v>
      </c>
      <c r="G37" s="605">
        <f t="shared" si="27"/>
        <v>0</v>
      </c>
      <c r="H37" s="605">
        <f t="shared" si="28"/>
        <v>0</v>
      </c>
      <c r="I37" s="606">
        <f t="shared" si="29"/>
        <v>0</v>
      </c>
      <c r="L37" s="260" t="s">
        <v>49</v>
      </c>
      <c r="M37" s="255">
        <f t="shared" si="30"/>
        <v>0</v>
      </c>
      <c r="N37" s="256"/>
      <c r="O37" s="256"/>
      <c r="P37" s="256"/>
      <c r="Q37" s="256"/>
      <c r="R37" s="256"/>
      <c r="S37" s="256"/>
      <c r="T37" s="261"/>
      <c r="U37" s="255">
        <f t="shared" si="31"/>
        <v>0</v>
      </c>
      <c r="V37" s="256"/>
      <c r="W37" s="256"/>
      <c r="X37" s="256"/>
      <c r="Y37" s="256"/>
      <c r="Z37" s="256"/>
      <c r="AA37" s="256"/>
      <c r="AB37" s="261"/>
      <c r="AC37" s="255">
        <f t="shared" si="32"/>
        <v>0</v>
      </c>
      <c r="AD37" s="256"/>
      <c r="AE37" s="256"/>
      <c r="AF37" s="256"/>
      <c r="AG37" s="256"/>
      <c r="AH37" s="256"/>
      <c r="AI37" s="256"/>
      <c r="AJ37" s="261"/>
      <c r="AK37" s="255">
        <f t="shared" si="33"/>
        <v>0</v>
      </c>
      <c r="AL37" s="256"/>
      <c r="AM37" s="256"/>
      <c r="AN37" s="256"/>
      <c r="AO37" s="256"/>
      <c r="AP37" s="256"/>
      <c r="AQ37" s="256"/>
      <c r="AR37" s="261"/>
    </row>
    <row r="38" spans="1:44" ht="15" hidden="1" customHeight="1">
      <c r="A38" s="260" t="s">
        <v>50</v>
      </c>
      <c r="B38" s="604">
        <f t="shared" si="22"/>
        <v>0</v>
      </c>
      <c r="C38" s="605">
        <f t="shared" si="23"/>
        <v>0</v>
      </c>
      <c r="D38" s="605">
        <f t="shared" si="24"/>
        <v>0</v>
      </c>
      <c r="E38" s="605">
        <f t="shared" si="25"/>
        <v>0</v>
      </c>
      <c r="F38" s="605">
        <f t="shared" si="26"/>
        <v>0</v>
      </c>
      <c r="G38" s="605">
        <f t="shared" si="27"/>
        <v>0</v>
      </c>
      <c r="H38" s="605">
        <f t="shared" si="28"/>
        <v>0</v>
      </c>
      <c r="I38" s="606">
        <f t="shared" si="29"/>
        <v>0</v>
      </c>
      <c r="L38" s="260" t="s">
        <v>50</v>
      </c>
      <c r="M38" s="255">
        <f t="shared" si="30"/>
        <v>0</v>
      </c>
      <c r="N38" s="256"/>
      <c r="O38" s="256"/>
      <c r="P38" s="256"/>
      <c r="Q38" s="256"/>
      <c r="R38" s="256"/>
      <c r="S38" s="256"/>
      <c r="T38" s="261"/>
      <c r="U38" s="255">
        <f t="shared" si="31"/>
        <v>0</v>
      </c>
      <c r="V38" s="256"/>
      <c r="W38" s="256"/>
      <c r="X38" s="256"/>
      <c r="Y38" s="256"/>
      <c r="Z38" s="256"/>
      <c r="AA38" s="256"/>
      <c r="AB38" s="261"/>
      <c r="AC38" s="255">
        <f t="shared" si="32"/>
        <v>0</v>
      </c>
      <c r="AD38" s="256"/>
      <c r="AE38" s="256"/>
      <c r="AF38" s="256"/>
      <c r="AG38" s="256"/>
      <c r="AH38" s="256"/>
      <c r="AI38" s="256"/>
      <c r="AJ38" s="261"/>
      <c r="AK38" s="255">
        <f t="shared" si="33"/>
        <v>0</v>
      </c>
      <c r="AL38" s="256"/>
      <c r="AM38" s="256"/>
      <c r="AN38" s="256"/>
      <c r="AO38" s="256"/>
      <c r="AP38" s="256"/>
      <c r="AQ38" s="256"/>
      <c r="AR38" s="261"/>
    </row>
    <row r="39" spans="1:44" ht="15" hidden="1" customHeight="1">
      <c r="A39" s="260" t="s">
        <v>51</v>
      </c>
      <c r="B39" s="604">
        <f t="shared" si="22"/>
        <v>0</v>
      </c>
      <c r="C39" s="605">
        <f t="shared" si="23"/>
        <v>0</v>
      </c>
      <c r="D39" s="605">
        <f t="shared" si="24"/>
        <v>0</v>
      </c>
      <c r="E39" s="605">
        <f t="shared" si="25"/>
        <v>0</v>
      </c>
      <c r="F39" s="605">
        <f t="shared" si="26"/>
        <v>0</v>
      </c>
      <c r="G39" s="605">
        <f t="shared" si="27"/>
        <v>0</v>
      </c>
      <c r="H39" s="605">
        <f t="shared" si="28"/>
        <v>0</v>
      </c>
      <c r="I39" s="606">
        <f t="shared" si="29"/>
        <v>0</v>
      </c>
      <c r="L39" s="260" t="s">
        <v>51</v>
      </c>
      <c r="M39" s="255">
        <f t="shared" si="30"/>
        <v>0</v>
      </c>
      <c r="N39" s="256"/>
      <c r="O39" s="256"/>
      <c r="P39" s="256"/>
      <c r="Q39" s="256"/>
      <c r="R39" s="256"/>
      <c r="S39" s="256"/>
      <c r="T39" s="261"/>
      <c r="U39" s="255">
        <f t="shared" si="31"/>
        <v>0</v>
      </c>
      <c r="V39" s="256"/>
      <c r="W39" s="256"/>
      <c r="X39" s="256"/>
      <c r="Y39" s="256"/>
      <c r="Z39" s="256"/>
      <c r="AA39" s="256"/>
      <c r="AB39" s="261"/>
      <c r="AC39" s="255">
        <f t="shared" si="32"/>
        <v>0</v>
      </c>
      <c r="AD39" s="256"/>
      <c r="AE39" s="256"/>
      <c r="AF39" s="256"/>
      <c r="AG39" s="256"/>
      <c r="AH39" s="256"/>
      <c r="AI39" s="256"/>
      <c r="AJ39" s="261"/>
      <c r="AK39" s="255">
        <f t="shared" si="33"/>
        <v>0</v>
      </c>
      <c r="AL39" s="256"/>
      <c r="AM39" s="256"/>
      <c r="AN39" s="256"/>
      <c r="AO39" s="256"/>
      <c r="AP39" s="256"/>
      <c r="AQ39" s="256"/>
      <c r="AR39" s="261"/>
    </row>
    <row r="40" spans="1:44" ht="15" hidden="1" customHeight="1">
      <c r="A40" s="260" t="s">
        <v>52</v>
      </c>
      <c r="B40" s="604">
        <f t="shared" si="22"/>
        <v>0</v>
      </c>
      <c r="C40" s="605">
        <f t="shared" si="23"/>
        <v>0</v>
      </c>
      <c r="D40" s="605">
        <f t="shared" si="24"/>
        <v>0</v>
      </c>
      <c r="E40" s="605">
        <f t="shared" si="25"/>
        <v>0</v>
      </c>
      <c r="F40" s="605">
        <f t="shared" si="26"/>
        <v>0</v>
      </c>
      <c r="G40" s="605">
        <f t="shared" si="27"/>
        <v>0</v>
      </c>
      <c r="H40" s="605">
        <f t="shared" si="28"/>
        <v>0</v>
      </c>
      <c r="I40" s="606">
        <f t="shared" si="29"/>
        <v>0</v>
      </c>
      <c r="L40" s="260" t="s">
        <v>52</v>
      </c>
      <c r="M40" s="255">
        <f t="shared" si="30"/>
        <v>0</v>
      </c>
      <c r="N40" s="256"/>
      <c r="O40" s="256"/>
      <c r="P40" s="256"/>
      <c r="Q40" s="256"/>
      <c r="R40" s="256"/>
      <c r="S40" s="256"/>
      <c r="T40" s="261"/>
      <c r="U40" s="255">
        <f t="shared" si="31"/>
        <v>0</v>
      </c>
      <c r="V40" s="256"/>
      <c r="W40" s="256"/>
      <c r="X40" s="256"/>
      <c r="Y40" s="256"/>
      <c r="Z40" s="256"/>
      <c r="AA40" s="256"/>
      <c r="AB40" s="261"/>
      <c r="AC40" s="255">
        <f t="shared" si="32"/>
        <v>0</v>
      </c>
      <c r="AD40" s="256"/>
      <c r="AE40" s="256"/>
      <c r="AF40" s="256"/>
      <c r="AG40" s="256"/>
      <c r="AH40" s="256"/>
      <c r="AI40" s="256"/>
      <c r="AJ40" s="261"/>
      <c r="AK40" s="255">
        <f t="shared" si="33"/>
        <v>0</v>
      </c>
      <c r="AL40" s="256"/>
      <c r="AM40" s="256"/>
      <c r="AN40" s="256"/>
      <c r="AO40" s="256"/>
      <c r="AP40" s="256"/>
      <c r="AQ40" s="256"/>
      <c r="AR40" s="261"/>
    </row>
    <row r="41" spans="1:44" ht="15" hidden="1" customHeight="1">
      <c r="A41" s="260" t="s">
        <v>53</v>
      </c>
      <c r="B41" s="604">
        <f t="shared" si="22"/>
        <v>0</v>
      </c>
      <c r="C41" s="605">
        <f t="shared" si="23"/>
        <v>0</v>
      </c>
      <c r="D41" s="605">
        <f t="shared" si="24"/>
        <v>0</v>
      </c>
      <c r="E41" s="605">
        <f t="shared" si="25"/>
        <v>0</v>
      </c>
      <c r="F41" s="605">
        <f t="shared" si="26"/>
        <v>0</v>
      </c>
      <c r="G41" s="605">
        <f t="shared" si="27"/>
        <v>0</v>
      </c>
      <c r="H41" s="605">
        <f t="shared" si="28"/>
        <v>0</v>
      </c>
      <c r="I41" s="606">
        <f t="shared" si="29"/>
        <v>0</v>
      </c>
      <c r="L41" s="260" t="s">
        <v>53</v>
      </c>
      <c r="M41" s="255">
        <f t="shared" si="30"/>
        <v>0</v>
      </c>
      <c r="N41" s="256"/>
      <c r="O41" s="256"/>
      <c r="P41" s="256"/>
      <c r="Q41" s="256"/>
      <c r="R41" s="256"/>
      <c r="S41" s="256"/>
      <c r="T41" s="261"/>
      <c r="U41" s="255">
        <f t="shared" si="31"/>
        <v>0</v>
      </c>
      <c r="V41" s="256"/>
      <c r="W41" s="256"/>
      <c r="X41" s="256"/>
      <c r="Y41" s="256"/>
      <c r="Z41" s="256"/>
      <c r="AA41" s="256"/>
      <c r="AB41" s="261"/>
      <c r="AC41" s="255">
        <f t="shared" si="32"/>
        <v>0</v>
      </c>
      <c r="AD41" s="256"/>
      <c r="AE41" s="256"/>
      <c r="AF41" s="256"/>
      <c r="AG41" s="256"/>
      <c r="AH41" s="256"/>
      <c r="AI41" s="256"/>
      <c r="AJ41" s="261"/>
      <c r="AK41" s="255">
        <f t="shared" si="33"/>
        <v>0</v>
      </c>
      <c r="AL41" s="256"/>
      <c r="AM41" s="256"/>
      <c r="AN41" s="256"/>
      <c r="AO41" s="256"/>
      <c r="AP41" s="256"/>
      <c r="AQ41" s="256"/>
      <c r="AR41" s="261"/>
    </row>
    <row r="42" spans="1:44" ht="18.75" customHeight="1" thickBot="1">
      <c r="A42" s="270" t="s">
        <v>54</v>
      </c>
      <c r="B42" s="618">
        <f>SUM(C42:I42)</f>
        <v>90</v>
      </c>
      <c r="C42" s="619">
        <f t="shared" ref="C42:I42" si="35">SUM(N42,V42,AD42,AL42)</f>
        <v>15</v>
      </c>
      <c r="D42" s="619">
        <f t="shared" si="35"/>
        <v>46</v>
      </c>
      <c r="E42" s="619">
        <f t="shared" si="35"/>
        <v>24</v>
      </c>
      <c r="F42" s="619">
        <f t="shared" si="35"/>
        <v>5</v>
      </c>
      <c r="G42" s="619">
        <f t="shared" si="35"/>
        <v>0</v>
      </c>
      <c r="H42" s="619">
        <f t="shared" si="35"/>
        <v>0</v>
      </c>
      <c r="I42" s="620">
        <f t="shared" si="35"/>
        <v>0</v>
      </c>
      <c r="L42" s="260" t="s">
        <v>54</v>
      </c>
      <c r="M42" s="255">
        <f>SUM(N42:T42)</f>
        <v>23</v>
      </c>
      <c r="N42" s="256">
        <v>6</v>
      </c>
      <c r="O42" s="257">
        <v>11</v>
      </c>
      <c r="P42" s="258">
        <v>6</v>
      </c>
      <c r="Q42" s="258"/>
      <c r="R42" s="258"/>
      <c r="S42" s="258"/>
      <c r="T42" s="259"/>
      <c r="U42" s="255">
        <f>SUM(V42:AB42)</f>
        <v>22</v>
      </c>
      <c r="V42" s="256">
        <v>1</v>
      </c>
      <c r="W42" s="257">
        <v>15</v>
      </c>
      <c r="X42" s="258">
        <v>6</v>
      </c>
      <c r="Y42" s="258"/>
      <c r="Z42" s="258"/>
      <c r="AA42" s="258"/>
      <c r="AB42" s="259"/>
      <c r="AC42" s="255">
        <f>SUM(AD42:AJ42)</f>
        <v>23</v>
      </c>
      <c r="AD42" s="256">
        <v>3</v>
      </c>
      <c r="AE42" s="257">
        <v>9</v>
      </c>
      <c r="AF42" s="258">
        <v>6</v>
      </c>
      <c r="AG42" s="258">
        <v>5</v>
      </c>
      <c r="AH42" s="258"/>
      <c r="AI42" s="258"/>
      <c r="AJ42" s="259"/>
      <c r="AK42" s="255">
        <f>SUM(AL42:AR42)</f>
        <v>22</v>
      </c>
      <c r="AL42" s="256">
        <v>5</v>
      </c>
      <c r="AM42" s="257">
        <v>11</v>
      </c>
      <c r="AN42" s="258">
        <v>6</v>
      </c>
      <c r="AO42" s="258">
        <v>0</v>
      </c>
      <c r="AP42" s="258"/>
      <c r="AQ42" s="258"/>
      <c r="AR42" s="259"/>
    </row>
    <row r="43" spans="1:44" ht="12.75" hidden="1" customHeight="1">
      <c r="A43" s="262" t="s">
        <v>55</v>
      </c>
      <c r="B43" s="616">
        <f t="shared" si="22"/>
        <v>0</v>
      </c>
      <c r="C43" s="605">
        <f t="shared" ref="C43:C48" si="36">SUM(N43,V43,AD43,AL43)</f>
        <v>0</v>
      </c>
      <c r="D43" s="605">
        <f t="shared" ref="D43:D48" si="37">SUM(O43,W43,AE43,AM43)</f>
        <v>0</v>
      </c>
      <c r="E43" s="605">
        <f t="shared" ref="E43:E48" si="38">SUM(P43,X43,AF43,AN43)</f>
        <v>0</v>
      </c>
      <c r="F43" s="605">
        <f t="shared" ref="F43:F48" si="39">SUM(Q43,Y43,AG43,AO43)</f>
        <v>0</v>
      </c>
      <c r="G43" s="605">
        <f t="shared" ref="G43:G48" si="40">SUM(R43,Z43,AH43,AP43)</f>
        <v>0</v>
      </c>
      <c r="H43" s="605">
        <f t="shared" ref="H43:H48" si="41">SUM(S43,AA43,AI43,AQ43)</f>
        <v>0</v>
      </c>
      <c r="I43" s="606">
        <f t="shared" ref="I43:I48" si="42">SUM(T43,AB43,AJ43,AR43)</f>
        <v>0</v>
      </c>
      <c r="L43" s="260" t="s">
        <v>55</v>
      </c>
      <c r="M43" s="255">
        <f t="shared" si="30"/>
        <v>0</v>
      </c>
      <c r="N43" s="256"/>
      <c r="O43" s="256"/>
      <c r="P43" s="256"/>
      <c r="Q43" s="256"/>
      <c r="R43" s="256"/>
      <c r="S43" s="256"/>
      <c r="T43" s="261"/>
      <c r="U43" s="255">
        <f t="shared" si="31"/>
        <v>0</v>
      </c>
      <c r="V43" s="256"/>
      <c r="W43" s="256"/>
      <c r="X43" s="256"/>
      <c r="Y43" s="256"/>
      <c r="Z43" s="256"/>
      <c r="AA43" s="256"/>
      <c r="AB43" s="261"/>
      <c r="AC43" s="255">
        <f t="shared" si="32"/>
        <v>0</v>
      </c>
      <c r="AD43" s="256"/>
      <c r="AE43" s="256"/>
      <c r="AF43" s="256"/>
      <c r="AG43" s="256"/>
      <c r="AH43" s="256"/>
      <c r="AI43" s="256"/>
      <c r="AJ43" s="261"/>
      <c r="AK43" s="255">
        <f t="shared" si="33"/>
        <v>0</v>
      </c>
      <c r="AL43" s="256"/>
      <c r="AM43" s="256"/>
      <c r="AN43" s="256"/>
      <c r="AO43" s="256"/>
      <c r="AP43" s="256"/>
      <c r="AQ43" s="256"/>
      <c r="AR43" s="261"/>
    </row>
    <row r="44" spans="1:44" ht="12.75" hidden="1" customHeight="1">
      <c r="A44" s="260" t="s">
        <v>56</v>
      </c>
      <c r="B44" s="604">
        <f t="shared" si="22"/>
        <v>0</v>
      </c>
      <c r="C44" s="605">
        <f t="shared" si="36"/>
        <v>0</v>
      </c>
      <c r="D44" s="605">
        <f t="shared" si="37"/>
        <v>0</v>
      </c>
      <c r="E44" s="605">
        <f t="shared" si="38"/>
        <v>0</v>
      </c>
      <c r="F44" s="605">
        <f t="shared" si="39"/>
        <v>0</v>
      </c>
      <c r="G44" s="605">
        <f t="shared" si="40"/>
        <v>0</v>
      </c>
      <c r="H44" s="605">
        <f t="shared" si="41"/>
        <v>0</v>
      </c>
      <c r="I44" s="606">
        <f t="shared" si="42"/>
        <v>0</v>
      </c>
      <c r="L44" s="260" t="s">
        <v>56</v>
      </c>
      <c r="M44" s="255">
        <f t="shared" si="30"/>
        <v>0</v>
      </c>
      <c r="N44" s="256"/>
      <c r="O44" s="256"/>
      <c r="P44" s="256"/>
      <c r="Q44" s="256"/>
      <c r="R44" s="256"/>
      <c r="S44" s="256"/>
      <c r="T44" s="261"/>
      <c r="U44" s="255">
        <f t="shared" si="31"/>
        <v>0</v>
      </c>
      <c r="V44" s="256"/>
      <c r="W44" s="256"/>
      <c r="X44" s="256"/>
      <c r="Y44" s="256"/>
      <c r="Z44" s="256"/>
      <c r="AA44" s="256"/>
      <c r="AB44" s="261"/>
      <c r="AC44" s="255">
        <f t="shared" si="32"/>
        <v>0</v>
      </c>
      <c r="AD44" s="256"/>
      <c r="AE44" s="256"/>
      <c r="AF44" s="256"/>
      <c r="AG44" s="256"/>
      <c r="AH44" s="256"/>
      <c r="AI44" s="256"/>
      <c r="AJ44" s="261"/>
      <c r="AK44" s="255">
        <f t="shared" si="33"/>
        <v>0</v>
      </c>
      <c r="AL44" s="256"/>
      <c r="AM44" s="256"/>
      <c r="AN44" s="256"/>
      <c r="AO44" s="256"/>
      <c r="AP44" s="256"/>
      <c r="AQ44" s="256"/>
      <c r="AR44" s="261"/>
    </row>
    <row r="45" spans="1:44" ht="12.75" hidden="1" customHeight="1">
      <c r="A45" s="260" t="s">
        <v>57</v>
      </c>
      <c r="B45" s="604">
        <f t="shared" si="22"/>
        <v>0</v>
      </c>
      <c r="C45" s="605">
        <f t="shared" si="36"/>
        <v>0</v>
      </c>
      <c r="D45" s="605">
        <f t="shared" si="37"/>
        <v>0</v>
      </c>
      <c r="E45" s="605">
        <f t="shared" si="38"/>
        <v>0</v>
      </c>
      <c r="F45" s="605">
        <f t="shared" si="39"/>
        <v>0</v>
      </c>
      <c r="G45" s="605">
        <f t="shared" si="40"/>
        <v>0</v>
      </c>
      <c r="H45" s="605">
        <f t="shared" si="41"/>
        <v>0</v>
      </c>
      <c r="I45" s="606">
        <f t="shared" si="42"/>
        <v>0</v>
      </c>
      <c r="L45" s="260" t="s">
        <v>57</v>
      </c>
      <c r="M45" s="255">
        <f t="shared" si="30"/>
        <v>0</v>
      </c>
      <c r="N45" s="256"/>
      <c r="O45" s="256"/>
      <c r="P45" s="256"/>
      <c r="Q45" s="256"/>
      <c r="R45" s="256"/>
      <c r="S45" s="256"/>
      <c r="T45" s="261"/>
      <c r="U45" s="255">
        <f t="shared" si="31"/>
        <v>0</v>
      </c>
      <c r="V45" s="256"/>
      <c r="W45" s="256"/>
      <c r="X45" s="256"/>
      <c r="Y45" s="256"/>
      <c r="Z45" s="256"/>
      <c r="AA45" s="256"/>
      <c r="AB45" s="261"/>
      <c r="AC45" s="255">
        <f t="shared" si="32"/>
        <v>0</v>
      </c>
      <c r="AD45" s="256"/>
      <c r="AE45" s="256"/>
      <c r="AF45" s="256"/>
      <c r="AG45" s="256"/>
      <c r="AH45" s="256"/>
      <c r="AI45" s="256"/>
      <c r="AJ45" s="261"/>
      <c r="AK45" s="255">
        <f t="shared" si="33"/>
        <v>0</v>
      </c>
      <c r="AL45" s="256"/>
      <c r="AM45" s="256"/>
      <c r="AN45" s="256"/>
      <c r="AO45" s="256"/>
      <c r="AP45" s="256"/>
      <c r="AQ45" s="256"/>
      <c r="AR45" s="261"/>
    </row>
    <row r="46" spans="1:44" ht="12.75" hidden="1" customHeight="1">
      <c r="A46" s="260" t="s">
        <v>58</v>
      </c>
      <c r="B46" s="604">
        <f t="shared" si="22"/>
        <v>0</v>
      </c>
      <c r="C46" s="605">
        <f t="shared" si="36"/>
        <v>0</v>
      </c>
      <c r="D46" s="605">
        <f t="shared" si="37"/>
        <v>0</v>
      </c>
      <c r="E46" s="605">
        <f t="shared" si="38"/>
        <v>0</v>
      </c>
      <c r="F46" s="605">
        <f t="shared" si="39"/>
        <v>0</v>
      </c>
      <c r="G46" s="605">
        <f t="shared" si="40"/>
        <v>0</v>
      </c>
      <c r="H46" s="605">
        <f t="shared" si="41"/>
        <v>0</v>
      </c>
      <c r="I46" s="606">
        <f t="shared" si="42"/>
        <v>0</v>
      </c>
      <c r="L46" s="260" t="s">
        <v>58</v>
      </c>
      <c r="M46" s="255">
        <f t="shared" si="30"/>
        <v>0</v>
      </c>
      <c r="N46" s="256"/>
      <c r="O46" s="256"/>
      <c r="P46" s="256"/>
      <c r="Q46" s="256"/>
      <c r="R46" s="256"/>
      <c r="S46" s="256"/>
      <c r="T46" s="261"/>
      <c r="U46" s="255">
        <f t="shared" si="31"/>
        <v>0</v>
      </c>
      <c r="V46" s="256"/>
      <c r="W46" s="256"/>
      <c r="X46" s="256"/>
      <c r="Y46" s="256"/>
      <c r="Z46" s="256"/>
      <c r="AA46" s="256"/>
      <c r="AB46" s="261"/>
      <c r="AC46" s="255">
        <f t="shared" si="32"/>
        <v>0</v>
      </c>
      <c r="AD46" s="256"/>
      <c r="AE46" s="256"/>
      <c r="AF46" s="256"/>
      <c r="AG46" s="256"/>
      <c r="AH46" s="256"/>
      <c r="AI46" s="256"/>
      <c r="AJ46" s="261"/>
      <c r="AK46" s="255">
        <f t="shared" si="33"/>
        <v>0</v>
      </c>
      <c r="AL46" s="256"/>
      <c r="AM46" s="256"/>
      <c r="AN46" s="256"/>
      <c r="AO46" s="256"/>
      <c r="AP46" s="256"/>
      <c r="AQ46" s="256"/>
      <c r="AR46" s="261"/>
    </row>
    <row r="47" spans="1:44" ht="12.75" hidden="1" customHeight="1">
      <c r="A47" s="269" t="s">
        <v>59</v>
      </c>
      <c r="B47" s="604">
        <f>SUM(C47:I47)</f>
        <v>0</v>
      </c>
      <c r="C47" s="605">
        <f t="shared" si="36"/>
        <v>0</v>
      </c>
      <c r="D47" s="605">
        <f t="shared" si="37"/>
        <v>0</v>
      </c>
      <c r="E47" s="605">
        <f t="shared" si="38"/>
        <v>0</v>
      </c>
      <c r="F47" s="605">
        <f t="shared" si="39"/>
        <v>0</v>
      </c>
      <c r="G47" s="605">
        <f t="shared" si="40"/>
        <v>0</v>
      </c>
      <c r="H47" s="605">
        <f t="shared" si="41"/>
        <v>0</v>
      </c>
      <c r="I47" s="606">
        <f t="shared" si="42"/>
        <v>0</v>
      </c>
      <c r="L47" s="269" t="s">
        <v>59</v>
      </c>
      <c r="M47" s="255">
        <f>SUM(N47:T47)</f>
        <v>0</v>
      </c>
      <c r="N47" s="256"/>
      <c r="O47" s="256"/>
      <c r="P47" s="256"/>
      <c r="Q47" s="256"/>
      <c r="R47" s="256"/>
      <c r="S47" s="256"/>
      <c r="T47" s="261"/>
      <c r="U47" s="255">
        <f>SUM(V47:AB47)</f>
        <v>0</v>
      </c>
      <c r="V47" s="256"/>
      <c r="W47" s="256"/>
      <c r="X47" s="256"/>
      <c r="Y47" s="256"/>
      <c r="Z47" s="256"/>
      <c r="AA47" s="256"/>
      <c r="AB47" s="261"/>
      <c r="AC47" s="255">
        <f>SUM(AD47:AJ47)</f>
        <v>0</v>
      </c>
      <c r="AD47" s="256"/>
      <c r="AE47" s="256"/>
      <c r="AF47" s="256"/>
      <c r="AG47" s="256"/>
      <c r="AH47" s="256"/>
      <c r="AI47" s="256"/>
      <c r="AJ47" s="261"/>
      <c r="AK47" s="255">
        <f>SUM(AL47:AR47)</f>
        <v>0</v>
      </c>
      <c r="AL47" s="256"/>
      <c r="AM47" s="256"/>
      <c r="AN47" s="256"/>
      <c r="AO47" s="256"/>
      <c r="AP47" s="256"/>
      <c r="AQ47" s="256"/>
      <c r="AR47" s="261"/>
    </row>
    <row r="48" spans="1:44" ht="12.75" hidden="1" customHeight="1" thickBot="1">
      <c r="A48" s="270" t="s">
        <v>60</v>
      </c>
      <c r="B48" s="617">
        <f t="shared" si="22"/>
        <v>0</v>
      </c>
      <c r="C48" s="605">
        <f t="shared" si="36"/>
        <v>0</v>
      </c>
      <c r="D48" s="605">
        <f t="shared" si="37"/>
        <v>0</v>
      </c>
      <c r="E48" s="605">
        <f t="shared" si="38"/>
        <v>0</v>
      </c>
      <c r="F48" s="605">
        <f t="shared" si="39"/>
        <v>0</v>
      </c>
      <c r="G48" s="605">
        <f t="shared" si="40"/>
        <v>0</v>
      </c>
      <c r="H48" s="605">
        <f t="shared" si="41"/>
        <v>0</v>
      </c>
      <c r="I48" s="606">
        <f t="shared" si="42"/>
        <v>0</v>
      </c>
      <c r="L48" s="270" t="s">
        <v>60</v>
      </c>
      <c r="M48" s="271">
        <f>SUM(N48:T48)</f>
        <v>0</v>
      </c>
      <c r="N48" s="272"/>
      <c r="O48" s="273"/>
      <c r="P48" s="273"/>
      <c r="Q48" s="273"/>
      <c r="R48" s="273"/>
      <c r="S48" s="273"/>
      <c r="T48" s="274"/>
      <c r="U48" s="271">
        <f>SUM(V48:AB48)</f>
        <v>0</v>
      </c>
      <c r="V48" s="272"/>
      <c r="W48" s="273"/>
      <c r="X48" s="273"/>
      <c r="Y48" s="273"/>
      <c r="Z48" s="273"/>
      <c r="AA48" s="273"/>
      <c r="AB48" s="274"/>
      <c r="AC48" s="271">
        <f>SUM(AD48:AJ48)</f>
        <v>0</v>
      </c>
      <c r="AD48" s="272"/>
      <c r="AE48" s="273"/>
      <c r="AF48" s="273"/>
      <c r="AG48" s="273"/>
      <c r="AH48" s="273"/>
      <c r="AI48" s="273"/>
      <c r="AJ48" s="274"/>
      <c r="AK48" s="271">
        <f>SUM(AL48:AR48)</f>
        <v>0</v>
      </c>
      <c r="AL48" s="272"/>
      <c r="AM48" s="273"/>
      <c r="AN48" s="273"/>
      <c r="AO48" s="273"/>
      <c r="AP48" s="273"/>
      <c r="AQ48" s="273"/>
      <c r="AR48" s="274"/>
    </row>
    <row r="50" ht="18.7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4.25" customHeight="1"/>
    <row r="64" ht="14.25" customHeight="1"/>
    <row r="329" spans="1:1">
      <c r="A329" s="376"/>
    </row>
    <row r="330" spans="1:1">
      <c r="A330" s="376"/>
    </row>
    <row r="331" spans="1:1">
      <c r="A331" s="376"/>
    </row>
    <row r="332" spans="1:1">
      <c r="A332" s="376"/>
    </row>
    <row r="333" spans="1:1">
      <c r="A333" s="377"/>
    </row>
    <row r="334" spans="1:1">
      <c r="A334" s="376"/>
    </row>
    <row r="335" spans="1:1">
      <c r="A335" s="378"/>
    </row>
    <row r="336" spans="1:1">
      <c r="A336" s="376"/>
    </row>
    <row r="337" spans="1:1">
      <c r="A337" s="376"/>
    </row>
    <row r="338" spans="1:1">
      <c r="A338" s="376"/>
    </row>
    <row r="339" spans="1:1">
      <c r="A339" s="376"/>
    </row>
    <row r="340" spans="1:1">
      <c r="A340" s="376"/>
    </row>
    <row r="341" spans="1:1">
      <c r="A341" s="376"/>
    </row>
    <row r="342" spans="1:1">
      <c r="A342" s="376"/>
    </row>
    <row r="343" spans="1:1">
      <c r="A343" s="376"/>
    </row>
    <row r="344" spans="1:1">
      <c r="A344" s="376"/>
    </row>
    <row r="345" spans="1:1">
      <c r="A345" s="377"/>
    </row>
    <row r="346" spans="1:1">
      <c r="A346" s="376"/>
    </row>
    <row r="347" spans="1:1">
      <c r="A347" s="379"/>
    </row>
    <row r="348" spans="1:1">
      <c r="A348" s="380"/>
    </row>
    <row r="349" spans="1:1">
      <c r="A349" s="376"/>
    </row>
    <row r="350" spans="1:1">
      <c r="A350" s="376"/>
    </row>
    <row r="351" spans="1:1">
      <c r="A351" s="376"/>
    </row>
    <row r="352" spans="1:1">
      <c r="A352" s="376"/>
    </row>
    <row r="353" spans="1:1">
      <c r="A353" s="376"/>
    </row>
    <row r="354" spans="1:1">
      <c r="A354" s="376"/>
    </row>
    <row r="355" spans="1:1">
      <c r="A355" s="376"/>
    </row>
    <row r="356" spans="1:1">
      <c r="A356" s="376"/>
    </row>
    <row r="357" spans="1:1">
      <c r="A357" s="376"/>
    </row>
    <row r="358" spans="1:1">
      <c r="A358" s="376"/>
    </row>
    <row r="359" spans="1:1">
      <c r="A359" s="376"/>
    </row>
    <row r="360" spans="1:1">
      <c r="A360" s="376"/>
    </row>
    <row r="361" spans="1:1">
      <c r="A361" s="380"/>
    </row>
    <row r="362" spans="1:1">
      <c r="A362" s="376"/>
    </row>
    <row r="363" spans="1:1">
      <c r="A363" s="376"/>
    </row>
    <row r="364" spans="1:1">
      <c r="A364" s="376"/>
    </row>
    <row r="365" spans="1:1">
      <c r="A365" s="376"/>
    </row>
    <row r="366" spans="1:1">
      <c r="A366" s="376"/>
    </row>
    <row r="367" spans="1:1">
      <c r="A367" s="376"/>
    </row>
    <row r="368" spans="1:1">
      <c r="A368" s="376"/>
    </row>
    <row r="369" spans="1:1">
      <c r="A369" s="376"/>
    </row>
    <row r="370" spans="1:1">
      <c r="A370" s="376"/>
    </row>
    <row r="371" spans="1:1">
      <c r="A371" s="376"/>
    </row>
    <row r="372" spans="1:1">
      <c r="A372" s="376"/>
    </row>
    <row r="373" spans="1:1">
      <c r="A373" s="376"/>
    </row>
    <row r="374" spans="1:1">
      <c r="A374" s="376"/>
    </row>
    <row r="375" spans="1:1">
      <c r="A375" s="376"/>
    </row>
    <row r="376" spans="1:1">
      <c r="A376" s="376"/>
    </row>
    <row r="377" spans="1:1">
      <c r="A377" s="376"/>
    </row>
    <row r="378" spans="1:1">
      <c r="A378" s="376"/>
    </row>
    <row r="379" spans="1:1">
      <c r="A379" s="376"/>
    </row>
    <row r="380" spans="1:1">
      <c r="A380" s="376"/>
    </row>
    <row r="381" spans="1:1">
      <c r="A381" s="376"/>
    </row>
    <row r="382" spans="1:1">
      <c r="A382" s="376"/>
    </row>
    <row r="383" spans="1:1">
      <c r="A383" s="376"/>
    </row>
    <row r="384" spans="1:1">
      <c r="A384" s="376"/>
    </row>
    <row r="385" spans="1:1">
      <c r="A385" s="376"/>
    </row>
    <row r="386" spans="1:1">
      <c r="A386" s="376"/>
    </row>
    <row r="387" spans="1:1">
      <c r="A387" s="376"/>
    </row>
    <row r="388" spans="1:1">
      <c r="A388" s="376"/>
    </row>
    <row r="389" spans="1:1">
      <c r="A389" s="376"/>
    </row>
    <row r="390" spans="1:1">
      <c r="A390" s="376"/>
    </row>
    <row r="391" spans="1:1">
      <c r="A391" s="376"/>
    </row>
    <row r="392" spans="1:1">
      <c r="A392" s="376"/>
    </row>
    <row r="393" spans="1:1">
      <c r="A393" s="376"/>
    </row>
    <row r="394" spans="1:1">
      <c r="A394" s="376"/>
    </row>
    <row r="395" spans="1:1">
      <c r="A395" s="376"/>
    </row>
    <row r="396" spans="1:1">
      <c r="A396" s="376"/>
    </row>
    <row r="397" spans="1:1">
      <c r="A397" s="376"/>
    </row>
    <row r="398" spans="1:1">
      <c r="A398" s="376"/>
    </row>
    <row r="399" spans="1:1">
      <c r="A399" s="376"/>
    </row>
    <row r="400" spans="1:1">
      <c r="A400" s="376"/>
    </row>
    <row r="401" spans="1:1">
      <c r="A401" s="376"/>
    </row>
    <row r="402" spans="1:1">
      <c r="A402" s="376"/>
    </row>
    <row r="403" spans="1:1">
      <c r="A403" s="376"/>
    </row>
    <row r="404" spans="1:1">
      <c r="A404" s="376"/>
    </row>
    <row r="405" spans="1:1">
      <c r="A405" s="376"/>
    </row>
    <row r="406" spans="1:1">
      <c r="A406" s="376"/>
    </row>
    <row r="407" spans="1:1">
      <c r="A407" s="376"/>
    </row>
    <row r="408" spans="1:1">
      <c r="A408" s="376"/>
    </row>
    <row r="409" spans="1:1">
      <c r="A409" s="376"/>
    </row>
    <row r="410" spans="1:1">
      <c r="A410" s="376"/>
    </row>
    <row r="411" spans="1:1">
      <c r="A411" s="376"/>
    </row>
    <row r="412" spans="1:1">
      <c r="A412" s="376"/>
    </row>
    <row r="413" spans="1:1">
      <c r="A413" s="376"/>
    </row>
    <row r="414" spans="1:1">
      <c r="A414" s="376"/>
    </row>
    <row r="415" spans="1:1">
      <c r="A415" s="376"/>
    </row>
    <row r="416" spans="1:1">
      <c r="A416" s="376"/>
    </row>
    <row r="417" spans="1:1">
      <c r="A417" s="380"/>
    </row>
    <row r="418" spans="1:1">
      <c r="A418" s="376"/>
    </row>
    <row r="419" spans="1:1">
      <c r="A419" s="376"/>
    </row>
    <row r="420" spans="1:1">
      <c r="A420" s="376"/>
    </row>
    <row r="421" spans="1:1">
      <c r="A421" s="376"/>
    </row>
    <row r="422" spans="1:1">
      <c r="A422" s="376"/>
    </row>
    <row r="423" spans="1:1">
      <c r="A423" s="376"/>
    </row>
    <row r="424" spans="1:1">
      <c r="A424" s="376"/>
    </row>
    <row r="425" spans="1:1">
      <c r="A425" s="376"/>
    </row>
    <row r="426" spans="1:1">
      <c r="A426" s="376"/>
    </row>
    <row r="427" spans="1:1">
      <c r="A427" s="376"/>
    </row>
    <row r="428" spans="1:1">
      <c r="A428" s="376"/>
    </row>
    <row r="429" spans="1:1">
      <c r="A429" s="380"/>
    </row>
    <row r="430" spans="1:1">
      <c r="A430" s="376"/>
    </row>
    <row r="431" spans="1:1">
      <c r="A431" s="376"/>
    </row>
    <row r="432" spans="1:1">
      <c r="A432" s="376"/>
    </row>
    <row r="433" spans="1:1">
      <c r="A433" s="376"/>
    </row>
    <row r="434" spans="1:1">
      <c r="A434" s="376"/>
    </row>
    <row r="435" spans="1:1">
      <c r="A435" s="376"/>
    </row>
    <row r="436" spans="1:1">
      <c r="A436" s="376"/>
    </row>
    <row r="437" spans="1:1">
      <c r="A437" s="376"/>
    </row>
    <row r="438" spans="1:1">
      <c r="A438" s="376"/>
    </row>
    <row r="439" spans="1:1">
      <c r="A439" s="380"/>
    </row>
    <row r="440" spans="1:1">
      <c r="A440" s="380"/>
    </row>
    <row r="441" spans="1:1">
      <c r="A441" s="380"/>
    </row>
    <row r="442" spans="1:1">
      <c r="A442" s="376"/>
    </row>
    <row r="443" spans="1:1">
      <c r="A443" s="376"/>
    </row>
    <row r="444" spans="1:1">
      <c r="A444" s="376"/>
    </row>
    <row r="445" spans="1:1">
      <c r="A445" s="376"/>
    </row>
    <row r="446" spans="1:1">
      <c r="A446" s="376"/>
    </row>
    <row r="447" spans="1:1">
      <c r="A447" s="376"/>
    </row>
    <row r="448" spans="1:1">
      <c r="A448" s="376"/>
    </row>
    <row r="449" spans="1:1">
      <c r="A449" s="376"/>
    </row>
    <row r="450" spans="1:1">
      <c r="A450" s="376"/>
    </row>
    <row r="451" spans="1:1">
      <c r="A451" s="376"/>
    </row>
    <row r="452" spans="1:1">
      <c r="A452" s="376"/>
    </row>
    <row r="453" spans="1:1">
      <c r="A453" s="376"/>
    </row>
    <row r="454" spans="1:1">
      <c r="A454" s="376"/>
    </row>
    <row r="455" spans="1:1">
      <c r="A455" s="376"/>
    </row>
    <row r="456" spans="1:1">
      <c r="A456" s="376"/>
    </row>
    <row r="457" spans="1:1">
      <c r="A457" s="376"/>
    </row>
    <row r="458" spans="1:1">
      <c r="A458" s="376"/>
    </row>
    <row r="459" spans="1:1">
      <c r="A459" s="376"/>
    </row>
    <row r="460" spans="1:1">
      <c r="A460" s="376"/>
    </row>
    <row r="461" spans="1:1">
      <c r="A461" s="376"/>
    </row>
    <row r="462" spans="1:1">
      <c r="A462" s="376"/>
    </row>
    <row r="463" spans="1:1">
      <c r="A463" s="376"/>
    </row>
    <row r="464" spans="1:1">
      <c r="A464" s="376"/>
    </row>
    <row r="465" spans="1:1">
      <c r="A465" s="376"/>
    </row>
    <row r="466" spans="1:1">
      <c r="A466" s="376"/>
    </row>
    <row r="467" spans="1:1">
      <c r="A467" s="376"/>
    </row>
    <row r="468" spans="1:1">
      <c r="A468" s="376"/>
    </row>
    <row r="469" spans="1:1">
      <c r="A469" s="376"/>
    </row>
    <row r="470" spans="1:1">
      <c r="A470" s="376"/>
    </row>
    <row r="471" spans="1:1">
      <c r="A471" s="376"/>
    </row>
    <row r="472" spans="1:1">
      <c r="A472" s="376"/>
    </row>
    <row r="473" spans="1:1">
      <c r="A473" s="376"/>
    </row>
    <row r="474" spans="1:1">
      <c r="A474" s="376"/>
    </row>
    <row r="475" spans="1:1">
      <c r="A475" s="376"/>
    </row>
    <row r="476" spans="1:1">
      <c r="A476" s="376"/>
    </row>
    <row r="477" spans="1:1">
      <c r="A477" s="376"/>
    </row>
    <row r="478" spans="1:1">
      <c r="A478" s="376"/>
    </row>
    <row r="479" spans="1:1">
      <c r="A479" s="376"/>
    </row>
    <row r="480" spans="1:1">
      <c r="A480" s="376"/>
    </row>
    <row r="481" spans="1:1">
      <c r="A481" s="376"/>
    </row>
    <row r="482" spans="1:1">
      <c r="A482" s="376"/>
    </row>
    <row r="483" spans="1:1">
      <c r="A483" s="376"/>
    </row>
    <row r="484" spans="1:1">
      <c r="A484" s="376"/>
    </row>
    <row r="485" spans="1:1">
      <c r="A485" s="376"/>
    </row>
    <row r="486" spans="1:1">
      <c r="A486" s="376"/>
    </row>
    <row r="487" spans="1:1">
      <c r="A487" s="376"/>
    </row>
    <row r="488" spans="1:1">
      <c r="A488" s="376"/>
    </row>
    <row r="489" spans="1:1">
      <c r="A489" s="376"/>
    </row>
    <row r="490" spans="1:1">
      <c r="A490" s="376"/>
    </row>
    <row r="491" spans="1:1">
      <c r="A491" s="376"/>
    </row>
    <row r="492" spans="1:1">
      <c r="A492" s="376"/>
    </row>
    <row r="493" spans="1:1">
      <c r="A493" s="376"/>
    </row>
    <row r="494" spans="1:1">
      <c r="A494" s="376"/>
    </row>
    <row r="495" spans="1:1">
      <c r="A495" s="376"/>
    </row>
    <row r="496" spans="1:1">
      <c r="A496" s="376"/>
    </row>
    <row r="497" spans="1:1">
      <c r="A497" s="376"/>
    </row>
    <row r="498" spans="1:1">
      <c r="A498" s="376"/>
    </row>
    <row r="499" spans="1:1">
      <c r="A499" s="376"/>
    </row>
    <row r="500" spans="1:1">
      <c r="A500" s="376"/>
    </row>
    <row r="501" spans="1:1">
      <c r="A501" s="376"/>
    </row>
    <row r="502" spans="1:1">
      <c r="A502" s="376"/>
    </row>
    <row r="503" spans="1:1">
      <c r="A503" s="376"/>
    </row>
    <row r="504" spans="1:1">
      <c r="A504" s="376"/>
    </row>
    <row r="505" spans="1:1">
      <c r="A505" s="381"/>
    </row>
    <row r="506" spans="1:1">
      <c r="A506" s="381"/>
    </row>
    <row r="507" spans="1:1">
      <c r="A507" s="381"/>
    </row>
    <row r="508" spans="1:1">
      <c r="A508" s="381"/>
    </row>
    <row r="509" spans="1:1">
      <c r="A509" s="381"/>
    </row>
    <row r="510" spans="1:1">
      <c r="A510" s="381"/>
    </row>
    <row r="511" spans="1:1">
      <c r="A511" s="381"/>
    </row>
    <row r="512" spans="1:1">
      <c r="A512" s="381"/>
    </row>
    <row r="513" spans="1:1">
      <c r="A513" s="381"/>
    </row>
    <row r="514" spans="1:1">
      <c r="A514" s="381"/>
    </row>
    <row r="515" spans="1:1">
      <c r="A515" s="381"/>
    </row>
    <row r="516" spans="1:1">
      <c r="A516" s="381"/>
    </row>
    <row r="517" spans="1:1">
      <c r="A517" s="381"/>
    </row>
    <row r="518" spans="1:1">
      <c r="A518" s="381"/>
    </row>
    <row r="519" spans="1:1">
      <c r="A519" s="381"/>
    </row>
    <row r="520" spans="1:1">
      <c r="A520" s="381"/>
    </row>
    <row r="521" spans="1:1">
      <c r="A521" s="381"/>
    </row>
    <row r="522" spans="1:1">
      <c r="A522" s="381"/>
    </row>
    <row r="523" spans="1:1">
      <c r="A523" s="381"/>
    </row>
    <row r="524" spans="1:1">
      <c r="A524" s="381"/>
    </row>
    <row r="525" spans="1:1">
      <c r="A525" s="381"/>
    </row>
    <row r="526" spans="1:1">
      <c r="A526" s="381"/>
    </row>
    <row r="527" spans="1:1">
      <c r="A527" s="381"/>
    </row>
    <row r="528" spans="1:1">
      <c r="A528" s="381"/>
    </row>
    <row r="529" spans="1:1">
      <c r="A529" s="381"/>
    </row>
    <row r="530" spans="1:1">
      <c r="A530" s="381"/>
    </row>
    <row r="531" spans="1:1">
      <c r="A531" s="381"/>
    </row>
    <row r="532" spans="1:1">
      <c r="A532" s="381"/>
    </row>
    <row r="533" spans="1:1">
      <c r="A533" s="381"/>
    </row>
    <row r="534" spans="1:1">
      <c r="A534" s="381"/>
    </row>
    <row r="535" spans="1:1">
      <c r="A535" s="381"/>
    </row>
    <row r="536" spans="1:1">
      <c r="A536" s="381"/>
    </row>
    <row r="537" spans="1:1">
      <c r="A537" s="381"/>
    </row>
    <row r="538" spans="1:1">
      <c r="A538" s="381"/>
    </row>
    <row r="539" spans="1:1">
      <c r="A539" s="381"/>
    </row>
    <row r="540" spans="1:1">
      <c r="A540" s="381"/>
    </row>
    <row r="541" spans="1:1">
      <c r="A541" s="381"/>
    </row>
    <row r="542" spans="1:1">
      <c r="A542" s="381"/>
    </row>
    <row r="543" spans="1:1">
      <c r="A543" s="381"/>
    </row>
    <row r="544" spans="1:1">
      <c r="A544" s="381"/>
    </row>
    <row r="545" spans="1:1">
      <c r="A545" s="381"/>
    </row>
    <row r="546" spans="1:1">
      <c r="A546" s="381"/>
    </row>
    <row r="547" spans="1:1">
      <c r="A547" s="381"/>
    </row>
    <row r="548" spans="1:1">
      <c r="A548" s="381"/>
    </row>
    <row r="549" spans="1:1">
      <c r="A549" s="381"/>
    </row>
    <row r="550" spans="1:1">
      <c r="A550" s="381"/>
    </row>
    <row r="551" spans="1:1">
      <c r="A551" s="381"/>
    </row>
    <row r="552" spans="1:1">
      <c r="A552" s="381"/>
    </row>
    <row r="553" spans="1:1">
      <c r="A553" s="381"/>
    </row>
    <row r="554" spans="1:1">
      <c r="A554" s="381"/>
    </row>
    <row r="555" spans="1:1">
      <c r="A555" s="381"/>
    </row>
    <row r="556" spans="1:1">
      <c r="A556" s="381"/>
    </row>
    <row r="557" spans="1:1">
      <c r="A557" s="381"/>
    </row>
    <row r="558" spans="1:1">
      <c r="A558" s="381"/>
    </row>
    <row r="559" spans="1:1">
      <c r="A559" s="381"/>
    </row>
    <row r="560" spans="1:1">
      <c r="A560" s="381"/>
    </row>
    <row r="561" spans="1:1">
      <c r="A561" s="381"/>
    </row>
    <row r="562" spans="1:1">
      <c r="A562" s="381"/>
    </row>
    <row r="563" spans="1:1">
      <c r="A563" s="381"/>
    </row>
    <row r="564" spans="1:1">
      <c r="A564" s="381"/>
    </row>
    <row r="565" spans="1:1">
      <c r="A565" s="381"/>
    </row>
    <row r="566" spans="1:1">
      <c r="A566" s="381"/>
    </row>
    <row r="567" spans="1:1">
      <c r="A567" s="381"/>
    </row>
    <row r="568" spans="1:1">
      <c r="A568" s="381"/>
    </row>
    <row r="569" spans="1:1">
      <c r="A569" s="381"/>
    </row>
    <row r="570" spans="1:1">
      <c r="A570" s="381"/>
    </row>
    <row r="571" spans="1:1">
      <c r="A571" s="381"/>
    </row>
    <row r="572" spans="1:1">
      <c r="A572" s="381"/>
    </row>
    <row r="573" spans="1:1">
      <c r="A573" s="381"/>
    </row>
    <row r="574" spans="1:1">
      <c r="A574" s="381"/>
    </row>
    <row r="575" spans="1:1">
      <c r="A575" s="381"/>
    </row>
    <row r="576" spans="1:1">
      <c r="A576" s="381"/>
    </row>
    <row r="577" spans="1:1">
      <c r="A577" s="381"/>
    </row>
    <row r="578" spans="1:1">
      <c r="A578" s="381"/>
    </row>
    <row r="579" spans="1:1">
      <c r="A579" s="381"/>
    </row>
    <row r="580" spans="1:1">
      <c r="A580" s="381"/>
    </row>
    <row r="581" spans="1:1">
      <c r="A581" s="381"/>
    </row>
    <row r="582" spans="1:1">
      <c r="A582" s="381"/>
    </row>
    <row r="583" spans="1:1">
      <c r="A583" s="381"/>
    </row>
    <row r="584" spans="1:1">
      <c r="A584" s="381"/>
    </row>
    <row r="585" spans="1:1">
      <c r="A585" s="381"/>
    </row>
    <row r="586" spans="1:1">
      <c r="A586" s="381"/>
    </row>
    <row r="587" spans="1:1">
      <c r="A587" s="381"/>
    </row>
    <row r="588" spans="1:1">
      <c r="A588" s="381"/>
    </row>
    <row r="589" spans="1:1">
      <c r="A589" s="381"/>
    </row>
    <row r="590" spans="1:1">
      <c r="A590" s="381"/>
    </row>
    <row r="591" spans="1:1">
      <c r="A591" s="381"/>
    </row>
    <row r="592" spans="1:1">
      <c r="A592" s="381"/>
    </row>
    <row r="593" spans="1:1">
      <c r="A593" s="381"/>
    </row>
    <row r="594" spans="1:1">
      <c r="A594" s="381"/>
    </row>
    <row r="595" spans="1:1">
      <c r="A595" s="381"/>
    </row>
    <row r="596" spans="1:1">
      <c r="A596" s="381"/>
    </row>
    <row r="597" spans="1:1">
      <c r="A597" s="381"/>
    </row>
    <row r="598" spans="1:1">
      <c r="A598" s="381"/>
    </row>
    <row r="599" spans="1:1">
      <c r="A599" s="381"/>
    </row>
    <row r="600" spans="1:1">
      <c r="A600" s="381"/>
    </row>
    <row r="601" spans="1:1">
      <c r="A601" s="381"/>
    </row>
    <row r="602" spans="1:1">
      <c r="A602" s="381"/>
    </row>
    <row r="603" spans="1:1">
      <c r="A603" s="381"/>
    </row>
    <row r="604" spans="1:1">
      <c r="A604" s="381"/>
    </row>
    <row r="605" spans="1:1">
      <c r="A605" s="381"/>
    </row>
    <row r="606" spans="1:1">
      <c r="A606" s="381"/>
    </row>
    <row r="607" spans="1:1">
      <c r="A607" s="381"/>
    </row>
    <row r="608" spans="1:1">
      <c r="A608" s="381"/>
    </row>
    <row r="609" spans="1:1">
      <c r="A609" s="381"/>
    </row>
    <row r="610" spans="1:1">
      <c r="A610" s="381"/>
    </row>
    <row r="611" spans="1:1">
      <c r="A611" s="381"/>
    </row>
    <row r="612" spans="1:1">
      <c r="A612" s="381"/>
    </row>
    <row r="613" spans="1:1">
      <c r="A613" s="381"/>
    </row>
    <row r="614" spans="1:1">
      <c r="A614" s="381"/>
    </row>
    <row r="615" spans="1:1">
      <c r="A615" s="381"/>
    </row>
    <row r="616" spans="1:1">
      <c r="A616" s="381"/>
    </row>
    <row r="617" spans="1:1">
      <c r="A617" s="381"/>
    </row>
    <row r="618" spans="1:1">
      <c r="A618" s="381"/>
    </row>
    <row r="619" spans="1:1">
      <c r="A619" s="381"/>
    </row>
    <row r="620" spans="1:1">
      <c r="A620" s="381"/>
    </row>
    <row r="621" spans="1:1">
      <c r="A621" s="381"/>
    </row>
    <row r="622" spans="1:1">
      <c r="A622" s="381"/>
    </row>
    <row r="623" spans="1:1">
      <c r="A623" s="381"/>
    </row>
    <row r="624" spans="1:1">
      <c r="A624" s="381"/>
    </row>
    <row r="625" spans="1:1">
      <c r="A625" s="381"/>
    </row>
    <row r="626" spans="1:1">
      <c r="A626" s="381"/>
    </row>
    <row r="627" spans="1:1">
      <c r="A627" s="381"/>
    </row>
    <row r="628" spans="1:1">
      <c r="A628" s="381"/>
    </row>
    <row r="629" spans="1:1">
      <c r="A629" s="381"/>
    </row>
    <row r="630" spans="1:1">
      <c r="A630" s="381"/>
    </row>
    <row r="631" spans="1:1">
      <c r="A631" s="381"/>
    </row>
    <row r="632" spans="1:1">
      <c r="A632" s="381"/>
    </row>
    <row r="633" spans="1:1">
      <c r="A633" s="381"/>
    </row>
    <row r="634" spans="1:1">
      <c r="A634" s="381"/>
    </row>
    <row r="635" spans="1:1">
      <c r="A635" s="381"/>
    </row>
    <row r="636" spans="1:1">
      <c r="A636" s="381"/>
    </row>
    <row r="637" spans="1:1">
      <c r="A637" s="381"/>
    </row>
    <row r="638" spans="1:1">
      <c r="A638" s="381"/>
    </row>
    <row r="639" spans="1:1">
      <c r="A639" s="381"/>
    </row>
    <row r="640" spans="1:1">
      <c r="A640" s="381"/>
    </row>
    <row r="641" spans="1:1">
      <c r="A641" s="381"/>
    </row>
    <row r="642" spans="1:1">
      <c r="A642" s="381"/>
    </row>
    <row r="643" spans="1:1">
      <c r="A643" s="381"/>
    </row>
    <row r="644" spans="1:1">
      <c r="A644" s="381"/>
    </row>
    <row r="645" spans="1:1">
      <c r="A645" s="381"/>
    </row>
    <row r="646" spans="1:1">
      <c r="A646" s="381"/>
    </row>
    <row r="647" spans="1:1">
      <c r="A647" s="381"/>
    </row>
    <row r="648" spans="1:1">
      <c r="A648" s="381"/>
    </row>
    <row r="649" spans="1:1">
      <c r="A649" s="381"/>
    </row>
    <row r="650" spans="1:1">
      <c r="A650" s="381"/>
    </row>
    <row r="651" spans="1:1">
      <c r="A651" s="381"/>
    </row>
    <row r="652" spans="1:1">
      <c r="A652" s="381"/>
    </row>
    <row r="653" spans="1:1">
      <c r="A653" s="381"/>
    </row>
    <row r="654" spans="1:1">
      <c r="A654" s="381"/>
    </row>
    <row r="655" spans="1:1">
      <c r="A655" s="381"/>
    </row>
    <row r="656" spans="1:1">
      <c r="A656" s="381"/>
    </row>
    <row r="657" spans="1:1">
      <c r="A657" s="381"/>
    </row>
    <row r="658" spans="1:1">
      <c r="A658" s="381"/>
    </row>
    <row r="659" spans="1:1">
      <c r="A659" s="381"/>
    </row>
    <row r="660" spans="1:1">
      <c r="A660" s="381"/>
    </row>
    <row r="661" spans="1:1">
      <c r="A661" s="381"/>
    </row>
    <row r="662" spans="1:1">
      <c r="A662" s="381"/>
    </row>
    <row r="663" spans="1:1">
      <c r="A663" s="381"/>
    </row>
    <row r="664" spans="1:1">
      <c r="A664" s="381"/>
    </row>
    <row r="665" spans="1:1">
      <c r="A665" s="381"/>
    </row>
    <row r="666" spans="1:1">
      <c r="A666" s="381"/>
    </row>
    <row r="667" spans="1:1">
      <c r="A667" s="381"/>
    </row>
    <row r="668" spans="1:1">
      <c r="A668" s="381"/>
    </row>
    <row r="669" spans="1:1">
      <c r="A669" s="381"/>
    </row>
    <row r="670" spans="1:1">
      <c r="A670" s="381"/>
    </row>
    <row r="671" spans="1:1">
      <c r="A671" s="381"/>
    </row>
    <row r="672" spans="1:1">
      <c r="A672" s="381"/>
    </row>
    <row r="673" spans="1:1">
      <c r="A673" s="381"/>
    </row>
    <row r="674" spans="1:1">
      <c r="A674" s="381"/>
    </row>
    <row r="675" spans="1:1">
      <c r="A675" s="381"/>
    </row>
    <row r="676" spans="1:1">
      <c r="A676" s="381"/>
    </row>
    <row r="677" spans="1:1">
      <c r="A677" s="381"/>
    </row>
    <row r="678" spans="1:1">
      <c r="A678" s="381"/>
    </row>
    <row r="679" spans="1:1">
      <c r="A679" s="381"/>
    </row>
    <row r="680" spans="1:1">
      <c r="A680" s="381"/>
    </row>
    <row r="681" spans="1:1">
      <c r="A681" s="381"/>
    </row>
    <row r="682" spans="1:1">
      <c r="A682" s="381"/>
    </row>
    <row r="683" spans="1:1">
      <c r="A683" s="381"/>
    </row>
    <row r="684" spans="1:1">
      <c r="A684" s="381"/>
    </row>
    <row r="685" spans="1:1">
      <c r="A685" s="381"/>
    </row>
    <row r="686" spans="1:1">
      <c r="A686" s="381"/>
    </row>
    <row r="687" spans="1:1">
      <c r="A687" s="381"/>
    </row>
    <row r="688" spans="1:1">
      <c r="A688" s="381"/>
    </row>
    <row r="689" spans="1:1">
      <c r="A689" s="381"/>
    </row>
    <row r="690" spans="1:1">
      <c r="A690" s="381"/>
    </row>
    <row r="691" spans="1:1">
      <c r="A691" s="381"/>
    </row>
    <row r="692" spans="1:1">
      <c r="A692" s="381"/>
    </row>
    <row r="693" spans="1:1">
      <c r="A693" s="381"/>
    </row>
    <row r="694" spans="1:1">
      <c r="A694" s="381"/>
    </row>
    <row r="695" spans="1:1">
      <c r="A695" s="381"/>
    </row>
    <row r="696" spans="1:1">
      <c r="A696" s="381"/>
    </row>
    <row r="697" spans="1:1">
      <c r="A697" s="381"/>
    </row>
    <row r="698" spans="1:1">
      <c r="A698" s="381"/>
    </row>
    <row r="699" spans="1:1">
      <c r="A699" s="381"/>
    </row>
    <row r="700" spans="1:1">
      <c r="A700" s="381"/>
    </row>
    <row r="701" spans="1:1">
      <c r="A701" s="381"/>
    </row>
    <row r="702" spans="1:1">
      <c r="A702" s="381"/>
    </row>
    <row r="703" spans="1:1">
      <c r="A703" s="381"/>
    </row>
    <row r="704" spans="1:1">
      <c r="A704" s="381"/>
    </row>
    <row r="705" spans="1:1">
      <c r="A705" s="381"/>
    </row>
    <row r="706" spans="1:1">
      <c r="A706" s="381"/>
    </row>
    <row r="707" spans="1:1">
      <c r="A707" s="381"/>
    </row>
    <row r="708" spans="1:1">
      <c r="A708" s="381"/>
    </row>
    <row r="709" spans="1:1">
      <c r="A709" s="381"/>
    </row>
    <row r="710" spans="1:1">
      <c r="A710" s="381"/>
    </row>
    <row r="711" spans="1:1">
      <c r="A711" s="381"/>
    </row>
    <row r="712" spans="1:1">
      <c r="A712" s="381"/>
    </row>
    <row r="713" spans="1:1">
      <c r="A713" s="381"/>
    </row>
    <row r="714" spans="1:1">
      <c r="A714" s="381"/>
    </row>
    <row r="715" spans="1:1">
      <c r="A715" s="381"/>
    </row>
    <row r="716" spans="1:1">
      <c r="A716" s="381"/>
    </row>
    <row r="717" spans="1:1">
      <c r="A717" s="381"/>
    </row>
    <row r="718" spans="1:1">
      <c r="A718" s="381"/>
    </row>
    <row r="719" spans="1:1">
      <c r="A719" s="381"/>
    </row>
    <row r="720" spans="1:1">
      <c r="A720" s="381"/>
    </row>
    <row r="721" spans="1:1">
      <c r="A721" s="381"/>
    </row>
    <row r="722" spans="1:1">
      <c r="A722" s="381"/>
    </row>
    <row r="723" spans="1:1">
      <c r="A723" s="381"/>
    </row>
    <row r="724" spans="1:1">
      <c r="A724" s="381"/>
    </row>
    <row r="725" spans="1:1">
      <c r="A725" s="381"/>
    </row>
    <row r="726" spans="1:1">
      <c r="A726" s="381"/>
    </row>
    <row r="727" spans="1:1">
      <c r="A727" s="381"/>
    </row>
    <row r="728" spans="1:1">
      <c r="A728" s="381"/>
    </row>
    <row r="729" spans="1:1">
      <c r="A729" s="381"/>
    </row>
    <row r="730" spans="1:1">
      <c r="A730" s="381"/>
    </row>
    <row r="731" spans="1:1">
      <c r="A731" s="381"/>
    </row>
    <row r="732" spans="1:1">
      <c r="A732" s="381"/>
    </row>
    <row r="733" spans="1:1">
      <c r="A733" s="381"/>
    </row>
    <row r="734" spans="1:1">
      <c r="A734" s="381"/>
    </row>
    <row r="735" spans="1:1">
      <c r="A735" s="381"/>
    </row>
    <row r="736" spans="1:1">
      <c r="A736" s="381"/>
    </row>
    <row r="737" spans="1:1">
      <c r="A737" s="381"/>
    </row>
    <row r="738" spans="1:1">
      <c r="A738" s="381"/>
    </row>
    <row r="739" spans="1:1">
      <c r="A739" s="381"/>
    </row>
    <row r="740" spans="1:1">
      <c r="A740" s="381"/>
    </row>
    <row r="741" spans="1:1">
      <c r="A741" s="381"/>
    </row>
    <row r="742" spans="1:1">
      <c r="A742" s="381"/>
    </row>
    <row r="743" spans="1:1">
      <c r="A743" s="381"/>
    </row>
    <row r="744" spans="1:1">
      <c r="A744" s="381"/>
    </row>
    <row r="745" spans="1:1">
      <c r="A745" s="381"/>
    </row>
    <row r="746" spans="1:1">
      <c r="A746" s="381"/>
    </row>
    <row r="747" spans="1:1">
      <c r="A747" s="381"/>
    </row>
    <row r="748" spans="1:1">
      <c r="A748" s="381"/>
    </row>
    <row r="749" spans="1:1">
      <c r="A749" s="381"/>
    </row>
    <row r="750" spans="1:1">
      <c r="A750" s="381"/>
    </row>
    <row r="751" spans="1:1">
      <c r="A751" s="381"/>
    </row>
    <row r="752" spans="1:1">
      <c r="A752" s="381"/>
    </row>
    <row r="753" spans="1:1">
      <c r="A753" s="381"/>
    </row>
    <row r="754" spans="1:1">
      <c r="A754" s="381"/>
    </row>
    <row r="755" spans="1:1">
      <c r="A755" s="381"/>
    </row>
    <row r="756" spans="1:1">
      <c r="A756" s="381"/>
    </row>
    <row r="757" spans="1:1">
      <c r="A757" s="381"/>
    </row>
    <row r="758" spans="1:1">
      <c r="A758" s="381"/>
    </row>
    <row r="759" spans="1:1">
      <c r="A759" s="381"/>
    </row>
    <row r="760" spans="1:1">
      <c r="A760" s="381"/>
    </row>
    <row r="761" spans="1:1">
      <c r="A761" s="381"/>
    </row>
    <row r="762" spans="1:1">
      <c r="A762" s="381"/>
    </row>
    <row r="763" spans="1:1">
      <c r="A763" s="381"/>
    </row>
    <row r="764" spans="1:1">
      <c r="A764" s="381"/>
    </row>
    <row r="765" spans="1:1">
      <c r="A765" s="381"/>
    </row>
    <row r="766" spans="1:1">
      <c r="A766" s="381"/>
    </row>
    <row r="767" spans="1:1">
      <c r="A767" s="381"/>
    </row>
    <row r="768" spans="1:1">
      <c r="A768" s="381"/>
    </row>
    <row r="769" spans="1:1">
      <c r="A769" s="381"/>
    </row>
    <row r="770" spans="1:1">
      <c r="A770" s="381"/>
    </row>
    <row r="771" spans="1:1">
      <c r="A771" s="381"/>
    </row>
    <row r="772" spans="1:1">
      <c r="A772" s="381"/>
    </row>
    <row r="773" spans="1:1">
      <c r="A773" s="381"/>
    </row>
    <row r="774" spans="1:1">
      <c r="A774" s="381"/>
    </row>
    <row r="775" spans="1:1">
      <c r="A775" s="381"/>
    </row>
    <row r="776" spans="1:1">
      <c r="A776" s="381"/>
    </row>
    <row r="777" spans="1:1">
      <c r="A777" s="381"/>
    </row>
    <row r="778" spans="1:1">
      <c r="A778" s="381"/>
    </row>
    <row r="779" spans="1:1">
      <c r="A779" s="381"/>
    </row>
    <row r="780" spans="1:1">
      <c r="A780" s="381"/>
    </row>
    <row r="781" spans="1:1">
      <c r="A781" s="381"/>
    </row>
    <row r="782" spans="1:1">
      <c r="A782" s="381"/>
    </row>
    <row r="783" spans="1:1">
      <c r="A783" s="381"/>
    </row>
    <row r="784" spans="1:1">
      <c r="A784" s="381"/>
    </row>
    <row r="785" spans="1:1">
      <c r="A785" s="381"/>
    </row>
    <row r="786" spans="1:1">
      <c r="A786" s="381"/>
    </row>
    <row r="787" spans="1:1">
      <c r="A787" s="381"/>
    </row>
    <row r="788" spans="1:1">
      <c r="A788" s="381"/>
    </row>
    <row r="789" spans="1:1">
      <c r="A789" s="381"/>
    </row>
    <row r="790" spans="1:1">
      <c r="A790" s="381"/>
    </row>
    <row r="791" spans="1:1">
      <c r="A791" s="381"/>
    </row>
    <row r="792" spans="1:1">
      <c r="A792" s="381"/>
    </row>
    <row r="793" spans="1:1">
      <c r="A793" s="381"/>
    </row>
    <row r="794" spans="1:1">
      <c r="A794" s="381"/>
    </row>
    <row r="795" spans="1:1">
      <c r="A795" s="381"/>
    </row>
    <row r="796" spans="1:1">
      <c r="A796" s="381"/>
    </row>
    <row r="797" spans="1:1">
      <c r="A797" s="381"/>
    </row>
    <row r="798" spans="1:1">
      <c r="A798" s="381"/>
    </row>
    <row r="799" spans="1:1">
      <c r="A799" s="381"/>
    </row>
    <row r="800" spans="1:1">
      <c r="A800" s="381"/>
    </row>
    <row r="801" spans="1:1">
      <c r="A801" s="381"/>
    </row>
    <row r="802" spans="1:1">
      <c r="A802" s="381"/>
    </row>
    <row r="803" spans="1:1">
      <c r="A803" s="381"/>
    </row>
    <row r="804" spans="1:1">
      <c r="A804" s="381"/>
    </row>
    <row r="805" spans="1:1">
      <c r="A805" s="381"/>
    </row>
    <row r="806" spans="1:1">
      <c r="A806" s="381"/>
    </row>
    <row r="807" spans="1:1">
      <c r="A807" s="381"/>
    </row>
    <row r="808" spans="1:1">
      <c r="A808" s="381"/>
    </row>
    <row r="809" spans="1:1">
      <c r="A809" s="381"/>
    </row>
    <row r="810" spans="1:1">
      <c r="A810" s="381"/>
    </row>
    <row r="811" spans="1:1">
      <c r="A811" s="381"/>
    </row>
    <row r="812" spans="1:1">
      <c r="A812" s="381"/>
    </row>
    <row r="813" spans="1:1">
      <c r="A813" s="381"/>
    </row>
    <row r="814" spans="1:1">
      <c r="A814" s="381"/>
    </row>
    <row r="815" spans="1:1">
      <c r="A815" s="381"/>
    </row>
    <row r="816" spans="1:1">
      <c r="A816" s="381"/>
    </row>
    <row r="817" spans="1:1">
      <c r="A817" s="381"/>
    </row>
    <row r="818" spans="1:1">
      <c r="A818" s="381"/>
    </row>
    <row r="819" spans="1:1">
      <c r="A819" s="381"/>
    </row>
    <row r="820" spans="1:1">
      <c r="A820" s="381"/>
    </row>
    <row r="821" spans="1:1">
      <c r="A821" s="381"/>
    </row>
    <row r="822" spans="1:1">
      <c r="A822" s="381"/>
    </row>
    <row r="823" spans="1:1">
      <c r="A823" s="381"/>
    </row>
    <row r="824" spans="1:1">
      <c r="A824" s="381"/>
    </row>
    <row r="825" spans="1:1">
      <c r="A825" s="381"/>
    </row>
    <row r="826" spans="1:1">
      <c r="A826" s="381"/>
    </row>
    <row r="827" spans="1:1">
      <c r="A827" s="381"/>
    </row>
    <row r="828" spans="1:1">
      <c r="A828" s="381"/>
    </row>
    <row r="829" spans="1:1">
      <c r="A829" s="381"/>
    </row>
    <row r="830" spans="1:1">
      <c r="A830" s="381"/>
    </row>
    <row r="831" spans="1:1">
      <c r="A831" s="381"/>
    </row>
    <row r="832" spans="1:1">
      <c r="A832" s="381"/>
    </row>
    <row r="833" spans="1:1">
      <c r="A833" s="381"/>
    </row>
    <row r="834" spans="1:1">
      <c r="A834" s="381"/>
    </row>
    <row r="835" spans="1:1">
      <c r="A835" s="381"/>
    </row>
    <row r="836" spans="1:1">
      <c r="A836" s="381"/>
    </row>
    <row r="837" spans="1:1">
      <c r="A837" s="381"/>
    </row>
    <row r="838" spans="1:1">
      <c r="A838" s="381"/>
    </row>
    <row r="839" spans="1:1">
      <c r="A839" s="381"/>
    </row>
    <row r="840" spans="1:1">
      <c r="A840" s="381"/>
    </row>
    <row r="841" spans="1:1">
      <c r="A841" s="381"/>
    </row>
    <row r="842" spans="1:1">
      <c r="A842" s="381"/>
    </row>
    <row r="843" spans="1:1">
      <c r="A843" s="381"/>
    </row>
    <row r="844" spans="1:1">
      <c r="A844" s="381"/>
    </row>
    <row r="845" spans="1:1">
      <c r="A845" s="381"/>
    </row>
    <row r="846" spans="1:1">
      <c r="A846" s="381"/>
    </row>
    <row r="847" spans="1:1">
      <c r="A847" s="381"/>
    </row>
    <row r="848" spans="1:1">
      <c r="A848" s="381"/>
    </row>
    <row r="849" spans="1:1">
      <c r="A849" s="381"/>
    </row>
    <row r="850" spans="1:1">
      <c r="A850" s="381"/>
    </row>
    <row r="851" spans="1:1">
      <c r="A851" s="381"/>
    </row>
    <row r="852" spans="1:1">
      <c r="A852" s="381"/>
    </row>
    <row r="853" spans="1:1">
      <c r="A853" s="381"/>
    </row>
    <row r="854" spans="1:1">
      <c r="A854" s="381"/>
    </row>
    <row r="855" spans="1:1">
      <c r="A855" s="381"/>
    </row>
    <row r="856" spans="1:1">
      <c r="A856" s="381"/>
    </row>
    <row r="857" spans="1:1">
      <c r="A857" s="381"/>
    </row>
    <row r="858" spans="1:1">
      <c r="A858" s="381"/>
    </row>
    <row r="859" spans="1:1">
      <c r="A859" s="381"/>
    </row>
    <row r="860" spans="1:1">
      <c r="A860" s="381"/>
    </row>
    <row r="861" spans="1:1">
      <c r="A861" s="381"/>
    </row>
    <row r="862" spans="1:1">
      <c r="A862" s="381"/>
    </row>
    <row r="863" spans="1:1">
      <c r="A863" s="381"/>
    </row>
    <row r="864" spans="1:1">
      <c r="A864" s="381"/>
    </row>
    <row r="865" spans="1:1">
      <c r="A865" s="381"/>
    </row>
    <row r="866" spans="1:1">
      <c r="A866" s="381"/>
    </row>
    <row r="867" spans="1:1">
      <c r="A867" s="381"/>
    </row>
    <row r="868" spans="1:1">
      <c r="A868" s="381"/>
    </row>
    <row r="869" spans="1:1">
      <c r="A869" s="381"/>
    </row>
    <row r="870" spans="1:1">
      <c r="A870" s="381"/>
    </row>
    <row r="871" spans="1:1">
      <c r="A871" s="381"/>
    </row>
    <row r="872" spans="1:1">
      <c r="A872" s="381"/>
    </row>
    <row r="873" spans="1:1">
      <c r="A873" s="381"/>
    </row>
    <row r="874" spans="1:1">
      <c r="A874" s="381"/>
    </row>
    <row r="875" spans="1:1">
      <c r="A875" s="381"/>
    </row>
    <row r="876" spans="1:1">
      <c r="A876" s="381"/>
    </row>
    <row r="877" spans="1:1">
      <c r="A877" s="381"/>
    </row>
    <row r="878" spans="1:1">
      <c r="A878" s="381"/>
    </row>
    <row r="879" spans="1:1">
      <c r="A879" s="381"/>
    </row>
    <row r="880" spans="1:1">
      <c r="A880" s="381"/>
    </row>
    <row r="881" spans="1:1">
      <c r="A881" s="381"/>
    </row>
    <row r="882" spans="1:1">
      <c r="A882" s="381"/>
    </row>
    <row r="883" spans="1:1">
      <c r="A883" s="381"/>
    </row>
    <row r="884" spans="1:1">
      <c r="A884" s="381"/>
    </row>
    <row r="885" spans="1:1">
      <c r="A885" s="381"/>
    </row>
    <row r="886" spans="1:1">
      <c r="A886" s="381"/>
    </row>
    <row r="887" spans="1:1">
      <c r="A887" s="381"/>
    </row>
    <row r="888" spans="1:1">
      <c r="A888" s="381"/>
    </row>
    <row r="889" spans="1:1">
      <c r="A889" s="381"/>
    </row>
    <row r="890" spans="1:1">
      <c r="A890" s="381"/>
    </row>
    <row r="891" spans="1:1">
      <c r="A891" s="381"/>
    </row>
    <row r="892" spans="1:1">
      <c r="A892" s="381"/>
    </row>
    <row r="893" spans="1:1">
      <c r="A893" s="381"/>
    </row>
    <row r="894" spans="1:1">
      <c r="A894" s="381"/>
    </row>
    <row r="895" spans="1:1">
      <c r="A895" s="381"/>
    </row>
    <row r="896" spans="1:1">
      <c r="A896" s="381"/>
    </row>
    <row r="897" spans="1:1">
      <c r="A897" s="381"/>
    </row>
    <row r="898" spans="1:1">
      <c r="A898" s="381"/>
    </row>
    <row r="899" spans="1:1">
      <c r="A899" s="381"/>
    </row>
    <row r="900" spans="1:1">
      <c r="A900" s="381"/>
    </row>
    <row r="901" spans="1:1">
      <c r="A901" s="381"/>
    </row>
    <row r="902" spans="1:1">
      <c r="A902" s="381"/>
    </row>
    <row r="903" spans="1:1">
      <c r="A903" s="381"/>
    </row>
    <row r="904" spans="1:1">
      <c r="A904" s="381"/>
    </row>
    <row r="905" spans="1:1">
      <c r="A905" s="381"/>
    </row>
    <row r="906" spans="1:1">
      <c r="A906" s="381"/>
    </row>
    <row r="907" spans="1:1">
      <c r="A907" s="381"/>
    </row>
    <row r="908" spans="1:1">
      <c r="A908" s="381"/>
    </row>
    <row r="909" spans="1:1">
      <c r="A909" s="381"/>
    </row>
    <row r="910" spans="1:1">
      <c r="A910" s="381"/>
    </row>
    <row r="911" spans="1:1">
      <c r="A911" s="381"/>
    </row>
    <row r="912" spans="1:1">
      <c r="A912" s="381"/>
    </row>
    <row r="913" spans="1:1">
      <c r="A913" s="381"/>
    </row>
    <row r="914" spans="1:1">
      <c r="A914" s="381"/>
    </row>
    <row r="915" spans="1:1">
      <c r="A915" s="381"/>
    </row>
    <row r="916" spans="1:1">
      <c r="A916" s="381"/>
    </row>
    <row r="917" spans="1:1">
      <c r="A917" s="381"/>
    </row>
    <row r="918" spans="1:1">
      <c r="A918" s="381"/>
    </row>
    <row r="919" spans="1:1">
      <c r="A919" s="381"/>
    </row>
    <row r="920" spans="1:1">
      <c r="A920" s="381"/>
    </row>
    <row r="921" spans="1:1">
      <c r="A921" s="381"/>
    </row>
    <row r="922" spans="1:1">
      <c r="A922" s="381"/>
    </row>
    <row r="923" spans="1:1">
      <c r="A923" s="381"/>
    </row>
    <row r="924" spans="1:1">
      <c r="A924" s="381"/>
    </row>
    <row r="925" spans="1:1">
      <c r="A925" s="381"/>
    </row>
    <row r="926" spans="1:1">
      <c r="A926" s="381"/>
    </row>
    <row r="927" spans="1:1">
      <c r="A927" s="381"/>
    </row>
    <row r="928" spans="1:1">
      <c r="A928" s="381"/>
    </row>
    <row r="929" spans="1:1">
      <c r="A929" s="381"/>
    </row>
    <row r="930" spans="1:1">
      <c r="A930" s="381"/>
    </row>
    <row r="931" spans="1:1">
      <c r="A931" s="381"/>
    </row>
    <row r="932" spans="1:1">
      <c r="A932" s="381"/>
    </row>
    <row r="933" spans="1:1">
      <c r="A933" s="381"/>
    </row>
    <row r="934" spans="1:1">
      <c r="A934" s="381"/>
    </row>
    <row r="935" spans="1:1">
      <c r="A935" s="381"/>
    </row>
    <row r="936" spans="1:1">
      <c r="A936" s="381"/>
    </row>
    <row r="937" spans="1:1">
      <c r="A937" s="381"/>
    </row>
    <row r="938" spans="1:1">
      <c r="A938" s="381"/>
    </row>
    <row r="939" spans="1:1">
      <c r="A939" s="381"/>
    </row>
    <row r="940" spans="1:1">
      <c r="A940" s="381"/>
    </row>
    <row r="941" spans="1:1">
      <c r="A941" s="381"/>
    </row>
    <row r="942" spans="1:1">
      <c r="A942" s="381"/>
    </row>
    <row r="943" spans="1:1">
      <c r="A943" s="381"/>
    </row>
    <row r="944" spans="1:1">
      <c r="A944" s="381"/>
    </row>
    <row r="945" spans="1:1">
      <c r="A945" s="381"/>
    </row>
    <row r="946" spans="1:1">
      <c r="A946" s="381"/>
    </row>
    <row r="947" spans="1:1">
      <c r="A947" s="381"/>
    </row>
    <row r="948" spans="1:1">
      <c r="A948" s="381"/>
    </row>
    <row r="949" spans="1:1">
      <c r="A949" s="381"/>
    </row>
    <row r="950" spans="1:1">
      <c r="A950" s="381"/>
    </row>
    <row r="951" spans="1:1">
      <c r="A951" s="381"/>
    </row>
    <row r="952" spans="1:1">
      <c r="A952" s="381"/>
    </row>
    <row r="953" spans="1:1">
      <c r="A953" s="381"/>
    </row>
    <row r="954" spans="1:1">
      <c r="A954" s="381"/>
    </row>
    <row r="955" spans="1:1">
      <c r="A955" s="381"/>
    </row>
    <row r="956" spans="1:1">
      <c r="A956" s="381"/>
    </row>
    <row r="957" spans="1:1">
      <c r="A957" s="381"/>
    </row>
    <row r="958" spans="1:1">
      <c r="A958" s="381"/>
    </row>
    <row r="959" spans="1:1">
      <c r="A959" s="381"/>
    </row>
    <row r="960" spans="1:1">
      <c r="A960" s="381"/>
    </row>
    <row r="961" spans="1:1">
      <c r="A961" s="381"/>
    </row>
    <row r="962" spans="1:1">
      <c r="A962" s="381"/>
    </row>
    <row r="963" spans="1:1">
      <c r="A963" s="381"/>
    </row>
    <row r="964" spans="1:1">
      <c r="A964" s="381"/>
    </row>
    <row r="965" spans="1:1">
      <c r="A965" s="381"/>
    </row>
    <row r="966" spans="1:1">
      <c r="A966" s="381"/>
    </row>
    <row r="967" spans="1:1">
      <c r="A967" s="381"/>
    </row>
    <row r="968" spans="1:1">
      <c r="A968" s="381"/>
    </row>
    <row r="969" spans="1:1">
      <c r="A969" s="381"/>
    </row>
    <row r="970" spans="1:1">
      <c r="A970" s="381"/>
    </row>
    <row r="971" spans="1:1">
      <c r="A971" s="381"/>
    </row>
    <row r="972" spans="1:1">
      <c r="A972" s="381"/>
    </row>
    <row r="973" spans="1:1">
      <c r="A973" s="381"/>
    </row>
    <row r="974" spans="1:1">
      <c r="A974" s="381"/>
    </row>
    <row r="975" spans="1:1">
      <c r="A975" s="381"/>
    </row>
    <row r="976" spans="1:1">
      <c r="A976" s="381"/>
    </row>
    <row r="977" spans="1:1">
      <c r="A977" s="381"/>
    </row>
    <row r="978" spans="1:1">
      <c r="A978" s="381"/>
    </row>
    <row r="979" spans="1:1">
      <c r="A979" s="381"/>
    </row>
    <row r="980" spans="1:1">
      <c r="A980" s="381"/>
    </row>
    <row r="981" spans="1:1">
      <c r="A981" s="381"/>
    </row>
    <row r="982" spans="1:1">
      <c r="A982" s="381"/>
    </row>
    <row r="983" spans="1:1">
      <c r="A983" s="381"/>
    </row>
    <row r="984" spans="1:1">
      <c r="A984" s="381"/>
    </row>
    <row r="985" spans="1:1">
      <c r="A985" s="381"/>
    </row>
    <row r="986" spans="1:1">
      <c r="A986" s="381"/>
    </row>
    <row r="987" spans="1:1">
      <c r="A987" s="381"/>
    </row>
    <row r="988" spans="1:1">
      <c r="A988" s="381"/>
    </row>
    <row r="989" spans="1:1">
      <c r="A989" s="381"/>
    </row>
    <row r="990" spans="1:1">
      <c r="A990" s="381"/>
    </row>
    <row r="991" spans="1:1">
      <c r="A991" s="381"/>
    </row>
    <row r="992" spans="1:1">
      <c r="A992" s="381"/>
    </row>
    <row r="993" spans="1:1">
      <c r="A993" s="381"/>
    </row>
    <row r="994" spans="1:1">
      <c r="A994" s="381"/>
    </row>
    <row r="995" spans="1:1">
      <c r="A995" s="381"/>
    </row>
    <row r="996" spans="1:1">
      <c r="A996" s="381"/>
    </row>
    <row r="997" spans="1:1">
      <c r="A997" s="381"/>
    </row>
    <row r="998" spans="1:1">
      <c r="A998" s="381"/>
    </row>
    <row r="999" spans="1:1">
      <c r="A999" s="381"/>
    </row>
    <row r="1000" spans="1:1">
      <c r="A1000" s="381"/>
    </row>
    <row r="1001" spans="1:1">
      <c r="A1001" s="381"/>
    </row>
    <row r="1002" spans="1:1">
      <c r="A1002" s="381"/>
    </row>
    <row r="1003" spans="1:1">
      <c r="A1003" s="381"/>
    </row>
    <row r="1004" spans="1:1">
      <c r="A1004" s="381"/>
    </row>
    <row r="1005" spans="1:1">
      <c r="A1005" s="381"/>
    </row>
    <row r="1006" spans="1:1">
      <c r="A1006" s="381"/>
    </row>
    <row r="1007" spans="1:1">
      <c r="A1007" s="381"/>
    </row>
    <row r="1008" spans="1:1">
      <c r="A1008" s="381"/>
    </row>
    <row r="1009" spans="1:1">
      <c r="A1009" s="381"/>
    </row>
    <row r="1010" spans="1:1">
      <c r="A1010" s="381"/>
    </row>
    <row r="1011" spans="1:1">
      <c r="A1011" s="381"/>
    </row>
    <row r="1012" spans="1:1">
      <c r="A1012" s="381"/>
    </row>
    <row r="1013" spans="1:1">
      <c r="A1013" s="381"/>
    </row>
    <row r="1014" spans="1:1">
      <c r="A1014" s="381"/>
    </row>
    <row r="1015" spans="1:1">
      <c r="A1015" s="381"/>
    </row>
    <row r="1016" spans="1:1">
      <c r="A1016" s="381"/>
    </row>
    <row r="1017" spans="1:1">
      <c r="A1017" s="381"/>
    </row>
    <row r="1018" spans="1:1">
      <c r="A1018" s="381"/>
    </row>
    <row r="1019" spans="1:1">
      <c r="A1019" s="381"/>
    </row>
    <row r="1020" spans="1:1">
      <c r="A1020" s="381"/>
    </row>
    <row r="1021" spans="1:1">
      <c r="A1021" s="381"/>
    </row>
    <row r="1022" spans="1:1">
      <c r="A1022" s="381"/>
    </row>
    <row r="1023" spans="1:1">
      <c r="A1023" s="381"/>
    </row>
    <row r="1024" spans="1:1">
      <c r="A1024" s="381"/>
    </row>
    <row r="1025" spans="1:1">
      <c r="A1025" s="381"/>
    </row>
    <row r="1026" spans="1:1">
      <c r="A1026" s="381"/>
    </row>
    <row r="1027" spans="1:1">
      <c r="A1027" s="381"/>
    </row>
    <row r="1028" spans="1:1">
      <c r="A1028" s="381"/>
    </row>
    <row r="1029" spans="1:1">
      <c r="A1029" s="381"/>
    </row>
    <row r="1030" spans="1:1">
      <c r="A1030" s="381"/>
    </row>
    <row r="1031" spans="1:1">
      <c r="A1031" s="381"/>
    </row>
    <row r="1032" spans="1:1">
      <c r="A1032" s="381"/>
    </row>
    <row r="1033" spans="1:1">
      <c r="A1033" s="381"/>
    </row>
    <row r="1034" spans="1:1">
      <c r="A1034" s="381"/>
    </row>
    <row r="1035" spans="1:1">
      <c r="A1035" s="381"/>
    </row>
    <row r="1036" spans="1:1">
      <c r="A1036" s="381"/>
    </row>
    <row r="1037" spans="1:1">
      <c r="A1037" s="381"/>
    </row>
    <row r="1038" spans="1:1">
      <c r="A1038" s="381"/>
    </row>
    <row r="1039" spans="1:1">
      <c r="A1039" s="381"/>
    </row>
    <row r="1040" spans="1:1">
      <c r="A1040" s="381"/>
    </row>
    <row r="1041" spans="1:1">
      <c r="A1041" s="381"/>
    </row>
    <row r="1042" spans="1:1">
      <c r="A1042" s="381"/>
    </row>
    <row r="1043" spans="1:1">
      <c r="A1043" s="381"/>
    </row>
    <row r="1044" spans="1:1">
      <c r="A1044" s="381"/>
    </row>
    <row r="1045" spans="1:1">
      <c r="A1045" s="381"/>
    </row>
    <row r="1046" spans="1:1">
      <c r="A1046" s="381"/>
    </row>
    <row r="1047" spans="1:1">
      <c r="A1047" s="381"/>
    </row>
    <row r="1048" spans="1:1">
      <c r="A1048" s="381"/>
    </row>
    <row r="1049" spans="1:1">
      <c r="A1049" s="381"/>
    </row>
    <row r="1050" spans="1:1">
      <c r="A1050" s="381"/>
    </row>
    <row r="1051" spans="1:1">
      <c r="A1051" s="381"/>
    </row>
    <row r="1052" spans="1:1">
      <c r="A1052" s="381"/>
    </row>
    <row r="1053" spans="1:1">
      <c r="A1053" s="381"/>
    </row>
    <row r="1054" spans="1:1">
      <c r="A1054" s="381"/>
    </row>
    <row r="1055" spans="1:1">
      <c r="A1055" s="381"/>
    </row>
    <row r="1056" spans="1:1">
      <c r="A1056" s="381"/>
    </row>
    <row r="1057" spans="1:1">
      <c r="A1057" s="381"/>
    </row>
    <row r="1058" spans="1:1">
      <c r="A1058" s="381"/>
    </row>
    <row r="1059" spans="1:1">
      <c r="A1059" s="381"/>
    </row>
    <row r="1060" spans="1:1">
      <c r="A1060" s="381"/>
    </row>
    <row r="1061" spans="1:1">
      <c r="A1061" s="381"/>
    </row>
    <row r="1062" spans="1:1">
      <c r="A1062" s="381"/>
    </row>
    <row r="1063" spans="1:1">
      <c r="A1063" s="381"/>
    </row>
    <row r="1064" spans="1:1">
      <c r="A1064" s="381"/>
    </row>
    <row r="1065" spans="1:1">
      <c r="A1065" s="381"/>
    </row>
    <row r="1066" spans="1:1">
      <c r="A1066" s="381"/>
    </row>
    <row r="1067" spans="1:1">
      <c r="A1067" s="381"/>
    </row>
    <row r="1068" spans="1:1">
      <c r="A1068" s="381"/>
    </row>
    <row r="1069" spans="1:1">
      <c r="A1069" s="381"/>
    </row>
    <row r="1070" spans="1:1">
      <c r="A1070" s="381"/>
    </row>
    <row r="1071" spans="1:1">
      <c r="A1071" s="381"/>
    </row>
    <row r="1072" spans="1:1">
      <c r="A1072" s="381"/>
    </row>
    <row r="1073" spans="1:1">
      <c r="A1073" s="381"/>
    </row>
    <row r="1074" spans="1:1">
      <c r="A1074" s="381"/>
    </row>
    <row r="1075" spans="1:1">
      <c r="A1075" s="381"/>
    </row>
    <row r="1076" spans="1:1">
      <c r="A1076" s="381"/>
    </row>
    <row r="1077" spans="1:1">
      <c r="A1077" s="381"/>
    </row>
    <row r="1078" spans="1:1">
      <c r="A1078" s="381"/>
    </row>
    <row r="1079" spans="1:1">
      <c r="A1079" s="381"/>
    </row>
    <row r="1080" spans="1:1">
      <c r="A1080" s="381"/>
    </row>
    <row r="1081" spans="1:1">
      <c r="A1081" s="381"/>
    </row>
    <row r="1082" spans="1:1">
      <c r="A1082" s="381"/>
    </row>
    <row r="1083" spans="1:1">
      <c r="A1083" s="381"/>
    </row>
    <row r="1084" spans="1:1">
      <c r="A1084" s="381"/>
    </row>
    <row r="1085" spans="1:1">
      <c r="A1085" s="381"/>
    </row>
    <row r="1086" spans="1:1">
      <c r="A1086" s="381"/>
    </row>
    <row r="1087" spans="1:1">
      <c r="A1087" s="381"/>
    </row>
    <row r="1088" spans="1:1">
      <c r="A1088" s="381"/>
    </row>
    <row r="1089" spans="1:1">
      <c r="A1089" s="381"/>
    </row>
    <row r="1090" spans="1:1">
      <c r="A1090" s="381"/>
    </row>
    <row r="1091" spans="1:1">
      <c r="A1091" s="381"/>
    </row>
    <row r="1092" spans="1:1">
      <c r="A1092" s="381"/>
    </row>
    <row r="1093" spans="1:1">
      <c r="A1093" s="381"/>
    </row>
    <row r="1094" spans="1:1">
      <c r="A1094" s="381"/>
    </row>
    <row r="1095" spans="1:1">
      <c r="A1095" s="381"/>
    </row>
    <row r="1096" spans="1:1">
      <c r="A1096" s="381"/>
    </row>
    <row r="1097" spans="1:1">
      <c r="A1097" s="381"/>
    </row>
    <row r="1098" spans="1:1">
      <c r="A1098" s="381"/>
    </row>
    <row r="1099" spans="1:1">
      <c r="A1099" s="381"/>
    </row>
    <row r="1100" spans="1:1">
      <c r="A1100" s="381"/>
    </row>
    <row r="1101" spans="1:1">
      <c r="A1101" s="381"/>
    </row>
    <row r="1102" spans="1:1">
      <c r="A1102" s="381"/>
    </row>
    <row r="1103" spans="1:1">
      <c r="A1103" s="381"/>
    </row>
    <row r="1104" spans="1:1">
      <c r="A1104" s="381"/>
    </row>
    <row r="1105" spans="1:1">
      <c r="A1105" s="381"/>
    </row>
    <row r="1106" spans="1:1">
      <c r="A1106" s="381"/>
    </row>
    <row r="1107" spans="1:1">
      <c r="A1107" s="381"/>
    </row>
    <row r="1108" spans="1:1">
      <c r="A1108" s="381"/>
    </row>
    <row r="1109" spans="1:1">
      <c r="A1109" s="381"/>
    </row>
    <row r="1110" spans="1:1">
      <c r="A1110" s="381"/>
    </row>
    <row r="1111" spans="1:1">
      <c r="A1111" s="381"/>
    </row>
    <row r="1112" spans="1:1">
      <c r="A1112" s="381"/>
    </row>
    <row r="1113" spans="1:1">
      <c r="A1113" s="381"/>
    </row>
    <row r="1114" spans="1:1">
      <c r="A1114" s="381"/>
    </row>
    <row r="1115" spans="1:1">
      <c r="A1115" s="381"/>
    </row>
    <row r="1116" spans="1:1">
      <c r="A1116" s="381"/>
    </row>
    <row r="1117" spans="1:1">
      <c r="A1117" s="381"/>
    </row>
    <row r="1118" spans="1:1">
      <c r="A1118" s="381"/>
    </row>
    <row r="1119" spans="1:1">
      <c r="A1119" s="381"/>
    </row>
    <row r="1120" spans="1:1">
      <c r="A1120" s="381"/>
    </row>
    <row r="1121" spans="1:1">
      <c r="A1121" s="381"/>
    </row>
    <row r="1122" spans="1:1">
      <c r="A1122" s="381"/>
    </row>
    <row r="1123" spans="1:1">
      <c r="A1123" s="381"/>
    </row>
    <row r="1124" spans="1:1">
      <c r="A1124" s="381"/>
    </row>
    <row r="1125" spans="1:1">
      <c r="A1125" s="381"/>
    </row>
    <row r="1126" spans="1:1">
      <c r="A1126" s="381"/>
    </row>
    <row r="1127" spans="1:1">
      <c r="A1127" s="381"/>
    </row>
    <row r="1128" spans="1:1">
      <c r="A1128" s="381"/>
    </row>
    <row r="1129" spans="1:1">
      <c r="A1129" s="381"/>
    </row>
    <row r="1130" spans="1:1">
      <c r="A1130" s="381"/>
    </row>
    <row r="1131" spans="1:1">
      <c r="A1131" s="381"/>
    </row>
    <row r="1132" spans="1:1">
      <c r="A1132" s="381"/>
    </row>
    <row r="1133" spans="1:1">
      <c r="A1133" s="381"/>
    </row>
    <row r="1134" spans="1:1">
      <c r="A1134" s="381"/>
    </row>
    <row r="1135" spans="1:1">
      <c r="A1135" s="381"/>
    </row>
    <row r="1136" spans="1:1">
      <c r="A1136" s="381"/>
    </row>
    <row r="1137" spans="1:1">
      <c r="A1137" s="381"/>
    </row>
    <row r="1138" spans="1:1">
      <c r="A1138" s="381"/>
    </row>
    <row r="1139" spans="1:1">
      <c r="A1139" s="381"/>
    </row>
    <row r="1140" spans="1:1">
      <c r="A1140" s="381"/>
    </row>
    <row r="1141" spans="1:1">
      <c r="A1141" s="381"/>
    </row>
    <row r="1142" spans="1:1">
      <c r="A1142" s="381"/>
    </row>
    <row r="1143" spans="1:1">
      <c r="A1143" s="381"/>
    </row>
    <row r="1144" spans="1:1">
      <c r="A1144" s="381"/>
    </row>
    <row r="1145" spans="1:1">
      <c r="A1145" s="381"/>
    </row>
    <row r="1146" spans="1:1">
      <c r="A1146" s="381"/>
    </row>
    <row r="1147" spans="1:1">
      <c r="A1147" s="381"/>
    </row>
    <row r="1148" spans="1:1">
      <c r="A1148" s="381"/>
    </row>
    <row r="1149" spans="1:1">
      <c r="A1149" s="381"/>
    </row>
    <row r="1150" spans="1:1">
      <c r="A1150" s="381"/>
    </row>
    <row r="1151" spans="1:1">
      <c r="A1151" s="381"/>
    </row>
    <row r="1152" spans="1:1">
      <c r="A1152" s="381"/>
    </row>
    <row r="1153" spans="1:1">
      <c r="A1153" s="381"/>
    </row>
    <row r="1154" spans="1:1">
      <c r="A1154" s="381"/>
    </row>
    <row r="1155" spans="1:1">
      <c r="A1155" s="381"/>
    </row>
    <row r="1156" spans="1:1">
      <c r="A1156" s="381"/>
    </row>
    <row r="1157" spans="1:1">
      <c r="A1157" s="381"/>
    </row>
    <row r="1158" spans="1:1">
      <c r="A1158" s="381"/>
    </row>
    <row r="1159" spans="1:1">
      <c r="A1159" s="381"/>
    </row>
    <row r="1160" spans="1:1">
      <c r="A1160" s="381"/>
    </row>
    <row r="1161" spans="1:1">
      <c r="A1161" s="381"/>
    </row>
    <row r="1162" spans="1:1">
      <c r="A1162" s="381"/>
    </row>
    <row r="1163" spans="1:1">
      <c r="A1163" s="381"/>
    </row>
    <row r="1164" spans="1:1">
      <c r="A1164" s="381"/>
    </row>
    <row r="1165" spans="1:1">
      <c r="A1165" s="381"/>
    </row>
    <row r="1166" spans="1:1">
      <c r="A1166" s="381"/>
    </row>
    <row r="1167" spans="1:1">
      <c r="A1167" s="381"/>
    </row>
    <row r="1168" spans="1:1">
      <c r="A1168" s="381"/>
    </row>
    <row r="1169" spans="1:1">
      <c r="A1169" s="381"/>
    </row>
    <row r="1170" spans="1:1">
      <c r="A1170" s="381"/>
    </row>
    <row r="1171" spans="1:1">
      <c r="A1171" s="381"/>
    </row>
    <row r="1172" spans="1:1">
      <c r="A1172" s="381"/>
    </row>
    <row r="1173" spans="1:1">
      <c r="A1173" s="381"/>
    </row>
    <row r="1174" spans="1:1">
      <c r="A1174" s="381"/>
    </row>
    <row r="1175" spans="1:1">
      <c r="A1175" s="381"/>
    </row>
    <row r="1176" spans="1:1">
      <c r="A1176" s="381"/>
    </row>
    <row r="1177" spans="1:1">
      <c r="A1177" s="381"/>
    </row>
    <row r="1178" spans="1:1">
      <c r="A1178" s="381"/>
    </row>
    <row r="1179" spans="1:1">
      <c r="A1179" s="381"/>
    </row>
    <row r="1180" spans="1:1">
      <c r="A1180" s="381"/>
    </row>
    <row r="1181" spans="1:1">
      <c r="A1181" s="381"/>
    </row>
    <row r="1182" spans="1:1">
      <c r="A1182" s="381"/>
    </row>
    <row r="1183" spans="1:1">
      <c r="A1183" s="381"/>
    </row>
    <row r="1184" spans="1:1">
      <c r="A1184" s="381"/>
    </row>
    <row r="1185" spans="1:1">
      <c r="A1185" s="381"/>
    </row>
    <row r="1186" spans="1:1">
      <c r="A1186" s="381"/>
    </row>
    <row r="1187" spans="1:1">
      <c r="A1187" s="381"/>
    </row>
    <row r="1188" spans="1:1">
      <c r="A1188" s="381"/>
    </row>
    <row r="1189" spans="1:1">
      <c r="A1189" s="381"/>
    </row>
    <row r="1190" spans="1:1">
      <c r="A1190" s="381"/>
    </row>
    <row r="1191" spans="1:1">
      <c r="A1191" s="381"/>
    </row>
    <row r="1192" spans="1:1">
      <c r="A1192" s="381"/>
    </row>
    <row r="1193" spans="1:1">
      <c r="A1193" s="381"/>
    </row>
    <row r="1194" spans="1:1">
      <c r="A1194" s="381"/>
    </row>
    <row r="1195" spans="1:1">
      <c r="A1195" s="381"/>
    </row>
    <row r="1196" spans="1:1">
      <c r="A1196" s="381"/>
    </row>
    <row r="1197" spans="1:1">
      <c r="A1197" s="381"/>
    </row>
    <row r="1198" spans="1:1">
      <c r="A1198" s="381"/>
    </row>
    <row r="1199" spans="1:1">
      <c r="A1199" s="381"/>
    </row>
    <row r="1200" spans="1:1">
      <c r="A1200" s="381"/>
    </row>
    <row r="1201" spans="1:1">
      <c r="A1201" s="381"/>
    </row>
    <row r="1202" spans="1:1">
      <c r="A1202" s="381"/>
    </row>
    <row r="1203" spans="1:1">
      <c r="A1203" s="381"/>
    </row>
    <row r="1204" spans="1:1">
      <c r="A1204" s="381"/>
    </row>
    <row r="1205" spans="1:1">
      <c r="A1205" s="381"/>
    </row>
    <row r="1206" spans="1:1">
      <c r="A1206" s="381"/>
    </row>
    <row r="1207" spans="1:1">
      <c r="A1207" s="381"/>
    </row>
    <row r="1208" spans="1:1">
      <c r="A1208" s="381"/>
    </row>
    <row r="1209" spans="1:1">
      <c r="A1209" s="381"/>
    </row>
    <row r="1210" spans="1:1">
      <c r="A1210" s="381"/>
    </row>
    <row r="1211" spans="1:1">
      <c r="A1211" s="381"/>
    </row>
    <row r="1212" spans="1:1">
      <c r="A1212" s="381"/>
    </row>
    <row r="1213" spans="1:1">
      <c r="A1213" s="381"/>
    </row>
    <row r="1214" spans="1:1">
      <c r="A1214" s="381"/>
    </row>
    <row r="1215" spans="1:1">
      <c r="A1215" s="381"/>
    </row>
    <row r="1216" spans="1:1">
      <c r="A1216" s="381"/>
    </row>
    <row r="1217" spans="1:1">
      <c r="A1217" s="381"/>
    </row>
    <row r="1218" spans="1:1">
      <c r="A1218" s="381"/>
    </row>
    <row r="1219" spans="1:1">
      <c r="A1219" s="381"/>
    </row>
    <row r="1220" spans="1:1">
      <c r="A1220" s="381"/>
    </row>
    <row r="1221" spans="1:1">
      <c r="A1221" s="381"/>
    </row>
    <row r="1222" spans="1:1">
      <c r="A1222" s="381"/>
    </row>
    <row r="1223" spans="1:1">
      <c r="A1223" s="381"/>
    </row>
    <row r="1224" spans="1:1">
      <c r="A1224" s="381"/>
    </row>
    <row r="1225" spans="1:1">
      <c r="A1225" s="381"/>
    </row>
    <row r="1226" spans="1:1">
      <c r="A1226" s="381"/>
    </row>
    <row r="1227" spans="1:1">
      <c r="A1227" s="381"/>
    </row>
    <row r="1228" spans="1:1">
      <c r="A1228" s="381"/>
    </row>
    <row r="1229" spans="1:1">
      <c r="A1229" s="381"/>
    </row>
    <row r="1230" spans="1:1">
      <c r="A1230" s="381"/>
    </row>
    <row r="1231" spans="1:1">
      <c r="A1231" s="381"/>
    </row>
    <row r="1232" spans="1:1">
      <c r="A1232" s="381"/>
    </row>
    <row r="1233" spans="1:1">
      <c r="A1233" s="381"/>
    </row>
    <row r="1234" spans="1:1">
      <c r="A1234" s="381"/>
    </row>
    <row r="1235" spans="1:1">
      <c r="A1235" s="381"/>
    </row>
    <row r="1236" spans="1:1">
      <c r="A1236" s="381"/>
    </row>
    <row r="1237" spans="1:1">
      <c r="A1237" s="381"/>
    </row>
    <row r="1238" spans="1:1">
      <c r="A1238" s="381"/>
    </row>
    <row r="1239" spans="1:1">
      <c r="A1239" s="381"/>
    </row>
    <row r="1240" spans="1:1">
      <c r="A1240" s="381"/>
    </row>
    <row r="1241" spans="1:1">
      <c r="A1241" s="381"/>
    </row>
    <row r="1242" spans="1:1">
      <c r="A1242" s="381"/>
    </row>
    <row r="1243" spans="1:1">
      <c r="A1243" s="381"/>
    </row>
    <row r="1244" spans="1:1">
      <c r="A1244" s="381"/>
    </row>
    <row r="1245" spans="1:1">
      <c r="A1245" s="381"/>
    </row>
    <row r="1246" spans="1:1">
      <c r="A1246" s="381"/>
    </row>
    <row r="1247" spans="1:1">
      <c r="A1247" s="381"/>
    </row>
    <row r="1248" spans="1:1">
      <c r="A1248" s="381"/>
    </row>
    <row r="1249" spans="1:1">
      <c r="A1249" s="381"/>
    </row>
    <row r="1250" spans="1:1">
      <c r="A1250" s="381"/>
    </row>
    <row r="1251" spans="1:1">
      <c r="A1251" s="381"/>
    </row>
    <row r="1252" spans="1:1">
      <c r="A1252" s="381"/>
    </row>
    <row r="1253" spans="1:1">
      <c r="A1253" s="381"/>
    </row>
    <row r="1254" spans="1:1">
      <c r="A1254" s="381"/>
    </row>
    <row r="1255" spans="1:1">
      <c r="A1255" s="381"/>
    </row>
    <row r="1256" spans="1:1">
      <c r="A1256" s="381"/>
    </row>
    <row r="1257" spans="1:1">
      <c r="A1257" s="381"/>
    </row>
    <row r="1258" spans="1:1">
      <c r="A1258" s="381"/>
    </row>
    <row r="1259" spans="1:1">
      <c r="A1259" s="381"/>
    </row>
    <row r="1260" spans="1:1">
      <c r="A1260" s="381"/>
    </row>
    <row r="1261" spans="1:1">
      <c r="A1261" s="381"/>
    </row>
    <row r="1262" spans="1:1">
      <c r="A1262" s="381"/>
    </row>
    <row r="1263" spans="1:1">
      <c r="A1263" s="381"/>
    </row>
    <row r="1264" spans="1:1">
      <c r="A1264" s="381"/>
    </row>
    <row r="1265" spans="1:1">
      <c r="A1265" s="381"/>
    </row>
    <row r="1266" spans="1:1">
      <c r="A1266" s="381"/>
    </row>
    <row r="1267" spans="1:1">
      <c r="A1267" s="381"/>
    </row>
    <row r="1268" spans="1:1">
      <c r="A1268" s="381"/>
    </row>
    <row r="1269" spans="1:1">
      <c r="A1269" s="381"/>
    </row>
    <row r="1270" spans="1:1">
      <c r="A1270" s="381"/>
    </row>
    <row r="1271" spans="1:1">
      <c r="A1271" s="381"/>
    </row>
    <row r="1272" spans="1:1">
      <c r="A1272" s="381"/>
    </row>
    <row r="1273" spans="1:1">
      <c r="A1273" s="381"/>
    </row>
    <row r="1274" spans="1:1">
      <c r="A1274" s="381"/>
    </row>
    <row r="1275" spans="1:1">
      <c r="A1275" s="381"/>
    </row>
    <row r="1276" spans="1:1">
      <c r="A1276" s="381"/>
    </row>
    <row r="1277" spans="1:1">
      <c r="A1277" s="381"/>
    </row>
    <row r="1278" spans="1:1">
      <c r="A1278" s="381"/>
    </row>
    <row r="1279" spans="1:1">
      <c r="A1279" s="381"/>
    </row>
    <row r="1280" spans="1:1">
      <c r="A1280" s="381"/>
    </row>
    <row r="1281" spans="1:1">
      <c r="A1281" s="381"/>
    </row>
    <row r="1282" spans="1:1">
      <c r="A1282" s="381"/>
    </row>
    <row r="1283" spans="1:1">
      <c r="A1283" s="381"/>
    </row>
    <row r="1284" spans="1:1">
      <c r="A1284" s="381"/>
    </row>
    <row r="1285" spans="1:1">
      <c r="A1285" s="381"/>
    </row>
    <row r="1286" spans="1:1">
      <c r="A1286" s="381"/>
    </row>
    <row r="1287" spans="1:1">
      <c r="A1287" s="381"/>
    </row>
    <row r="1288" spans="1:1">
      <c r="A1288" s="381"/>
    </row>
    <row r="1289" spans="1:1">
      <c r="A1289" s="381"/>
    </row>
    <row r="1290" spans="1:1">
      <c r="A1290" s="381"/>
    </row>
    <row r="1291" spans="1:1">
      <c r="A1291" s="381"/>
    </row>
    <row r="1292" spans="1:1">
      <c r="A1292" s="381"/>
    </row>
    <row r="1293" spans="1:1">
      <c r="A1293" s="381"/>
    </row>
    <row r="1294" spans="1:1">
      <c r="A1294" s="381"/>
    </row>
    <row r="1295" spans="1:1">
      <c r="A1295" s="381"/>
    </row>
    <row r="1296" spans="1:1">
      <c r="A1296" s="381"/>
    </row>
    <row r="1297" spans="1:1">
      <c r="A1297" s="381"/>
    </row>
    <row r="1298" spans="1:1">
      <c r="A1298" s="381"/>
    </row>
    <row r="1299" spans="1:1">
      <c r="A1299" s="381"/>
    </row>
    <row r="1300" spans="1:1">
      <c r="A1300" s="381"/>
    </row>
    <row r="1301" spans="1:1">
      <c r="A1301" s="381"/>
    </row>
    <row r="1302" spans="1:1">
      <c r="A1302" s="381"/>
    </row>
    <row r="1303" spans="1:1">
      <c r="A1303" s="381"/>
    </row>
    <row r="1304" spans="1:1">
      <c r="A1304" s="381"/>
    </row>
    <row r="1305" spans="1:1">
      <c r="A1305" s="381"/>
    </row>
    <row r="1306" spans="1:1">
      <c r="A1306" s="381"/>
    </row>
    <row r="1307" spans="1:1">
      <c r="A1307" s="381"/>
    </row>
    <row r="1308" spans="1:1">
      <c r="A1308" s="381"/>
    </row>
    <row r="1309" spans="1:1">
      <c r="A1309" s="381"/>
    </row>
    <row r="1310" spans="1:1">
      <c r="A1310" s="381"/>
    </row>
    <row r="1311" spans="1:1">
      <c r="A1311" s="381"/>
    </row>
    <row r="1312" spans="1:1">
      <c r="A1312" s="381"/>
    </row>
    <row r="1313" spans="1:1">
      <c r="A1313" s="381"/>
    </row>
    <row r="1314" spans="1:1">
      <c r="A1314" s="381"/>
    </row>
    <row r="1315" spans="1:1">
      <c r="A1315" s="381"/>
    </row>
    <row r="1316" spans="1:1">
      <c r="A1316" s="381"/>
    </row>
    <row r="1317" spans="1:1">
      <c r="A1317" s="381"/>
    </row>
    <row r="1318" spans="1:1">
      <c r="A1318" s="381"/>
    </row>
    <row r="1319" spans="1:1">
      <c r="A1319" s="381"/>
    </row>
    <row r="1320" spans="1:1">
      <c r="A1320" s="381"/>
    </row>
    <row r="1321" spans="1:1">
      <c r="A1321" s="381"/>
    </row>
    <row r="1322" spans="1:1">
      <c r="A1322" s="381"/>
    </row>
    <row r="1323" spans="1:1">
      <c r="A1323" s="381"/>
    </row>
    <row r="1324" spans="1:1">
      <c r="A1324" s="381"/>
    </row>
    <row r="1325" spans="1:1">
      <c r="A1325" s="381"/>
    </row>
    <row r="1326" spans="1:1">
      <c r="A1326" s="381"/>
    </row>
    <row r="1327" spans="1:1">
      <c r="A1327" s="381"/>
    </row>
    <row r="1328" spans="1:1">
      <c r="A1328" s="381"/>
    </row>
    <row r="1329" spans="1:1">
      <c r="A1329" s="381"/>
    </row>
    <row r="1330" spans="1:1">
      <c r="A1330" s="381"/>
    </row>
    <row r="1331" spans="1:1">
      <c r="A1331" s="381"/>
    </row>
    <row r="1332" spans="1:1">
      <c r="A1332" s="381"/>
    </row>
    <row r="1333" spans="1:1">
      <c r="A1333" s="381"/>
    </row>
    <row r="1334" spans="1:1">
      <c r="A1334" s="381"/>
    </row>
    <row r="1335" spans="1:1">
      <c r="A1335" s="381"/>
    </row>
    <row r="1336" spans="1:1">
      <c r="A1336" s="381"/>
    </row>
    <row r="1337" spans="1:1">
      <c r="A1337" s="381"/>
    </row>
    <row r="1338" spans="1:1">
      <c r="A1338" s="381"/>
    </row>
    <row r="1339" spans="1:1">
      <c r="A1339" s="381"/>
    </row>
    <row r="1340" spans="1:1">
      <c r="A1340" s="381"/>
    </row>
    <row r="1341" spans="1:1">
      <c r="A1341" s="381"/>
    </row>
    <row r="1342" spans="1:1">
      <c r="A1342" s="381"/>
    </row>
    <row r="1343" spans="1:1">
      <c r="A1343" s="381"/>
    </row>
    <row r="1344" spans="1:1">
      <c r="A1344" s="381"/>
    </row>
    <row r="1345" spans="1:1">
      <c r="A1345" s="381"/>
    </row>
    <row r="1346" spans="1:1">
      <c r="A1346" s="381"/>
    </row>
    <row r="1347" spans="1:1">
      <c r="A1347" s="381"/>
    </row>
    <row r="1935" spans="1:1">
      <c r="A1935" s="382" t="s">
        <v>61</v>
      </c>
    </row>
    <row r="1936" spans="1:1">
      <c r="A1936" s="382" t="s">
        <v>62</v>
      </c>
    </row>
    <row r="1937" spans="1:1">
      <c r="A1937" s="382" t="s">
        <v>63</v>
      </c>
    </row>
    <row r="1938" spans="1:1">
      <c r="A1938" s="382" t="s">
        <v>64</v>
      </c>
    </row>
    <row r="1939" spans="1:1">
      <c r="A1939" s="383" t="s">
        <v>65</v>
      </c>
    </row>
  </sheetData>
  <printOptions horizontalCentered="1"/>
  <pageMargins left="0.25" right="0.25" top="0.56000000000000005" bottom="0.53" header="0.28000000000000003" footer="0.31"/>
  <pageSetup orientation="portrait" r:id="rId1"/>
  <headerFooter>
    <oddHeader>&amp;C&amp;12DEPARTAMENTO DE CORRECCION Y REHABILITACION &amp;R&amp;8Tabla I</oddHeader>
    <oddFooter>&amp;L&amp;8FUENTE: INSTITUCIONES CORRECCIONALES&amp;R&amp;8OFICINA DE DESARROLLO PROGRAMATICO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81252-BD1D-46F8-AEE1-C40AF381E687}">
  <dimension ref="A1:J62"/>
  <sheetViews>
    <sheetView topLeftCell="A3" workbookViewId="0">
      <selection activeCell="L11" sqref="L11"/>
    </sheetView>
  </sheetViews>
  <sheetFormatPr defaultRowHeight="12.75"/>
  <cols>
    <col min="1" max="1" width="37.7109375" style="19" customWidth="1"/>
    <col min="2" max="2" width="25" style="19" customWidth="1"/>
    <col min="3" max="3" width="26.5703125" style="19" customWidth="1"/>
    <col min="4" max="4" width="9.140625" style="19"/>
    <col min="5" max="5" width="23.42578125" style="19" customWidth="1"/>
    <col min="6" max="6" width="10.5703125" style="19" customWidth="1"/>
    <col min="7" max="7" width="11.28515625" style="19" customWidth="1"/>
    <col min="8" max="8" width="9.7109375" style="19" customWidth="1"/>
    <col min="9" max="9" width="14.140625" style="19" customWidth="1"/>
    <col min="10" max="10" width="12.7109375" style="19" customWidth="1"/>
    <col min="11" max="16384" width="9.140625" style="19"/>
  </cols>
  <sheetData>
    <row r="1" spans="1:10" ht="15" customHeight="1">
      <c r="A1" s="445" t="s">
        <v>66</v>
      </c>
      <c r="B1" s="446"/>
      <c r="C1" s="446"/>
    </row>
    <row r="2" spans="1:10" ht="15" customHeight="1">
      <c r="A2" s="445" t="s">
        <v>1</v>
      </c>
      <c r="B2" s="446"/>
      <c r="C2" s="446"/>
    </row>
    <row r="3" spans="1:10" ht="15" customHeight="1">
      <c r="A3" s="447" t="s">
        <v>2</v>
      </c>
      <c r="B3" s="446"/>
      <c r="C3" s="446"/>
    </row>
    <row r="4" spans="1:10" ht="12.75" customHeight="1" thickBot="1">
      <c r="A4" s="425"/>
      <c r="B4" s="425"/>
      <c r="C4" s="443" t="s">
        <v>67</v>
      </c>
    </row>
    <row r="5" spans="1:10" s="32" customFormat="1" ht="15.75" customHeight="1" thickBot="1">
      <c r="A5" s="448" t="s">
        <v>8</v>
      </c>
      <c r="B5" s="449" t="s">
        <v>68</v>
      </c>
      <c r="C5" s="450" t="s">
        <v>69</v>
      </c>
      <c r="E5" s="451"/>
      <c r="F5" s="452" t="s">
        <v>10</v>
      </c>
      <c r="G5" s="453" t="s">
        <v>70</v>
      </c>
      <c r="H5" s="454" t="s">
        <v>71</v>
      </c>
      <c r="I5" s="454" t="s">
        <v>72</v>
      </c>
      <c r="J5" s="455" t="s">
        <v>73</v>
      </c>
    </row>
    <row r="6" spans="1:10" s="32" customFormat="1" ht="15.75" customHeight="1" thickTop="1" thickBot="1">
      <c r="A6" s="576" t="s">
        <v>10</v>
      </c>
      <c r="B6" s="577">
        <f>SUM(B7:B12)</f>
        <v>285</v>
      </c>
      <c r="C6" s="578">
        <f>SUM(C7:C12)</f>
        <v>99.999999999999986</v>
      </c>
      <c r="E6" s="456" t="s">
        <v>74</v>
      </c>
      <c r="F6" s="457">
        <f>SUM(F7:F13)</f>
        <v>285</v>
      </c>
      <c r="G6" s="458">
        <f>SUM(G7:G13)</f>
        <v>67</v>
      </c>
      <c r="H6" s="459">
        <f>SUM(H7:H13)</f>
        <v>66</v>
      </c>
      <c r="I6" s="459">
        <f>SUM(I7:I13)</f>
        <v>80</v>
      </c>
      <c r="J6" s="460">
        <f>SUM(J7:J13)</f>
        <v>72</v>
      </c>
    </row>
    <row r="7" spans="1:10" s="32" customFormat="1" ht="14.25" customHeight="1" thickTop="1">
      <c r="A7" s="579" t="s">
        <v>75</v>
      </c>
      <c r="B7" s="580">
        <f>SUM(F7)</f>
        <v>35</v>
      </c>
      <c r="C7" s="581">
        <f t="shared" ref="C7:C12" si="0">SUM(B7/B$6)*100</f>
        <v>12.280701754385964</v>
      </c>
      <c r="E7" s="461" t="s">
        <v>75</v>
      </c>
      <c r="F7" s="462">
        <f t="shared" ref="F7:F13" si="1">SUM(G7:J7)</f>
        <v>35</v>
      </c>
      <c r="G7" s="463">
        <v>8</v>
      </c>
      <c r="H7" s="464">
        <v>5</v>
      </c>
      <c r="I7" s="465">
        <v>10</v>
      </c>
      <c r="J7" s="301">
        <v>12</v>
      </c>
    </row>
    <row r="8" spans="1:10" s="32" customFormat="1" ht="14.25" customHeight="1">
      <c r="A8" s="582" t="s">
        <v>76</v>
      </c>
      <c r="B8" s="583">
        <f>SUM(F8)</f>
        <v>168</v>
      </c>
      <c r="C8" s="581">
        <f t="shared" si="0"/>
        <v>58.947368421052623</v>
      </c>
      <c r="E8" s="466" t="s">
        <v>76</v>
      </c>
      <c r="F8" s="467">
        <f t="shared" si="1"/>
        <v>168</v>
      </c>
      <c r="G8" s="468">
        <v>40</v>
      </c>
      <c r="H8" s="469">
        <v>42</v>
      </c>
      <c r="I8" s="470">
        <v>39</v>
      </c>
      <c r="J8" s="303">
        <v>47</v>
      </c>
    </row>
    <row r="9" spans="1:10" s="32" customFormat="1" ht="14.25" customHeight="1">
      <c r="A9" s="582" t="s">
        <v>77</v>
      </c>
      <c r="B9" s="583">
        <f>SUM(F9)</f>
        <v>67</v>
      </c>
      <c r="C9" s="581">
        <f t="shared" si="0"/>
        <v>23.508771929824562</v>
      </c>
      <c r="E9" s="466" t="s">
        <v>77</v>
      </c>
      <c r="F9" s="467">
        <f t="shared" si="1"/>
        <v>67</v>
      </c>
      <c r="G9" s="468">
        <v>17</v>
      </c>
      <c r="H9" s="469">
        <v>16</v>
      </c>
      <c r="I9" s="470">
        <v>21</v>
      </c>
      <c r="J9" s="303">
        <v>13</v>
      </c>
    </row>
    <row r="10" spans="1:10" s="32" customFormat="1" ht="14.25" customHeight="1">
      <c r="A10" s="582" t="s">
        <v>78</v>
      </c>
      <c r="B10" s="583">
        <f>SUM(F10)</f>
        <v>15</v>
      </c>
      <c r="C10" s="581">
        <f t="shared" si="0"/>
        <v>5.2631578947368416</v>
      </c>
      <c r="E10" s="466" t="s">
        <v>78</v>
      </c>
      <c r="F10" s="467">
        <f t="shared" si="1"/>
        <v>15</v>
      </c>
      <c r="G10" s="468">
        <v>2</v>
      </c>
      <c r="H10" s="469">
        <v>3</v>
      </c>
      <c r="I10" s="470">
        <v>10</v>
      </c>
      <c r="J10" s="303">
        <v>0</v>
      </c>
    </row>
    <row r="11" spans="1:10" s="32" customFormat="1" ht="25.5" customHeight="1">
      <c r="A11" s="584" t="s">
        <v>79</v>
      </c>
      <c r="B11" s="583">
        <f>SUM(F11)</f>
        <v>0</v>
      </c>
      <c r="C11" s="581">
        <f t="shared" si="0"/>
        <v>0</v>
      </c>
      <c r="E11" s="471" t="s">
        <v>79</v>
      </c>
      <c r="F11" s="467">
        <f t="shared" si="1"/>
        <v>0</v>
      </c>
      <c r="G11" s="468"/>
      <c r="H11" s="469"/>
      <c r="I11" s="470"/>
      <c r="J11" s="303"/>
    </row>
    <row r="12" spans="1:10" s="32" customFormat="1" ht="14.25" customHeight="1">
      <c r="A12" s="585" t="s">
        <v>80</v>
      </c>
      <c r="B12" s="583">
        <f>SUM(F13)</f>
        <v>0</v>
      </c>
      <c r="C12" s="586">
        <f t="shared" si="0"/>
        <v>0</v>
      </c>
      <c r="E12" s="472" t="s">
        <v>80</v>
      </c>
      <c r="F12" s="473">
        <f t="shared" si="1"/>
        <v>0</v>
      </c>
      <c r="G12" s="474"/>
      <c r="H12" s="475"/>
      <c r="I12" s="476"/>
      <c r="J12" s="477"/>
    </row>
    <row r="13" spans="1:10" ht="14.25" customHeight="1" thickBot="1">
      <c r="A13" s="587" t="s">
        <v>81</v>
      </c>
      <c r="B13" s="588">
        <f>SUM(F14)</f>
        <v>0</v>
      </c>
      <c r="C13" s="589">
        <f>SUM(B13/B$6)*100</f>
        <v>0</v>
      </c>
      <c r="E13" s="478" t="s">
        <v>81</v>
      </c>
      <c r="F13" s="479">
        <f t="shared" si="1"/>
        <v>0</v>
      </c>
      <c r="G13" s="480"/>
      <c r="H13" s="481"/>
      <c r="I13" s="482"/>
      <c r="J13" s="309"/>
    </row>
    <row r="15" spans="1:10" ht="9" customHeight="1"/>
    <row r="16" spans="1:10" ht="9" customHeight="1"/>
    <row r="17" ht="9" customHeight="1"/>
    <row r="18" ht="9" customHeight="1"/>
    <row r="19" ht="9" customHeight="1"/>
    <row r="20" ht="9" customHeight="1"/>
    <row r="21" ht="9" customHeight="1"/>
    <row r="22" ht="9" customHeight="1"/>
    <row r="23" ht="9" customHeight="1"/>
    <row r="24" ht="9" customHeight="1"/>
    <row r="25" ht="9" customHeight="1"/>
    <row r="26" ht="9" customHeight="1"/>
    <row r="27" ht="9" customHeight="1"/>
    <row r="28" ht="9" customHeight="1"/>
    <row r="29" ht="9" customHeight="1"/>
    <row r="30" ht="9" customHeight="1"/>
    <row r="31" ht="9" customHeight="1"/>
    <row r="32" ht="9" customHeight="1"/>
    <row r="33" spans="1:10" ht="9" customHeight="1"/>
    <row r="34" spans="1:10" ht="9" customHeight="1"/>
    <row r="35" spans="1:10" ht="9" customHeight="1"/>
    <row r="36" spans="1:10" ht="9" customHeight="1"/>
    <row r="37" spans="1:10" ht="9" customHeight="1"/>
    <row r="38" spans="1:10" ht="12" customHeight="1" thickBot="1">
      <c r="C38" s="424" t="s">
        <v>82</v>
      </c>
    </row>
    <row r="39" spans="1:10" s="32" customFormat="1" ht="15" customHeight="1" thickBot="1">
      <c r="A39" s="590" t="s">
        <v>83</v>
      </c>
      <c r="B39" s="591" t="s">
        <v>84</v>
      </c>
      <c r="C39" s="537" t="s">
        <v>69</v>
      </c>
      <c r="E39" s="52"/>
      <c r="F39" s="59" t="s">
        <v>10</v>
      </c>
      <c r="G39" s="53" t="s">
        <v>70</v>
      </c>
      <c r="H39" s="73" t="s">
        <v>71</v>
      </c>
      <c r="I39" s="73" t="s">
        <v>72</v>
      </c>
      <c r="J39" s="54" t="s">
        <v>73</v>
      </c>
    </row>
    <row r="40" spans="1:10" s="32" customFormat="1" ht="15" customHeight="1" thickBot="1">
      <c r="A40" s="492" t="s">
        <v>10</v>
      </c>
      <c r="B40" s="493">
        <f>SUM(B41:B46)</f>
        <v>285</v>
      </c>
      <c r="C40" s="539">
        <f>SUM(C41:C46)</f>
        <v>100</v>
      </c>
      <c r="E40" s="62" t="s">
        <v>10</v>
      </c>
      <c r="F40" s="60">
        <f>SUM(F41:F46)</f>
        <v>285</v>
      </c>
      <c r="G40" s="250">
        <f>SUM(G41:G46)</f>
        <v>67</v>
      </c>
      <c r="H40" s="69">
        <f>SUM(H41:H46)</f>
        <v>66</v>
      </c>
      <c r="I40" s="69">
        <f>SUM(I41:I46)</f>
        <v>80</v>
      </c>
      <c r="J40" s="65">
        <f>SUM(J41:J46)</f>
        <v>72</v>
      </c>
    </row>
    <row r="41" spans="1:10" s="32" customFormat="1" ht="15" customHeight="1" thickTop="1">
      <c r="A41" s="592" t="s">
        <v>85</v>
      </c>
      <c r="B41" s="499">
        <f t="shared" ref="B41:B46" si="2">SUM(F41)</f>
        <v>26</v>
      </c>
      <c r="C41" s="500">
        <f t="shared" ref="C41:C46" si="3">SUM(B41/B$6)*100</f>
        <v>9.1228070175438596</v>
      </c>
      <c r="E41" s="63" t="s">
        <v>85</v>
      </c>
      <c r="F41" s="64">
        <f t="shared" ref="F41:F46" si="4">SUM(G41:J41)</f>
        <v>26</v>
      </c>
      <c r="G41" s="251">
        <v>7</v>
      </c>
      <c r="H41" s="70">
        <v>6</v>
      </c>
      <c r="I41" s="70">
        <v>6</v>
      </c>
      <c r="J41" s="66">
        <v>7</v>
      </c>
    </row>
    <row r="42" spans="1:10" s="32" customFormat="1" ht="15" customHeight="1">
      <c r="A42" s="501" t="s">
        <v>86</v>
      </c>
      <c r="B42" s="502">
        <f t="shared" si="2"/>
        <v>31</v>
      </c>
      <c r="C42" s="500">
        <f t="shared" si="3"/>
        <v>10.87719298245614</v>
      </c>
      <c r="E42" s="57" t="s">
        <v>86</v>
      </c>
      <c r="F42" s="205">
        <f t="shared" si="4"/>
        <v>31</v>
      </c>
      <c r="G42" s="249">
        <v>8</v>
      </c>
      <c r="H42" s="71">
        <v>8</v>
      </c>
      <c r="I42" s="71">
        <v>6</v>
      </c>
      <c r="J42" s="67">
        <v>9</v>
      </c>
    </row>
    <row r="43" spans="1:10" s="32" customFormat="1" ht="15" customHeight="1">
      <c r="A43" s="501" t="s">
        <v>87</v>
      </c>
      <c r="B43" s="502">
        <f t="shared" si="2"/>
        <v>32</v>
      </c>
      <c r="C43" s="500">
        <f t="shared" si="3"/>
        <v>11.228070175438596</v>
      </c>
      <c r="E43" s="57" t="s">
        <v>87</v>
      </c>
      <c r="F43" s="205">
        <f t="shared" si="4"/>
        <v>32</v>
      </c>
      <c r="G43" s="249">
        <v>6</v>
      </c>
      <c r="H43" s="71">
        <v>11</v>
      </c>
      <c r="I43" s="71">
        <v>8</v>
      </c>
      <c r="J43" s="67">
        <v>7</v>
      </c>
    </row>
    <row r="44" spans="1:10" s="32" customFormat="1" ht="15" customHeight="1">
      <c r="A44" s="501" t="s">
        <v>88</v>
      </c>
      <c r="B44" s="502">
        <f t="shared" si="2"/>
        <v>33</v>
      </c>
      <c r="C44" s="500">
        <f t="shared" si="3"/>
        <v>11.578947368421053</v>
      </c>
      <c r="E44" s="57" t="s">
        <v>88</v>
      </c>
      <c r="F44" s="205">
        <f t="shared" si="4"/>
        <v>33</v>
      </c>
      <c r="G44" s="249">
        <v>13</v>
      </c>
      <c r="H44" s="71">
        <v>8</v>
      </c>
      <c r="I44" s="71">
        <v>8</v>
      </c>
      <c r="J44" s="67">
        <v>4</v>
      </c>
    </row>
    <row r="45" spans="1:10" s="32" customFormat="1" ht="15" customHeight="1">
      <c r="A45" s="501" t="s">
        <v>89</v>
      </c>
      <c r="B45" s="502">
        <f t="shared" si="2"/>
        <v>79</v>
      </c>
      <c r="C45" s="500">
        <f>SUM(B45/B$6)*100</f>
        <v>27.719298245614034</v>
      </c>
      <c r="E45" s="57" t="s">
        <v>90</v>
      </c>
      <c r="F45" s="205">
        <f t="shared" si="4"/>
        <v>79</v>
      </c>
      <c r="G45" s="249">
        <v>19</v>
      </c>
      <c r="H45" s="71">
        <v>13</v>
      </c>
      <c r="I45" s="71">
        <v>24</v>
      </c>
      <c r="J45" s="67">
        <v>23</v>
      </c>
    </row>
    <row r="46" spans="1:10" s="32" customFormat="1" ht="15" customHeight="1" thickBot="1">
      <c r="A46" s="593" t="s">
        <v>91</v>
      </c>
      <c r="B46" s="508">
        <f t="shared" si="2"/>
        <v>84</v>
      </c>
      <c r="C46" s="538">
        <f t="shared" si="3"/>
        <v>29.473684210526311</v>
      </c>
      <c r="E46" s="58" t="s">
        <v>91</v>
      </c>
      <c r="F46" s="61">
        <f t="shared" si="4"/>
        <v>84</v>
      </c>
      <c r="G46" s="252">
        <v>14</v>
      </c>
      <c r="H46" s="72">
        <v>20</v>
      </c>
      <c r="I46" s="72">
        <v>28</v>
      </c>
      <c r="J46" s="68">
        <v>22</v>
      </c>
    </row>
    <row r="48" spans="1:10" ht="11.25" customHeight="1"/>
    <row r="49" ht="11.25" customHeight="1"/>
    <row r="50" ht="11.25" customHeight="1"/>
    <row r="51" ht="11.25" customHeight="1"/>
    <row r="52" ht="11.25" customHeight="1"/>
    <row r="53" ht="11.25" customHeight="1"/>
    <row r="54" ht="11.25" customHeight="1"/>
    <row r="55" ht="11.25" customHeight="1"/>
    <row r="56" ht="11.25" customHeight="1"/>
    <row r="57" ht="11.25" customHeight="1"/>
    <row r="58" ht="11.25" customHeight="1"/>
    <row r="59" ht="11.25" customHeight="1"/>
    <row r="60" ht="11.25" customHeight="1"/>
    <row r="61" ht="11.25" customHeight="1"/>
    <row r="62" ht="11.25" customHeight="1"/>
  </sheetData>
  <phoneticPr fontId="4" type="noConversion"/>
  <printOptions horizontalCentered="1"/>
  <pageMargins left="0.67" right="0.75" top="0.42" bottom="0.51" header="0.19" footer="0.3"/>
  <pageSetup orientation="portrait" horizontalDpi="4294967294" r:id="rId1"/>
  <headerFooter alignWithMargins="0">
    <oddHeader>&amp;C&amp;"Arial,Bold"&amp;12DEPARTAMENTO DE CORRECCION Y REHABILITACION</oddHeader>
    <oddFooter>&amp;L&amp;8FUENTE: INSTITUCIONES CORRECCIONALES&amp;R&amp;8OFICINA DE DESARROLLO PROGRAMATICO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063B3-5779-460C-8548-464E7A0409CD}">
  <dimension ref="A1:AS1940"/>
  <sheetViews>
    <sheetView topLeftCell="A63" zoomScaleNormal="100" workbookViewId="0">
      <selection activeCell="J90" sqref="J90"/>
    </sheetView>
  </sheetViews>
  <sheetFormatPr defaultRowHeight="12"/>
  <cols>
    <col min="1" max="1" width="39.5703125" style="350" customWidth="1"/>
    <col min="2" max="2" width="6.28515625" style="350" bestFit="1" customWidth="1"/>
    <col min="3" max="3" width="9.42578125" style="350" bestFit="1" customWidth="1"/>
    <col min="4" max="4" width="5.140625" style="350" bestFit="1" customWidth="1"/>
    <col min="5" max="5" width="7.28515625" style="350" bestFit="1" customWidth="1"/>
    <col min="6" max="6" width="9.42578125" style="350" bestFit="1" customWidth="1"/>
    <col min="7" max="7" width="11.5703125" style="350" bestFit="1" customWidth="1"/>
    <col min="8" max="8" width="9.42578125" style="350" bestFit="1" customWidth="1"/>
    <col min="9" max="9" width="5.42578125" style="350" bestFit="1" customWidth="1"/>
    <col min="10" max="11" width="9.140625" style="350"/>
    <col min="12" max="12" width="39.7109375" style="350" customWidth="1"/>
    <col min="13" max="13" width="12.28515625" style="350" customWidth="1"/>
    <col min="14" max="14" width="9.85546875" style="350" customWidth="1"/>
    <col min="15" max="45" width="8.7109375" style="350" customWidth="1"/>
    <col min="46" max="16384" width="9.140625" style="350"/>
  </cols>
  <sheetData>
    <row r="1" spans="1:45" ht="14.25" customHeight="1">
      <c r="A1" s="320" t="s">
        <v>92</v>
      </c>
      <c r="B1" s="349"/>
      <c r="C1" s="349"/>
      <c r="D1" s="349"/>
      <c r="E1" s="349"/>
      <c r="F1" s="349"/>
      <c r="G1" s="349"/>
      <c r="H1" s="349"/>
      <c r="I1" s="349"/>
    </row>
    <row r="2" spans="1:45" ht="14.25" customHeight="1">
      <c r="A2" s="320" t="s">
        <v>1</v>
      </c>
      <c r="B2" s="349"/>
      <c r="C2" s="349"/>
      <c r="D2" s="349"/>
      <c r="E2" s="349"/>
      <c r="F2" s="349"/>
      <c r="G2" s="349"/>
      <c r="H2" s="349"/>
      <c r="I2" s="349"/>
    </row>
    <row r="3" spans="1:45" ht="12" customHeight="1" thickBot="1">
      <c r="A3" s="320" t="s">
        <v>93</v>
      </c>
      <c r="B3" s="349"/>
      <c r="C3" s="349"/>
      <c r="D3" s="349"/>
      <c r="E3" s="349"/>
      <c r="F3" s="349"/>
      <c r="G3" s="349"/>
      <c r="H3" s="349"/>
      <c r="I3" s="349"/>
    </row>
    <row r="4" spans="1:45" ht="15.75" customHeight="1" thickBot="1">
      <c r="A4" s="351"/>
      <c r="L4" s="632"/>
      <c r="M4" s="633"/>
      <c r="N4" s="352" t="s">
        <v>94</v>
      </c>
      <c r="O4" s="353"/>
      <c r="P4" s="353"/>
      <c r="Q4" s="353"/>
      <c r="R4" s="353"/>
      <c r="S4" s="353"/>
      <c r="T4" s="353"/>
      <c r="U4" s="354"/>
      <c r="V4" s="352" t="s">
        <v>95</v>
      </c>
      <c r="W4" s="353"/>
      <c r="X4" s="353"/>
      <c r="Y4" s="353"/>
      <c r="Z4" s="353"/>
      <c r="AA4" s="353"/>
      <c r="AB4" s="353"/>
      <c r="AC4" s="354"/>
      <c r="AD4" s="352" t="s">
        <v>96</v>
      </c>
      <c r="AE4" s="353"/>
      <c r="AF4" s="353"/>
      <c r="AG4" s="353"/>
      <c r="AH4" s="353"/>
      <c r="AI4" s="353"/>
      <c r="AJ4" s="353"/>
      <c r="AK4" s="354"/>
      <c r="AL4" s="352" t="s">
        <v>97</v>
      </c>
      <c r="AM4" s="353"/>
      <c r="AN4" s="353"/>
      <c r="AO4" s="353"/>
      <c r="AP4" s="353"/>
      <c r="AQ4" s="353"/>
      <c r="AR4" s="353"/>
      <c r="AS4" s="354"/>
    </row>
    <row r="5" spans="1:45" ht="16.5" customHeight="1" thickBot="1">
      <c r="A5" s="483"/>
      <c r="B5" s="484" t="s">
        <v>7</v>
      </c>
      <c r="C5" s="357"/>
      <c r="D5" s="358"/>
      <c r="E5" s="358"/>
      <c r="F5" s="358"/>
      <c r="G5" s="358"/>
      <c r="H5" s="358"/>
      <c r="I5" s="359"/>
      <c r="J5" s="360" t="s">
        <v>98</v>
      </c>
      <c r="L5" s="621"/>
      <c r="M5" s="355"/>
      <c r="N5" s="356" t="s">
        <v>8</v>
      </c>
      <c r="O5" s="357"/>
      <c r="P5" s="358"/>
      <c r="Q5" s="358"/>
      <c r="R5" s="358"/>
      <c r="S5" s="358"/>
      <c r="T5" s="358"/>
      <c r="U5" s="359"/>
      <c r="V5" s="356" t="s">
        <v>8</v>
      </c>
      <c r="W5" s="357"/>
      <c r="X5" s="358"/>
      <c r="Y5" s="358"/>
      <c r="Z5" s="358"/>
      <c r="AA5" s="358"/>
      <c r="AB5" s="358"/>
      <c r="AC5" s="359"/>
      <c r="AD5" s="356" t="s">
        <v>8</v>
      </c>
      <c r="AE5" s="357"/>
      <c r="AF5" s="358"/>
      <c r="AG5" s="358"/>
      <c r="AH5" s="358"/>
      <c r="AI5" s="358"/>
      <c r="AJ5" s="358"/>
      <c r="AK5" s="359"/>
      <c r="AL5" s="356" t="s">
        <v>8</v>
      </c>
      <c r="AM5" s="357"/>
      <c r="AN5" s="358"/>
      <c r="AO5" s="358"/>
      <c r="AP5" s="358"/>
      <c r="AQ5" s="358"/>
      <c r="AR5" s="358"/>
      <c r="AS5" s="359"/>
    </row>
    <row r="6" spans="1:45" ht="105" customHeight="1" thickBot="1">
      <c r="A6" s="485" t="s">
        <v>9</v>
      </c>
      <c r="B6" s="397" t="s">
        <v>10</v>
      </c>
      <c r="C6" s="486" t="s">
        <v>11</v>
      </c>
      <c r="D6" s="487" t="s">
        <v>12</v>
      </c>
      <c r="E6" s="487" t="s">
        <v>99</v>
      </c>
      <c r="F6" s="487" t="s">
        <v>14</v>
      </c>
      <c r="G6" s="487" t="s">
        <v>15</v>
      </c>
      <c r="H6" s="487" t="s">
        <v>16</v>
      </c>
      <c r="I6" s="398" t="s">
        <v>17</v>
      </c>
      <c r="J6" s="365" t="s">
        <v>98</v>
      </c>
      <c r="L6" s="631" t="s">
        <v>9</v>
      </c>
      <c r="M6" s="630" t="s">
        <v>100</v>
      </c>
      <c r="N6" s="361" t="s">
        <v>10</v>
      </c>
      <c r="O6" s="362" t="s">
        <v>11</v>
      </c>
      <c r="P6" s="363" t="s">
        <v>12</v>
      </c>
      <c r="Q6" s="363" t="s">
        <v>18</v>
      </c>
      <c r="R6" s="363" t="s">
        <v>14</v>
      </c>
      <c r="S6" s="363" t="s">
        <v>15</v>
      </c>
      <c r="T6" s="363" t="s">
        <v>16</v>
      </c>
      <c r="U6" s="364" t="s">
        <v>17</v>
      </c>
      <c r="V6" s="361" t="s">
        <v>10</v>
      </c>
      <c r="W6" s="362" t="s">
        <v>11</v>
      </c>
      <c r="X6" s="363" t="s">
        <v>12</v>
      </c>
      <c r="Y6" s="363" t="s">
        <v>18</v>
      </c>
      <c r="Z6" s="363" t="s">
        <v>14</v>
      </c>
      <c r="AA6" s="363" t="s">
        <v>15</v>
      </c>
      <c r="AB6" s="363" t="s">
        <v>16</v>
      </c>
      <c r="AC6" s="364" t="s">
        <v>17</v>
      </c>
      <c r="AD6" s="361" t="s">
        <v>10</v>
      </c>
      <c r="AE6" s="362" t="s">
        <v>11</v>
      </c>
      <c r="AF6" s="363" t="s">
        <v>12</v>
      </c>
      <c r="AG6" s="363" t="s">
        <v>18</v>
      </c>
      <c r="AH6" s="363" t="s">
        <v>14</v>
      </c>
      <c r="AI6" s="363" t="s">
        <v>15</v>
      </c>
      <c r="AJ6" s="363" t="s">
        <v>16</v>
      </c>
      <c r="AK6" s="364" t="s">
        <v>17</v>
      </c>
      <c r="AL6" s="361" t="s">
        <v>10</v>
      </c>
      <c r="AM6" s="362" t="s">
        <v>11</v>
      </c>
      <c r="AN6" s="363" t="s">
        <v>12</v>
      </c>
      <c r="AO6" s="363" t="s">
        <v>18</v>
      </c>
      <c r="AP6" s="363" t="s">
        <v>14</v>
      </c>
      <c r="AQ6" s="363" t="s">
        <v>15</v>
      </c>
      <c r="AR6" s="363" t="s">
        <v>16</v>
      </c>
      <c r="AS6" s="364" t="s">
        <v>17</v>
      </c>
    </row>
    <row r="7" spans="1:45" ht="18" customHeight="1" thickTop="1" thickBot="1">
      <c r="A7" s="488" t="s">
        <v>10</v>
      </c>
      <c r="B7" s="489">
        <f t="shared" ref="B7:I7" si="0">SUM(B8,B26)</f>
        <v>2483</v>
      </c>
      <c r="C7" s="490">
        <f t="shared" si="0"/>
        <v>403</v>
      </c>
      <c r="D7" s="490">
        <f t="shared" si="0"/>
        <v>1272</v>
      </c>
      <c r="E7" s="490">
        <f t="shared" si="0"/>
        <v>630</v>
      </c>
      <c r="F7" s="490">
        <f t="shared" si="0"/>
        <v>170</v>
      </c>
      <c r="G7" s="490">
        <f t="shared" si="0"/>
        <v>5</v>
      </c>
      <c r="H7" s="490">
        <f t="shared" si="0"/>
        <v>3</v>
      </c>
      <c r="I7" s="491">
        <f t="shared" si="0"/>
        <v>0</v>
      </c>
      <c r="L7" s="622"/>
      <c r="M7" s="628">
        <f t="shared" ref="M7:AS7" si="1">SUM(M8,M26)</f>
        <v>2483</v>
      </c>
      <c r="N7" s="368">
        <f t="shared" si="1"/>
        <v>514</v>
      </c>
      <c r="O7" s="369">
        <f t="shared" si="1"/>
        <v>74</v>
      </c>
      <c r="P7" s="369">
        <f t="shared" si="1"/>
        <v>249</v>
      </c>
      <c r="Q7" s="369">
        <f t="shared" si="1"/>
        <v>133</v>
      </c>
      <c r="R7" s="369">
        <f t="shared" si="1"/>
        <v>57</v>
      </c>
      <c r="S7" s="369">
        <f t="shared" si="1"/>
        <v>0</v>
      </c>
      <c r="T7" s="369">
        <f t="shared" si="1"/>
        <v>1</v>
      </c>
      <c r="U7" s="370">
        <f t="shared" si="1"/>
        <v>0</v>
      </c>
      <c r="V7" s="368">
        <f t="shared" si="1"/>
        <v>536</v>
      </c>
      <c r="W7" s="369">
        <f t="shared" si="1"/>
        <v>81</v>
      </c>
      <c r="X7" s="369">
        <f t="shared" si="1"/>
        <v>268</v>
      </c>
      <c r="Y7" s="369">
        <f t="shared" si="1"/>
        <v>132</v>
      </c>
      <c r="Z7" s="369">
        <f t="shared" si="1"/>
        <v>53</v>
      </c>
      <c r="AA7" s="369">
        <f t="shared" si="1"/>
        <v>1</v>
      </c>
      <c r="AB7" s="369">
        <f t="shared" si="1"/>
        <v>1</v>
      </c>
      <c r="AC7" s="370">
        <f t="shared" si="1"/>
        <v>0</v>
      </c>
      <c r="AD7" s="368">
        <f t="shared" si="1"/>
        <v>721</v>
      </c>
      <c r="AE7" s="369">
        <f t="shared" si="1"/>
        <v>109</v>
      </c>
      <c r="AF7" s="369">
        <f t="shared" si="1"/>
        <v>354</v>
      </c>
      <c r="AG7" s="369">
        <f t="shared" si="1"/>
        <v>197</v>
      </c>
      <c r="AH7" s="369">
        <f t="shared" si="1"/>
        <v>60</v>
      </c>
      <c r="AI7" s="369">
        <f t="shared" si="1"/>
        <v>0</v>
      </c>
      <c r="AJ7" s="369">
        <f t="shared" si="1"/>
        <v>1</v>
      </c>
      <c r="AK7" s="370">
        <f t="shared" si="1"/>
        <v>0</v>
      </c>
      <c r="AL7" s="368">
        <f t="shared" si="1"/>
        <v>712</v>
      </c>
      <c r="AM7" s="369">
        <f t="shared" si="1"/>
        <v>139</v>
      </c>
      <c r="AN7" s="369">
        <f t="shared" si="1"/>
        <v>401</v>
      </c>
      <c r="AO7" s="369">
        <f t="shared" si="1"/>
        <v>168</v>
      </c>
      <c r="AP7" s="369">
        <f t="shared" si="1"/>
        <v>0</v>
      </c>
      <c r="AQ7" s="369">
        <f t="shared" si="1"/>
        <v>4</v>
      </c>
      <c r="AR7" s="369">
        <f t="shared" si="1"/>
        <v>0</v>
      </c>
      <c r="AS7" s="370">
        <f t="shared" si="1"/>
        <v>0</v>
      </c>
    </row>
    <row r="8" spans="1:45" ht="18" customHeight="1" thickTop="1" thickBot="1">
      <c r="A8" s="488" t="s">
        <v>19</v>
      </c>
      <c r="B8" s="385">
        <f>SUM(B9:B25)</f>
        <v>1401</v>
      </c>
      <c r="C8" s="386">
        <f>SUM(C9:C25)</f>
        <v>221</v>
      </c>
      <c r="D8" s="386">
        <f t="shared" ref="D8:I8" si="2">SUM(D9:D25)</f>
        <v>720</v>
      </c>
      <c r="E8" s="386">
        <f t="shared" si="2"/>
        <v>361</v>
      </c>
      <c r="F8" s="386">
        <f t="shared" si="2"/>
        <v>95</v>
      </c>
      <c r="G8" s="386">
        <f t="shared" si="2"/>
        <v>3</v>
      </c>
      <c r="H8" s="386">
        <f t="shared" si="2"/>
        <v>1</v>
      </c>
      <c r="I8" s="387">
        <f t="shared" si="2"/>
        <v>0</v>
      </c>
      <c r="L8" s="623" t="s">
        <v>19</v>
      </c>
      <c r="M8" s="629">
        <f>SUM(M9:M25)</f>
        <v>1401</v>
      </c>
      <c r="N8" s="371">
        <f>SUM(N9:N25)</f>
        <v>275</v>
      </c>
      <c r="O8" s="372">
        <f>SUM(O9:O25)</f>
        <v>39</v>
      </c>
      <c r="P8" s="372">
        <f t="shared" ref="P8:U8" si="3">SUM(P9:P25)</f>
        <v>122</v>
      </c>
      <c r="Q8" s="372">
        <f t="shared" si="3"/>
        <v>81</v>
      </c>
      <c r="R8" s="372">
        <f t="shared" si="3"/>
        <v>32</v>
      </c>
      <c r="S8" s="372">
        <f t="shared" si="3"/>
        <v>0</v>
      </c>
      <c r="T8" s="372">
        <f t="shared" si="3"/>
        <v>1</v>
      </c>
      <c r="U8" s="373">
        <f t="shared" si="3"/>
        <v>0</v>
      </c>
      <c r="V8" s="371">
        <f>SUM(V9:V25)</f>
        <v>283</v>
      </c>
      <c r="W8" s="372">
        <f>SUM(W9:W25)</f>
        <v>42</v>
      </c>
      <c r="X8" s="372">
        <f t="shared" ref="X8:AC8" si="4">SUM(X9:X25)</f>
        <v>147</v>
      </c>
      <c r="Y8" s="372">
        <f t="shared" si="4"/>
        <v>68</v>
      </c>
      <c r="Z8" s="372">
        <f t="shared" si="4"/>
        <v>25</v>
      </c>
      <c r="AA8" s="372">
        <f t="shared" si="4"/>
        <v>1</v>
      </c>
      <c r="AB8" s="372">
        <f t="shared" si="4"/>
        <v>0</v>
      </c>
      <c r="AC8" s="373">
        <f t="shared" si="4"/>
        <v>0</v>
      </c>
      <c r="AD8" s="371">
        <f>SUM(AD9:AD25)</f>
        <v>440</v>
      </c>
      <c r="AE8" s="372">
        <f>SUM(AE9:AE25)</f>
        <v>54</v>
      </c>
      <c r="AF8" s="372">
        <f t="shared" ref="AF8:AK8" si="5">SUM(AF9:AF25)</f>
        <v>223</v>
      </c>
      <c r="AG8" s="372">
        <f t="shared" si="5"/>
        <v>125</v>
      </c>
      <c r="AH8" s="372">
        <f t="shared" si="5"/>
        <v>38</v>
      </c>
      <c r="AI8" s="372">
        <f t="shared" si="5"/>
        <v>0</v>
      </c>
      <c r="AJ8" s="372">
        <f t="shared" si="5"/>
        <v>0</v>
      </c>
      <c r="AK8" s="373">
        <f t="shared" si="5"/>
        <v>0</v>
      </c>
      <c r="AL8" s="371">
        <f>SUM(AL9:AL25)</f>
        <v>403</v>
      </c>
      <c r="AM8" s="372">
        <f>SUM(AM9:AM25)</f>
        <v>86</v>
      </c>
      <c r="AN8" s="372">
        <f t="shared" ref="AN8:AS8" si="6">SUM(AN9:AN25)</f>
        <v>228</v>
      </c>
      <c r="AO8" s="372">
        <f t="shared" si="6"/>
        <v>87</v>
      </c>
      <c r="AP8" s="372">
        <f t="shared" si="6"/>
        <v>0</v>
      </c>
      <c r="AQ8" s="372">
        <f t="shared" si="6"/>
        <v>2</v>
      </c>
      <c r="AR8" s="372">
        <f t="shared" si="6"/>
        <v>0</v>
      </c>
      <c r="AS8" s="373">
        <f t="shared" si="6"/>
        <v>0</v>
      </c>
    </row>
    <row r="9" spans="1:45" ht="36.75" hidden="1" thickTop="1">
      <c r="A9" s="254" t="s">
        <v>20</v>
      </c>
      <c r="B9" s="388">
        <f>SUM(C9:I9)</f>
        <v>0</v>
      </c>
      <c r="C9" s="389">
        <f>SUM(O9,W9,AE9,AM9)</f>
        <v>0</v>
      </c>
      <c r="D9" s="389">
        <f t="shared" ref="D9:I23" si="7">SUM(P9,X9,AF9,AN9)</f>
        <v>0</v>
      </c>
      <c r="E9" s="389">
        <f t="shared" si="7"/>
        <v>0</v>
      </c>
      <c r="F9" s="389">
        <f t="shared" si="7"/>
        <v>0</v>
      </c>
      <c r="G9" s="389">
        <f t="shared" si="7"/>
        <v>0</v>
      </c>
      <c r="H9" s="389">
        <f t="shared" si="7"/>
        <v>0</v>
      </c>
      <c r="I9" s="390">
        <f t="shared" si="7"/>
        <v>0</v>
      </c>
      <c r="M9" s="254" t="s">
        <v>20</v>
      </c>
      <c r="N9" s="255">
        <f t="shared" ref="N9:N23" si="8">SUM(O9:U9)</f>
        <v>0</v>
      </c>
      <c r="O9" s="256"/>
      <c r="P9" s="257"/>
      <c r="Q9" s="258"/>
      <c r="R9" s="258"/>
      <c r="S9" s="258"/>
      <c r="T9" s="258"/>
      <c r="U9" s="259"/>
      <c r="V9" s="255">
        <f t="shared" ref="V9:V23" si="9">SUM(W9:AC9)</f>
        <v>0</v>
      </c>
      <c r="W9" s="256"/>
      <c r="X9" s="257"/>
      <c r="Y9" s="258"/>
      <c r="Z9" s="258"/>
      <c r="AA9" s="258"/>
      <c r="AB9" s="258"/>
      <c r="AC9" s="259"/>
      <c r="AD9" s="255">
        <f t="shared" ref="AD9:AD23" si="10">SUM(AE9:AK9)</f>
        <v>0</v>
      </c>
      <c r="AE9" s="256"/>
      <c r="AF9" s="257"/>
      <c r="AG9" s="258"/>
      <c r="AH9" s="258"/>
      <c r="AI9" s="258"/>
      <c r="AJ9" s="258"/>
      <c r="AK9" s="259"/>
      <c r="AL9" s="255">
        <f t="shared" ref="AL9:AL23" si="11">SUM(AM9:AS9)</f>
        <v>0</v>
      </c>
      <c r="AM9" s="256"/>
      <c r="AN9" s="257"/>
      <c r="AO9" s="258"/>
      <c r="AP9" s="258"/>
      <c r="AQ9" s="258"/>
      <c r="AR9" s="258"/>
      <c r="AS9" s="259"/>
    </row>
    <row r="10" spans="1:45" ht="36.75" hidden="1" thickTop="1">
      <c r="A10" s="254" t="s">
        <v>21</v>
      </c>
      <c r="B10" s="388">
        <f t="shared" ref="B10:B23" si="12">SUM(C10:I10)</f>
        <v>0</v>
      </c>
      <c r="C10" s="389">
        <f t="shared" ref="C10:C47" si="13">SUM(O10,W10,AE10,AM10)</f>
        <v>0</v>
      </c>
      <c r="D10" s="389">
        <f t="shared" si="7"/>
        <v>0</v>
      </c>
      <c r="E10" s="389">
        <f t="shared" si="7"/>
        <v>0</v>
      </c>
      <c r="F10" s="389">
        <f t="shared" si="7"/>
        <v>0</v>
      </c>
      <c r="G10" s="389">
        <f t="shared" si="7"/>
        <v>0</v>
      </c>
      <c r="H10" s="389">
        <f t="shared" si="7"/>
        <v>0</v>
      </c>
      <c r="I10" s="390">
        <f t="shared" si="7"/>
        <v>0</v>
      </c>
      <c r="M10" s="254" t="s">
        <v>21</v>
      </c>
      <c r="N10" s="255">
        <f t="shared" si="8"/>
        <v>0</v>
      </c>
      <c r="O10" s="256"/>
      <c r="P10" s="257"/>
      <c r="Q10" s="258"/>
      <c r="R10" s="258"/>
      <c r="S10" s="258"/>
      <c r="T10" s="258"/>
      <c r="U10" s="259"/>
      <c r="V10" s="255">
        <f t="shared" si="9"/>
        <v>0</v>
      </c>
      <c r="W10" s="256"/>
      <c r="X10" s="257"/>
      <c r="Y10" s="258"/>
      <c r="Z10" s="258"/>
      <c r="AA10" s="258"/>
      <c r="AB10" s="258"/>
      <c r="AC10" s="259"/>
      <c r="AD10" s="255">
        <f t="shared" si="10"/>
        <v>0</v>
      </c>
      <c r="AE10" s="256"/>
      <c r="AF10" s="257"/>
      <c r="AG10" s="258"/>
      <c r="AH10" s="258"/>
      <c r="AI10" s="258"/>
      <c r="AJ10" s="258"/>
      <c r="AK10" s="259"/>
      <c r="AL10" s="255">
        <f t="shared" si="11"/>
        <v>0</v>
      </c>
      <c r="AM10" s="256"/>
      <c r="AN10" s="257"/>
      <c r="AO10" s="258"/>
      <c r="AP10" s="258"/>
      <c r="AQ10" s="258"/>
      <c r="AR10" s="258"/>
      <c r="AS10" s="259"/>
    </row>
    <row r="11" spans="1:45" ht="48.75" hidden="1" thickTop="1">
      <c r="A11" s="254" t="s">
        <v>22</v>
      </c>
      <c r="B11" s="388">
        <f t="shared" si="12"/>
        <v>0</v>
      </c>
      <c r="C11" s="389">
        <f t="shared" si="13"/>
        <v>0</v>
      </c>
      <c r="D11" s="389">
        <f t="shared" si="7"/>
        <v>0</v>
      </c>
      <c r="E11" s="389">
        <f t="shared" si="7"/>
        <v>0</v>
      </c>
      <c r="F11" s="389">
        <f t="shared" si="7"/>
        <v>0</v>
      </c>
      <c r="G11" s="389">
        <f t="shared" si="7"/>
        <v>0</v>
      </c>
      <c r="H11" s="389">
        <f t="shared" si="7"/>
        <v>0</v>
      </c>
      <c r="I11" s="390">
        <f t="shared" si="7"/>
        <v>0</v>
      </c>
      <c r="M11" s="254" t="s">
        <v>22</v>
      </c>
      <c r="N11" s="255">
        <f t="shared" si="8"/>
        <v>0</v>
      </c>
      <c r="O11" s="256"/>
      <c r="P11" s="257"/>
      <c r="Q11" s="258"/>
      <c r="R11" s="258"/>
      <c r="S11" s="258"/>
      <c r="T11" s="258"/>
      <c r="U11" s="259"/>
      <c r="V11" s="255">
        <f t="shared" si="9"/>
        <v>0</v>
      </c>
      <c r="W11" s="256"/>
      <c r="X11" s="257"/>
      <c r="Y11" s="258"/>
      <c r="Z11" s="258"/>
      <c r="AA11" s="258"/>
      <c r="AB11" s="258"/>
      <c r="AC11" s="259"/>
      <c r="AD11" s="255">
        <f t="shared" si="10"/>
        <v>0</v>
      </c>
      <c r="AE11" s="256"/>
      <c r="AF11" s="257"/>
      <c r="AG11" s="258"/>
      <c r="AH11" s="258"/>
      <c r="AI11" s="258"/>
      <c r="AJ11" s="258"/>
      <c r="AK11" s="259"/>
      <c r="AL11" s="255">
        <f t="shared" si="11"/>
        <v>0</v>
      </c>
      <c r="AM11" s="256"/>
      <c r="AN11" s="257"/>
      <c r="AO11" s="258"/>
      <c r="AP11" s="258"/>
      <c r="AQ11" s="258"/>
      <c r="AR11" s="258"/>
      <c r="AS11" s="259"/>
    </row>
    <row r="12" spans="1:45" ht="48.75" hidden="1" thickTop="1">
      <c r="A12" s="254" t="s">
        <v>23</v>
      </c>
      <c r="B12" s="388">
        <f t="shared" si="12"/>
        <v>0</v>
      </c>
      <c r="C12" s="389">
        <f t="shared" si="13"/>
        <v>0</v>
      </c>
      <c r="D12" s="389">
        <f t="shared" si="7"/>
        <v>0</v>
      </c>
      <c r="E12" s="389">
        <f t="shared" si="7"/>
        <v>0</v>
      </c>
      <c r="F12" s="389">
        <f t="shared" si="7"/>
        <v>0</v>
      </c>
      <c r="G12" s="389">
        <f t="shared" si="7"/>
        <v>0</v>
      </c>
      <c r="H12" s="389">
        <f t="shared" si="7"/>
        <v>0</v>
      </c>
      <c r="I12" s="390">
        <f t="shared" si="7"/>
        <v>0</v>
      </c>
      <c r="M12" s="254" t="s">
        <v>23</v>
      </c>
      <c r="N12" s="255">
        <f t="shared" si="8"/>
        <v>0</v>
      </c>
      <c r="O12" s="256"/>
      <c r="P12" s="257"/>
      <c r="Q12" s="258"/>
      <c r="R12" s="258"/>
      <c r="S12" s="258"/>
      <c r="T12" s="258"/>
      <c r="U12" s="259"/>
      <c r="V12" s="255">
        <f t="shared" si="9"/>
        <v>0</v>
      </c>
      <c r="W12" s="256"/>
      <c r="X12" s="257"/>
      <c r="Y12" s="258"/>
      <c r="Z12" s="258"/>
      <c r="AA12" s="258"/>
      <c r="AB12" s="258"/>
      <c r="AC12" s="259"/>
      <c r="AD12" s="255">
        <f t="shared" si="10"/>
        <v>0</v>
      </c>
      <c r="AE12" s="256"/>
      <c r="AF12" s="257"/>
      <c r="AG12" s="258"/>
      <c r="AH12" s="258"/>
      <c r="AI12" s="258"/>
      <c r="AJ12" s="258"/>
      <c r="AK12" s="259"/>
      <c r="AL12" s="255">
        <f t="shared" si="11"/>
        <v>0</v>
      </c>
      <c r="AM12" s="256"/>
      <c r="AN12" s="257"/>
      <c r="AO12" s="258"/>
      <c r="AP12" s="258"/>
      <c r="AQ12" s="258"/>
      <c r="AR12" s="258"/>
      <c r="AS12" s="259"/>
    </row>
    <row r="13" spans="1:45" ht="48.75" hidden="1" thickTop="1">
      <c r="A13" s="254" t="s">
        <v>24</v>
      </c>
      <c r="B13" s="388">
        <f t="shared" si="12"/>
        <v>0</v>
      </c>
      <c r="C13" s="389">
        <f t="shared" si="13"/>
        <v>0</v>
      </c>
      <c r="D13" s="389">
        <f t="shared" si="7"/>
        <v>0</v>
      </c>
      <c r="E13" s="389">
        <f t="shared" si="7"/>
        <v>0</v>
      </c>
      <c r="F13" s="389">
        <f t="shared" si="7"/>
        <v>0</v>
      </c>
      <c r="G13" s="389">
        <f t="shared" si="7"/>
        <v>0</v>
      </c>
      <c r="H13" s="389">
        <f t="shared" si="7"/>
        <v>0</v>
      </c>
      <c r="I13" s="390">
        <f t="shared" si="7"/>
        <v>0</v>
      </c>
      <c r="J13" s="351"/>
      <c r="M13" s="254" t="s">
        <v>24</v>
      </c>
      <c r="N13" s="255">
        <f t="shared" si="8"/>
        <v>0</v>
      </c>
      <c r="O13" s="256"/>
      <c r="P13" s="257"/>
      <c r="Q13" s="258"/>
      <c r="R13" s="258"/>
      <c r="S13" s="258"/>
      <c r="T13" s="258"/>
      <c r="U13" s="259"/>
      <c r="V13" s="255">
        <f t="shared" si="9"/>
        <v>0</v>
      </c>
      <c r="W13" s="256"/>
      <c r="X13" s="257"/>
      <c r="Y13" s="258"/>
      <c r="Z13" s="258"/>
      <c r="AA13" s="258"/>
      <c r="AB13" s="258"/>
      <c r="AC13" s="259"/>
      <c r="AD13" s="255">
        <f t="shared" si="10"/>
        <v>0</v>
      </c>
      <c r="AE13" s="256"/>
      <c r="AF13" s="257"/>
      <c r="AG13" s="258"/>
      <c r="AH13" s="258"/>
      <c r="AI13" s="258"/>
      <c r="AJ13" s="258"/>
      <c r="AK13" s="259"/>
      <c r="AL13" s="255">
        <f t="shared" si="11"/>
        <v>0</v>
      </c>
      <c r="AM13" s="256"/>
      <c r="AN13" s="257"/>
      <c r="AO13" s="258"/>
      <c r="AP13" s="258"/>
      <c r="AQ13" s="258"/>
      <c r="AR13" s="258"/>
      <c r="AS13" s="259"/>
    </row>
    <row r="14" spans="1:45" ht="48.75" hidden="1" thickTop="1">
      <c r="A14" s="254" t="s">
        <v>25</v>
      </c>
      <c r="B14" s="388">
        <f t="shared" si="12"/>
        <v>0</v>
      </c>
      <c r="C14" s="389">
        <f t="shared" si="13"/>
        <v>0</v>
      </c>
      <c r="D14" s="389">
        <f t="shared" si="7"/>
        <v>0</v>
      </c>
      <c r="E14" s="389">
        <f t="shared" si="7"/>
        <v>0</v>
      </c>
      <c r="F14" s="389">
        <f t="shared" si="7"/>
        <v>0</v>
      </c>
      <c r="G14" s="389">
        <f t="shared" si="7"/>
        <v>0</v>
      </c>
      <c r="H14" s="389">
        <f t="shared" si="7"/>
        <v>0</v>
      </c>
      <c r="I14" s="390">
        <f t="shared" si="7"/>
        <v>0</v>
      </c>
      <c r="M14" s="254" t="s">
        <v>25</v>
      </c>
      <c r="N14" s="255">
        <f t="shared" si="8"/>
        <v>0</v>
      </c>
      <c r="O14" s="256"/>
      <c r="P14" s="257"/>
      <c r="Q14" s="258"/>
      <c r="R14" s="258"/>
      <c r="S14" s="258"/>
      <c r="T14" s="258"/>
      <c r="U14" s="259"/>
      <c r="V14" s="255">
        <f t="shared" si="9"/>
        <v>0</v>
      </c>
      <c r="W14" s="256"/>
      <c r="X14" s="257"/>
      <c r="Y14" s="258"/>
      <c r="Z14" s="258"/>
      <c r="AA14" s="258"/>
      <c r="AB14" s="258"/>
      <c r="AC14" s="259"/>
      <c r="AD14" s="255">
        <f t="shared" si="10"/>
        <v>0</v>
      </c>
      <c r="AE14" s="256"/>
      <c r="AF14" s="257"/>
      <c r="AG14" s="258"/>
      <c r="AH14" s="258"/>
      <c r="AI14" s="258"/>
      <c r="AJ14" s="258"/>
      <c r="AK14" s="259"/>
      <c r="AL14" s="255">
        <f t="shared" si="11"/>
        <v>0</v>
      </c>
      <c r="AM14" s="256"/>
      <c r="AN14" s="257"/>
      <c r="AO14" s="258"/>
      <c r="AP14" s="258"/>
      <c r="AQ14" s="258"/>
      <c r="AR14" s="258"/>
      <c r="AS14" s="259"/>
    </row>
    <row r="15" spans="1:45" ht="12.75" hidden="1" thickTop="1">
      <c r="A15" s="260" t="s">
        <v>26</v>
      </c>
      <c r="B15" s="388">
        <f t="shared" si="12"/>
        <v>0</v>
      </c>
      <c r="C15" s="389">
        <f t="shared" si="13"/>
        <v>0</v>
      </c>
      <c r="D15" s="389">
        <f t="shared" si="7"/>
        <v>0</v>
      </c>
      <c r="E15" s="389">
        <f t="shared" si="7"/>
        <v>0</v>
      </c>
      <c r="F15" s="389">
        <f t="shared" si="7"/>
        <v>0</v>
      </c>
      <c r="G15" s="389">
        <f t="shared" si="7"/>
        <v>0</v>
      </c>
      <c r="H15" s="389">
        <f t="shared" si="7"/>
        <v>0</v>
      </c>
      <c r="I15" s="390">
        <f t="shared" si="7"/>
        <v>0</v>
      </c>
      <c r="M15" s="260" t="s">
        <v>26</v>
      </c>
      <c r="N15" s="255">
        <f t="shared" si="8"/>
        <v>0</v>
      </c>
      <c r="O15" s="256"/>
      <c r="P15" s="257"/>
      <c r="Q15" s="258"/>
      <c r="R15" s="258"/>
      <c r="S15" s="258"/>
      <c r="T15" s="258"/>
      <c r="U15" s="259"/>
      <c r="V15" s="255">
        <f t="shared" si="9"/>
        <v>0</v>
      </c>
      <c r="W15" s="256"/>
      <c r="X15" s="257"/>
      <c r="Y15" s="258"/>
      <c r="Z15" s="258"/>
      <c r="AA15" s="258"/>
      <c r="AB15" s="258"/>
      <c r="AC15" s="259"/>
      <c r="AD15" s="255">
        <f t="shared" si="10"/>
        <v>0</v>
      </c>
      <c r="AE15" s="256"/>
      <c r="AF15" s="257"/>
      <c r="AG15" s="258"/>
      <c r="AH15" s="258"/>
      <c r="AI15" s="258"/>
      <c r="AJ15" s="258"/>
      <c r="AK15" s="259"/>
      <c r="AL15" s="255">
        <f t="shared" si="11"/>
        <v>0</v>
      </c>
      <c r="AM15" s="256"/>
      <c r="AN15" s="257"/>
      <c r="AO15" s="258"/>
      <c r="AP15" s="258"/>
      <c r="AQ15" s="258"/>
      <c r="AR15" s="258"/>
      <c r="AS15" s="259"/>
    </row>
    <row r="16" spans="1:45" ht="15" customHeight="1" thickTop="1">
      <c r="A16" s="260" t="s">
        <v>27</v>
      </c>
      <c r="B16" s="388">
        <f>SUM(C16:I16)</f>
        <v>1356</v>
      </c>
      <c r="C16" s="389">
        <f>SUM(O16,W16,AE16,AM16)</f>
        <v>217</v>
      </c>
      <c r="D16" s="389">
        <f t="shared" si="7"/>
        <v>693</v>
      </c>
      <c r="E16" s="389">
        <f t="shared" si="7"/>
        <v>348</v>
      </c>
      <c r="F16" s="389">
        <f t="shared" si="7"/>
        <v>94</v>
      </c>
      <c r="G16" s="389">
        <f t="shared" si="7"/>
        <v>3</v>
      </c>
      <c r="H16" s="389">
        <f t="shared" si="7"/>
        <v>1</v>
      </c>
      <c r="I16" s="390">
        <f t="shared" si="7"/>
        <v>0</v>
      </c>
      <c r="L16" s="624" t="s">
        <v>27</v>
      </c>
      <c r="M16" s="260">
        <f>SUM(N16,V16,AD16,AL16)</f>
        <v>1356</v>
      </c>
      <c r="N16" s="255">
        <f t="shared" si="8"/>
        <v>274</v>
      </c>
      <c r="O16" s="256">
        <v>39</v>
      </c>
      <c r="P16" s="256">
        <v>122</v>
      </c>
      <c r="Q16" s="258">
        <v>80</v>
      </c>
      <c r="R16" s="258">
        <v>32</v>
      </c>
      <c r="S16" s="258"/>
      <c r="T16" s="258">
        <v>1</v>
      </c>
      <c r="U16" s="259"/>
      <c r="V16" s="255">
        <f t="shared" si="9"/>
        <v>270</v>
      </c>
      <c r="W16" s="256">
        <v>42</v>
      </c>
      <c r="X16" s="256">
        <v>138</v>
      </c>
      <c r="Y16" s="258">
        <v>65</v>
      </c>
      <c r="Z16" s="258">
        <v>24</v>
      </c>
      <c r="AA16" s="258">
        <v>1</v>
      </c>
      <c r="AB16" s="258"/>
      <c r="AC16" s="259"/>
      <c r="AD16" s="255">
        <f t="shared" si="10"/>
        <v>424</v>
      </c>
      <c r="AE16" s="256">
        <v>53</v>
      </c>
      <c r="AF16" s="256">
        <v>214</v>
      </c>
      <c r="AG16" s="258">
        <v>119</v>
      </c>
      <c r="AH16" s="258">
        <v>38</v>
      </c>
      <c r="AI16" s="258"/>
      <c r="AJ16" s="258"/>
      <c r="AK16" s="259"/>
      <c r="AL16" s="255">
        <f t="shared" si="11"/>
        <v>388</v>
      </c>
      <c r="AM16" s="256">
        <v>83</v>
      </c>
      <c r="AN16" s="256">
        <v>219</v>
      </c>
      <c r="AO16" s="258">
        <v>84</v>
      </c>
      <c r="AP16" s="258">
        <v>0</v>
      </c>
      <c r="AQ16" s="258">
        <v>2</v>
      </c>
      <c r="AR16" s="258">
        <v>0</v>
      </c>
      <c r="AS16" s="259"/>
    </row>
    <row r="17" spans="1:45" ht="15" hidden="1" customHeight="1">
      <c r="A17" s="260" t="s">
        <v>30</v>
      </c>
      <c r="B17" s="388">
        <f t="shared" si="12"/>
        <v>0</v>
      </c>
      <c r="C17" s="389">
        <f t="shared" si="13"/>
        <v>0</v>
      </c>
      <c r="D17" s="389">
        <f t="shared" si="7"/>
        <v>0</v>
      </c>
      <c r="E17" s="389">
        <f t="shared" si="7"/>
        <v>0</v>
      </c>
      <c r="F17" s="389">
        <f t="shared" si="7"/>
        <v>0</v>
      </c>
      <c r="G17" s="389">
        <f t="shared" si="7"/>
        <v>0</v>
      </c>
      <c r="H17" s="389">
        <f t="shared" si="7"/>
        <v>0</v>
      </c>
      <c r="I17" s="390">
        <f t="shared" si="7"/>
        <v>0</v>
      </c>
      <c r="M17" s="260">
        <f t="shared" ref="M17:M24" si="14">SUM(N17,V17,AD17,AL17)</f>
        <v>0</v>
      </c>
      <c r="N17" s="255">
        <f t="shared" si="8"/>
        <v>0</v>
      </c>
      <c r="O17" s="256"/>
      <c r="P17" s="256"/>
      <c r="Q17" s="256"/>
      <c r="R17" s="256"/>
      <c r="S17" s="256"/>
      <c r="T17" s="256"/>
      <c r="U17" s="261"/>
      <c r="V17" s="255">
        <f t="shared" si="9"/>
        <v>0</v>
      </c>
      <c r="W17" s="256"/>
      <c r="X17" s="256"/>
      <c r="Y17" s="256"/>
      <c r="Z17" s="256"/>
      <c r="AA17" s="256"/>
      <c r="AB17" s="256"/>
      <c r="AC17" s="261"/>
      <c r="AD17" s="255">
        <f t="shared" si="10"/>
        <v>0</v>
      </c>
      <c r="AE17" s="256"/>
      <c r="AF17" s="256"/>
      <c r="AG17" s="256"/>
      <c r="AH17" s="256"/>
      <c r="AI17" s="256"/>
      <c r="AJ17" s="256"/>
      <c r="AK17" s="261"/>
      <c r="AL17" s="255">
        <f t="shared" si="11"/>
        <v>0</v>
      </c>
      <c r="AM17" s="256"/>
      <c r="AN17" s="256"/>
      <c r="AO17" s="256"/>
      <c r="AP17" s="256"/>
      <c r="AQ17" s="256"/>
      <c r="AR17" s="256"/>
      <c r="AS17" s="261"/>
    </row>
    <row r="18" spans="1:45" ht="15" hidden="1" customHeight="1">
      <c r="A18" s="260" t="s">
        <v>29</v>
      </c>
      <c r="B18" s="388">
        <f t="shared" si="12"/>
        <v>0</v>
      </c>
      <c r="C18" s="389">
        <f t="shared" si="13"/>
        <v>0</v>
      </c>
      <c r="D18" s="389">
        <f t="shared" si="7"/>
        <v>0</v>
      </c>
      <c r="E18" s="389">
        <f t="shared" si="7"/>
        <v>0</v>
      </c>
      <c r="F18" s="389">
        <f t="shared" si="7"/>
        <v>0</v>
      </c>
      <c r="G18" s="389">
        <f t="shared" si="7"/>
        <v>0</v>
      </c>
      <c r="H18" s="389">
        <f t="shared" si="7"/>
        <v>0</v>
      </c>
      <c r="I18" s="390">
        <f t="shared" si="7"/>
        <v>0</v>
      </c>
      <c r="M18" s="260">
        <f t="shared" si="14"/>
        <v>0</v>
      </c>
      <c r="N18" s="255">
        <f t="shared" si="8"/>
        <v>0</v>
      </c>
      <c r="O18" s="256"/>
      <c r="P18" s="257"/>
      <c r="Q18" s="258"/>
      <c r="R18" s="256"/>
      <c r="S18" s="256"/>
      <c r="T18" s="256"/>
      <c r="U18" s="261"/>
      <c r="V18" s="255">
        <f t="shared" si="9"/>
        <v>0</v>
      </c>
      <c r="W18" s="256"/>
      <c r="X18" s="257"/>
      <c r="Y18" s="258"/>
      <c r="Z18" s="256"/>
      <c r="AA18" s="256"/>
      <c r="AB18" s="256"/>
      <c r="AC18" s="261"/>
      <c r="AD18" s="255">
        <f t="shared" si="10"/>
        <v>0</v>
      </c>
      <c r="AE18" s="256"/>
      <c r="AF18" s="257"/>
      <c r="AG18" s="258"/>
      <c r="AH18" s="256"/>
      <c r="AI18" s="256"/>
      <c r="AJ18" s="256"/>
      <c r="AK18" s="261"/>
      <c r="AL18" s="255">
        <f t="shared" si="11"/>
        <v>0</v>
      </c>
      <c r="AM18" s="256"/>
      <c r="AN18" s="257"/>
      <c r="AO18" s="258"/>
      <c r="AP18" s="256"/>
      <c r="AQ18" s="256"/>
      <c r="AR18" s="256"/>
      <c r="AS18" s="261"/>
    </row>
    <row r="19" spans="1:45" ht="15" hidden="1" customHeight="1">
      <c r="A19" s="260" t="s">
        <v>31</v>
      </c>
      <c r="B19" s="388">
        <f t="shared" si="12"/>
        <v>0</v>
      </c>
      <c r="C19" s="389">
        <f t="shared" si="13"/>
        <v>0</v>
      </c>
      <c r="D19" s="389">
        <f t="shared" si="7"/>
        <v>0</v>
      </c>
      <c r="E19" s="389">
        <f t="shared" si="7"/>
        <v>0</v>
      </c>
      <c r="F19" s="389">
        <f t="shared" si="7"/>
        <v>0</v>
      </c>
      <c r="G19" s="389">
        <f t="shared" si="7"/>
        <v>0</v>
      </c>
      <c r="H19" s="389">
        <f t="shared" si="7"/>
        <v>0</v>
      </c>
      <c r="I19" s="390">
        <f t="shared" si="7"/>
        <v>0</v>
      </c>
      <c r="M19" s="260">
        <f t="shared" si="14"/>
        <v>0</v>
      </c>
      <c r="N19" s="255">
        <f t="shared" si="8"/>
        <v>0</v>
      </c>
      <c r="O19" s="256"/>
      <c r="P19" s="256"/>
      <c r="Q19" s="256"/>
      <c r="R19" s="256"/>
      <c r="S19" s="256"/>
      <c r="T19" s="256"/>
      <c r="U19" s="261"/>
      <c r="V19" s="255">
        <f t="shared" si="9"/>
        <v>0</v>
      </c>
      <c r="W19" s="256"/>
      <c r="X19" s="256"/>
      <c r="Y19" s="256"/>
      <c r="Z19" s="256"/>
      <c r="AA19" s="256"/>
      <c r="AB19" s="256"/>
      <c r="AC19" s="261"/>
      <c r="AD19" s="255">
        <f t="shared" si="10"/>
        <v>0</v>
      </c>
      <c r="AE19" s="256"/>
      <c r="AF19" s="256"/>
      <c r="AG19" s="256"/>
      <c r="AH19" s="256"/>
      <c r="AI19" s="256"/>
      <c r="AJ19" s="256"/>
      <c r="AK19" s="261"/>
      <c r="AL19" s="255">
        <f t="shared" si="11"/>
        <v>0</v>
      </c>
      <c r="AM19" s="256"/>
      <c r="AN19" s="256"/>
      <c r="AO19" s="256"/>
      <c r="AP19" s="256"/>
      <c r="AQ19" s="256"/>
      <c r="AR19" s="256"/>
      <c r="AS19" s="261"/>
    </row>
    <row r="20" spans="1:45" ht="15" hidden="1" customHeight="1">
      <c r="A20" s="260" t="s">
        <v>32</v>
      </c>
      <c r="B20" s="388">
        <f t="shared" si="12"/>
        <v>0</v>
      </c>
      <c r="C20" s="389">
        <f t="shared" si="13"/>
        <v>0</v>
      </c>
      <c r="D20" s="389">
        <f t="shared" si="7"/>
        <v>0</v>
      </c>
      <c r="E20" s="389">
        <f t="shared" si="7"/>
        <v>0</v>
      </c>
      <c r="F20" s="389">
        <f t="shared" si="7"/>
        <v>0</v>
      </c>
      <c r="G20" s="389">
        <f t="shared" si="7"/>
        <v>0</v>
      </c>
      <c r="H20" s="389">
        <f t="shared" si="7"/>
        <v>0</v>
      </c>
      <c r="I20" s="390">
        <f t="shared" si="7"/>
        <v>0</v>
      </c>
      <c r="M20" s="260">
        <f t="shared" si="14"/>
        <v>0</v>
      </c>
      <c r="N20" s="255">
        <f t="shared" si="8"/>
        <v>0</v>
      </c>
      <c r="O20" s="256"/>
      <c r="P20" s="256"/>
      <c r="Q20" s="256"/>
      <c r="R20" s="256"/>
      <c r="S20" s="256"/>
      <c r="T20" s="256"/>
      <c r="U20" s="261"/>
      <c r="V20" s="255">
        <f t="shared" si="9"/>
        <v>0</v>
      </c>
      <c r="W20" s="256"/>
      <c r="X20" s="256"/>
      <c r="Y20" s="256"/>
      <c r="Z20" s="256"/>
      <c r="AA20" s="256"/>
      <c r="AB20" s="256"/>
      <c r="AC20" s="261"/>
      <c r="AD20" s="255">
        <f t="shared" si="10"/>
        <v>0</v>
      </c>
      <c r="AE20" s="256"/>
      <c r="AF20" s="256"/>
      <c r="AG20" s="256"/>
      <c r="AH20" s="256"/>
      <c r="AI20" s="256"/>
      <c r="AJ20" s="256"/>
      <c r="AK20" s="261"/>
      <c r="AL20" s="255">
        <f t="shared" si="11"/>
        <v>0</v>
      </c>
      <c r="AM20" s="256"/>
      <c r="AN20" s="256"/>
      <c r="AO20" s="256"/>
      <c r="AP20" s="256"/>
      <c r="AQ20" s="256"/>
      <c r="AR20" s="256"/>
      <c r="AS20" s="261"/>
    </row>
    <row r="21" spans="1:45" ht="15" hidden="1" customHeight="1">
      <c r="A21" s="260" t="s">
        <v>33</v>
      </c>
      <c r="B21" s="388">
        <f t="shared" si="12"/>
        <v>0</v>
      </c>
      <c r="C21" s="389">
        <f t="shared" si="13"/>
        <v>0</v>
      </c>
      <c r="D21" s="389">
        <f t="shared" si="7"/>
        <v>0</v>
      </c>
      <c r="E21" s="389">
        <f t="shared" si="7"/>
        <v>0</v>
      </c>
      <c r="F21" s="389">
        <f t="shared" si="7"/>
        <v>0</v>
      </c>
      <c r="G21" s="389">
        <f t="shared" si="7"/>
        <v>0</v>
      </c>
      <c r="H21" s="389">
        <f t="shared" si="7"/>
        <v>0</v>
      </c>
      <c r="I21" s="390">
        <f t="shared" si="7"/>
        <v>0</v>
      </c>
      <c r="M21" s="260">
        <f t="shared" si="14"/>
        <v>0</v>
      </c>
      <c r="N21" s="255">
        <f t="shared" si="8"/>
        <v>0</v>
      </c>
      <c r="O21" s="256"/>
      <c r="P21" s="256"/>
      <c r="Q21" s="256"/>
      <c r="R21" s="256"/>
      <c r="S21" s="256"/>
      <c r="T21" s="256"/>
      <c r="U21" s="261"/>
      <c r="V21" s="255">
        <f t="shared" si="9"/>
        <v>0</v>
      </c>
      <c r="W21" s="256"/>
      <c r="X21" s="256"/>
      <c r="Y21" s="256"/>
      <c r="Z21" s="256"/>
      <c r="AA21" s="256"/>
      <c r="AB21" s="256"/>
      <c r="AC21" s="261"/>
      <c r="AD21" s="255">
        <f t="shared" si="10"/>
        <v>0</v>
      </c>
      <c r="AE21" s="256"/>
      <c r="AF21" s="256"/>
      <c r="AG21" s="256"/>
      <c r="AH21" s="256"/>
      <c r="AI21" s="256"/>
      <c r="AJ21" s="256"/>
      <c r="AK21" s="261"/>
      <c r="AL21" s="255">
        <f t="shared" si="11"/>
        <v>0</v>
      </c>
      <c r="AM21" s="256"/>
      <c r="AN21" s="256"/>
      <c r="AO21" s="256"/>
      <c r="AP21" s="256"/>
      <c r="AQ21" s="256"/>
      <c r="AR21" s="256"/>
      <c r="AS21" s="261"/>
    </row>
    <row r="22" spans="1:45" ht="15" hidden="1" customHeight="1">
      <c r="A22" s="260" t="s">
        <v>34</v>
      </c>
      <c r="B22" s="388">
        <f t="shared" si="12"/>
        <v>0</v>
      </c>
      <c r="C22" s="389">
        <f t="shared" si="13"/>
        <v>0</v>
      </c>
      <c r="D22" s="389">
        <f t="shared" si="7"/>
        <v>0</v>
      </c>
      <c r="E22" s="389">
        <f t="shared" si="7"/>
        <v>0</v>
      </c>
      <c r="F22" s="389">
        <f t="shared" si="7"/>
        <v>0</v>
      </c>
      <c r="G22" s="389">
        <f t="shared" si="7"/>
        <v>0</v>
      </c>
      <c r="H22" s="389">
        <f t="shared" si="7"/>
        <v>0</v>
      </c>
      <c r="I22" s="390">
        <f t="shared" si="7"/>
        <v>0</v>
      </c>
      <c r="M22" s="260">
        <f t="shared" si="14"/>
        <v>0</v>
      </c>
      <c r="N22" s="255">
        <f t="shared" si="8"/>
        <v>0</v>
      </c>
      <c r="O22" s="256"/>
      <c r="P22" s="256"/>
      <c r="Q22" s="256"/>
      <c r="R22" s="256"/>
      <c r="S22" s="256"/>
      <c r="T22" s="256"/>
      <c r="U22" s="261"/>
      <c r="V22" s="255">
        <f t="shared" si="9"/>
        <v>0</v>
      </c>
      <c r="W22" s="256"/>
      <c r="X22" s="256"/>
      <c r="Y22" s="256"/>
      <c r="Z22" s="256"/>
      <c r="AA22" s="256"/>
      <c r="AB22" s="256"/>
      <c r="AC22" s="261"/>
      <c r="AD22" s="255">
        <f t="shared" si="10"/>
        <v>0</v>
      </c>
      <c r="AE22" s="256"/>
      <c r="AF22" s="256"/>
      <c r="AG22" s="256"/>
      <c r="AH22" s="256"/>
      <c r="AI22" s="256"/>
      <c r="AJ22" s="256"/>
      <c r="AK22" s="261"/>
      <c r="AL22" s="255">
        <f t="shared" si="11"/>
        <v>0</v>
      </c>
      <c r="AM22" s="256"/>
      <c r="AN22" s="256"/>
      <c r="AO22" s="256"/>
      <c r="AP22" s="256"/>
      <c r="AQ22" s="256"/>
      <c r="AR22" s="256"/>
      <c r="AS22" s="261"/>
    </row>
    <row r="23" spans="1:45" ht="15" hidden="1" customHeight="1">
      <c r="A23" s="260" t="s">
        <v>35</v>
      </c>
      <c r="B23" s="388">
        <f t="shared" si="12"/>
        <v>0</v>
      </c>
      <c r="C23" s="389">
        <f t="shared" si="13"/>
        <v>0</v>
      </c>
      <c r="D23" s="389">
        <f t="shared" si="7"/>
        <v>0</v>
      </c>
      <c r="E23" s="389">
        <f t="shared" si="7"/>
        <v>0</v>
      </c>
      <c r="F23" s="389">
        <f t="shared" si="7"/>
        <v>0</v>
      </c>
      <c r="G23" s="389">
        <f t="shared" si="7"/>
        <v>0</v>
      </c>
      <c r="H23" s="389">
        <f t="shared" si="7"/>
        <v>0</v>
      </c>
      <c r="I23" s="390">
        <f t="shared" si="7"/>
        <v>0</v>
      </c>
      <c r="M23" s="260">
        <f t="shared" si="14"/>
        <v>0</v>
      </c>
      <c r="N23" s="255">
        <f t="shared" si="8"/>
        <v>0</v>
      </c>
      <c r="O23" s="256"/>
      <c r="P23" s="256"/>
      <c r="Q23" s="256"/>
      <c r="R23" s="256"/>
      <c r="S23" s="256"/>
      <c r="T23" s="256"/>
      <c r="U23" s="261"/>
      <c r="V23" s="255">
        <f t="shared" si="9"/>
        <v>0</v>
      </c>
      <c r="W23" s="256"/>
      <c r="X23" s="256"/>
      <c r="Y23" s="256"/>
      <c r="Z23" s="256"/>
      <c r="AA23" s="256"/>
      <c r="AB23" s="256"/>
      <c r="AC23" s="261"/>
      <c r="AD23" s="255">
        <f t="shared" si="10"/>
        <v>0</v>
      </c>
      <c r="AE23" s="256"/>
      <c r="AF23" s="256"/>
      <c r="AG23" s="256"/>
      <c r="AH23" s="256"/>
      <c r="AI23" s="256"/>
      <c r="AJ23" s="256"/>
      <c r="AK23" s="261"/>
      <c r="AL23" s="255">
        <f t="shared" si="11"/>
        <v>0</v>
      </c>
      <c r="AM23" s="256"/>
      <c r="AN23" s="256"/>
      <c r="AO23" s="256"/>
      <c r="AP23" s="256"/>
      <c r="AQ23" s="256"/>
      <c r="AR23" s="256"/>
      <c r="AS23" s="261"/>
    </row>
    <row r="24" spans="1:45" ht="15" customHeight="1" thickBot="1">
      <c r="A24" s="262" t="s">
        <v>36</v>
      </c>
      <c r="B24" s="391">
        <f>SUM(C24:I24)</f>
        <v>45</v>
      </c>
      <c r="C24" s="389">
        <f t="shared" si="13"/>
        <v>4</v>
      </c>
      <c r="D24" s="389">
        <f t="shared" ref="D24:I25" si="15">SUM(P24,X24,AF24,AN24)</f>
        <v>27</v>
      </c>
      <c r="E24" s="389">
        <f t="shared" si="15"/>
        <v>13</v>
      </c>
      <c r="F24" s="389">
        <f t="shared" si="15"/>
        <v>1</v>
      </c>
      <c r="G24" s="389">
        <f t="shared" si="15"/>
        <v>0</v>
      </c>
      <c r="H24" s="389">
        <f t="shared" si="15"/>
        <v>0</v>
      </c>
      <c r="I24" s="390">
        <f t="shared" si="15"/>
        <v>0</v>
      </c>
      <c r="L24" s="625" t="s">
        <v>37</v>
      </c>
      <c r="M24" s="260">
        <f t="shared" si="14"/>
        <v>45</v>
      </c>
      <c r="N24" s="263">
        <f>SUM(O24:U24)</f>
        <v>1</v>
      </c>
      <c r="O24" s="256"/>
      <c r="P24" s="256"/>
      <c r="Q24" s="256">
        <v>1</v>
      </c>
      <c r="R24" s="256"/>
      <c r="S24" s="256"/>
      <c r="T24" s="256"/>
      <c r="U24" s="261"/>
      <c r="V24" s="263">
        <f>SUM(W24:AC24)</f>
        <v>13</v>
      </c>
      <c r="W24" s="256"/>
      <c r="X24" s="256">
        <v>9</v>
      </c>
      <c r="Y24" s="256">
        <v>3</v>
      </c>
      <c r="Z24" s="256">
        <v>1</v>
      </c>
      <c r="AA24" s="256"/>
      <c r="AB24" s="256"/>
      <c r="AC24" s="261"/>
      <c r="AD24" s="263">
        <f>SUM(AE24:AK24)</f>
        <v>16</v>
      </c>
      <c r="AE24" s="256">
        <v>1</v>
      </c>
      <c r="AF24" s="256">
        <v>9</v>
      </c>
      <c r="AG24" s="256">
        <v>6</v>
      </c>
      <c r="AH24" s="256"/>
      <c r="AI24" s="256"/>
      <c r="AJ24" s="256"/>
      <c r="AK24" s="261"/>
      <c r="AL24" s="263">
        <f>SUM(AM24:AS24)</f>
        <v>15</v>
      </c>
      <c r="AM24" s="256">
        <v>3</v>
      </c>
      <c r="AN24" s="256">
        <v>9</v>
      </c>
      <c r="AO24" s="256">
        <v>3</v>
      </c>
      <c r="AP24" s="256"/>
      <c r="AQ24" s="256"/>
      <c r="AR24" s="256"/>
      <c r="AS24" s="261"/>
    </row>
    <row r="25" spans="1:45" ht="12.75" hidden="1" thickBot="1">
      <c r="A25" s="260" t="s">
        <v>38</v>
      </c>
      <c r="B25" s="388">
        <f>SUM(C25:I25)</f>
        <v>0</v>
      </c>
      <c r="C25" s="389">
        <f t="shared" si="13"/>
        <v>0</v>
      </c>
      <c r="D25" s="389">
        <f t="shared" si="15"/>
        <v>0</v>
      </c>
      <c r="E25" s="389">
        <f t="shared" si="15"/>
        <v>0</v>
      </c>
      <c r="F25" s="389">
        <f t="shared" si="15"/>
        <v>0</v>
      </c>
      <c r="G25" s="389">
        <f t="shared" si="15"/>
        <v>0</v>
      </c>
      <c r="H25" s="389">
        <f t="shared" si="15"/>
        <v>0</v>
      </c>
      <c r="I25" s="390">
        <f t="shared" si="15"/>
        <v>0</v>
      </c>
      <c r="M25" s="260" t="s">
        <v>38</v>
      </c>
      <c r="N25" s="255">
        <f>SUM(O25:U25)</f>
        <v>0</v>
      </c>
      <c r="O25" s="256"/>
      <c r="P25" s="256"/>
      <c r="Q25" s="256"/>
      <c r="R25" s="256"/>
      <c r="S25" s="256"/>
      <c r="T25" s="256"/>
      <c r="U25" s="261"/>
      <c r="V25" s="255">
        <f>SUM(W25:AC25)</f>
        <v>0</v>
      </c>
      <c r="W25" s="256"/>
      <c r="X25" s="256"/>
      <c r="Y25" s="256"/>
      <c r="Z25" s="256"/>
      <c r="AA25" s="256"/>
      <c r="AB25" s="256"/>
      <c r="AC25" s="261"/>
      <c r="AD25" s="255">
        <f>SUM(AE25:AK25)</f>
        <v>0</v>
      </c>
      <c r="AE25" s="256"/>
      <c r="AF25" s="256"/>
      <c r="AG25" s="256"/>
      <c r="AH25" s="256"/>
      <c r="AI25" s="256"/>
      <c r="AJ25" s="256"/>
      <c r="AK25" s="261"/>
      <c r="AL25" s="255">
        <f>SUM(AM25:AS25)</f>
        <v>0</v>
      </c>
      <c r="AM25" s="256"/>
      <c r="AN25" s="256"/>
      <c r="AO25" s="256"/>
      <c r="AP25" s="256"/>
      <c r="AQ25" s="256"/>
      <c r="AR25" s="256"/>
      <c r="AS25" s="261"/>
    </row>
    <row r="26" spans="1:45" ht="15" customHeight="1" thickTop="1" thickBot="1">
      <c r="A26" s="423" t="s">
        <v>39</v>
      </c>
      <c r="B26" s="440">
        <f>SUM(B27:B47)</f>
        <v>1082</v>
      </c>
      <c r="C26" s="441">
        <f>SUM(C27:C47)</f>
        <v>182</v>
      </c>
      <c r="D26" s="442">
        <f t="shared" ref="D26:I26" si="16">SUM(D27:D47)</f>
        <v>552</v>
      </c>
      <c r="E26" s="442">
        <f t="shared" si="16"/>
        <v>269</v>
      </c>
      <c r="F26" s="442">
        <f t="shared" si="16"/>
        <v>75</v>
      </c>
      <c r="G26" s="442">
        <f t="shared" si="16"/>
        <v>2</v>
      </c>
      <c r="H26" s="442">
        <f t="shared" si="16"/>
        <v>2</v>
      </c>
      <c r="I26" s="387">
        <f t="shared" si="16"/>
        <v>0</v>
      </c>
      <c r="L26" s="626" t="s">
        <v>39</v>
      </c>
      <c r="M26" s="629">
        <f t="shared" ref="M26:U26" si="17">SUM(M27:M47)</f>
        <v>1082</v>
      </c>
      <c r="N26" s="439">
        <f t="shared" si="17"/>
        <v>239</v>
      </c>
      <c r="O26" s="265">
        <f t="shared" si="17"/>
        <v>35</v>
      </c>
      <c r="P26" s="266">
        <f t="shared" si="17"/>
        <v>127</v>
      </c>
      <c r="Q26" s="266">
        <f t="shared" si="17"/>
        <v>52</v>
      </c>
      <c r="R26" s="266">
        <f t="shared" si="17"/>
        <v>25</v>
      </c>
      <c r="S26" s="266">
        <f t="shared" si="17"/>
        <v>0</v>
      </c>
      <c r="T26" s="266">
        <f t="shared" si="17"/>
        <v>0</v>
      </c>
      <c r="U26" s="267">
        <f t="shared" si="17"/>
        <v>0</v>
      </c>
      <c r="V26" s="439">
        <f t="shared" ref="V26:AC26" si="18">SUM(V27:V47)</f>
        <v>253</v>
      </c>
      <c r="W26" s="265">
        <f t="shared" si="18"/>
        <v>39</v>
      </c>
      <c r="X26" s="266">
        <f t="shared" si="18"/>
        <v>121</v>
      </c>
      <c r="Y26" s="266">
        <f t="shared" si="18"/>
        <v>64</v>
      </c>
      <c r="Z26" s="266">
        <f t="shared" si="18"/>
        <v>28</v>
      </c>
      <c r="AA26" s="266">
        <f t="shared" si="18"/>
        <v>0</v>
      </c>
      <c r="AB26" s="266">
        <f t="shared" si="18"/>
        <v>1</v>
      </c>
      <c r="AC26" s="267">
        <f t="shared" si="18"/>
        <v>0</v>
      </c>
      <c r="AD26" s="265">
        <f t="shared" ref="AD26:AK26" si="19">SUM(AD27:AD47)</f>
        <v>281</v>
      </c>
      <c r="AE26" s="265">
        <f t="shared" si="19"/>
        <v>55</v>
      </c>
      <c r="AF26" s="266">
        <f t="shared" si="19"/>
        <v>131</v>
      </c>
      <c r="AG26" s="266">
        <f t="shared" si="19"/>
        <v>72</v>
      </c>
      <c r="AH26" s="266">
        <f t="shared" si="19"/>
        <v>22</v>
      </c>
      <c r="AI26" s="266">
        <f t="shared" si="19"/>
        <v>0</v>
      </c>
      <c r="AJ26" s="266">
        <f t="shared" si="19"/>
        <v>1</v>
      </c>
      <c r="AK26" s="267">
        <f t="shared" si="19"/>
        <v>0</v>
      </c>
      <c r="AL26" s="265">
        <f t="shared" ref="AL26:AS26" si="20">SUM(AL27:AL47)</f>
        <v>309</v>
      </c>
      <c r="AM26" s="265">
        <f t="shared" si="20"/>
        <v>53</v>
      </c>
      <c r="AN26" s="266">
        <f t="shared" si="20"/>
        <v>173</v>
      </c>
      <c r="AO26" s="266">
        <f t="shared" si="20"/>
        <v>81</v>
      </c>
      <c r="AP26" s="266">
        <f t="shared" si="20"/>
        <v>0</v>
      </c>
      <c r="AQ26" s="266">
        <f t="shared" si="20"/>
        <v>2</v>
      </c>
      <c r="AR26" s="266">
        <f t="shared" si="20"/>
        <v>0</v>
      </c>
      <c r="AS26" s="267">
        <f t="shared" si="20"/>
        <v>0</v>
      </c>
    </row>
    <row r="27" spans="1:45" ht="12.75" hidden="1" thickTop="1">
      <c r="A27" s="260" t="s">
        <v>40</v>
      </c>
      <c r="B27" s="388">
        <f t="shared" ref="B27:B47" si="21">SUM(C27:I27)</f>
        <v>0</v>
      </c>
      <c r="C27" s="389">
        <f t="shared" si="13"/>
        <v>0</v>
      </c>
      <c r="D27" s="389">
        <f t="shared" ref="D27:D47" si="22">SUM(P27,X27,AF27,AN27)</f>
        <v>0</v>
      </c>
      <c r="E27" s="389">
        <f t="shared" ref="E27:E47" si="23">SUM(Q27,Y27,AG27,AO27)</f>
        <v>0</v>
      </c>
      <c r="F27" s="389">
        <f t="shared" ref="F27:F47" si="24">SUM(R27,Z27,AH27,AP27)</f>
        <v>0</v>
      </c>
      <c r="G27" s="389">
        <f t="shared" ref="G27:G47" si="25">SUM(S27,AA27,AI27,AQ27)</f>
        <v>0</v>
      </c>
      <c r="H27" s="389">
        <f t="shared" ref="H27:H47" si="26">SUM(T27,AB27,AJ27,AR27)</f>
        <v>0</v>
      </c>
      <c r="I27" s="390">
        <f t="shared" ref="I27:I47" si="27">SUM(U27,AC27,AK27,AS27)</f>
        <v>0</v>
      </c>
      <c r="M27" s="260" t="s">
        <v>40</v>
      </c>
      <c r="N27" s="255">
        <f t="shared" ref="N27:N45" si="28">SUM(O27:U27)</f>
        <v>0</v>
      </c>
      <c r="O27" s="256"/>
      <c r="P27" s="257"/>
      <c r="Q27" s="258"/>
      <c r="R27" s="258"/>
      <c r="S27" s="258"/>
      <c r="T27" s="258"/>
      <c r="U27" s="259"/>
      <c r="V27" s="255">
        <f t="shared" ref="V27:V45" si="29">SUM(W27:AC27)</f>
        <v>0</v>
      </c>
      <c r="W27" s="256"/>
      <c r="X27" s="257"/>
      <c r="Y27" s="258"/>
      <c r="Z27" s="258"/>
      <c r="AA27" s="258"/>
      <c r="AB27" s="258"/>
      <c r="AC27" s="259"/>
      <c r="AD27" s="255">
        <f t="shared" ref="AD27:AD45" si="30">SUM(AE27:AK27)</f>
        <v>0</v>
      </c>
      <c r="AE27" s="256"/>
      <c r="AF27" s="257"/>
      <c r="AG27" s="258"/>
      <c r="AH27" s="258"/>
      <c r="AI27" s="258"/>
      <c r="AJ27" s="258"/>
      <c r="AK27" s="259"/>
      <c r="AL27" s="255">
        <f t="shared" ref="AL27:AL45" si="31">SUM(AM27:AS27)</f>
        <v>0</v>
      </c>
      <c r="AM27" s="256"/>
      <c r="AN27" s="257"/>
      <c r="AO27" s="258"/>
      <c r="AP27" s="258"/>
      <c r="AQ27" s="258"/>
      <c r="AR27" s="258"/>
      <c r="AS27" s="259"/>
    </row>
    <row r="28" spans="1:45" ht="15" customHeight="1" thickTop="1">
      <c r="A28" s="260" t="s">
        <v>41</v>
      </c>
      <c r="B28" s="388">
        <f t="shared" si="21"/>
        <v>785</v>
      </c>
      <c r="C28" s="389">
        <f t="shared" si="13"/>
        <v>124</v>
      </c>
      <c r="D28" s="389">
        <f t="shared" si="22"/>
        <v>419</v>
      </c>
      <c r="E28" s="389">
        <f t="shared" si="23"/>
        <v>183</v>
      </c>
      <c r="F28" s="389">
        <f t="shared" si="24"/>
        <v>56</v>
      </c>
      <c r="G28" s="389">
        <f t="shared" si="25"/>
        <v>1</v>
      </c>
      <c r="H28" s="389">
        <f t="shared" si="26"/>
        <v>2</v>
      </c>
      <c r="I28" s="390">
        <f t="shared" si="27"/>
        <v>0</v>
      </c>
      <c r="L28" s="624" t="s">
        <v>41</v>
      </c>
      <c r="M28" s="260">
        <f t="shared" ref="M28:M47" si="32">SUM(N28,V28,AD28,AL28)</f>
        <v>785</v>
      </c>
      <c r="N28" s="255">
        <f t="shared" si="28"/>
        <v>173</v>
      </c>
      <c r="O28" s="256">
        <v>24</v>
      </c>
      <c r="P28" s="257">
        <v>92</v>
      </c>
      <c r="Q28" s="258">
        <v>39</v>
      </c>
      <c r="R28" s="258">
        <v>18</v>
      </c>
      <c r="S28" s="258"/>
      <c r="T28" s="258"/>
      <c r="U28" s="259"/>
      <c r="V28" s="255">
        <f t="shared" si="29"/>
        <v>194</v>
      </c>
      <c r="W28" s="256">
        <v>26</v>
      </c>
      <c r="X28" s="257">
        <v>100</v>
      </c>
      <c r="Y28" s="258">
        <v>44</v>
      </c>
      <c r="Z28" s="258">
        <v>23</v>
      </c>
      <c r="AA28" s="258"/>
      <c r="AB28" s="258">
        <v>1</v>
      </c>
      <c r="AC28" s="259"/>
      <c r="AD28" s="255">
        <f t="shared" si="30"/>
        <v>210</v>
      </c>
      <c r="AE28" s="256">
        <v>35</v>
      </c>
      <c r="AF28" s="257">
        <v>106</v>
      </c>
      <c r="AG28" s="258">
        <v>53</v>
      </c>
      <c r="AH28" s="258">
        <v>15</v>
      </c>
      <c r="AI28" s="258"/>
      <c r="AJ28" s="258">
        <v>1</v>
      </c>
      <c r="AK28" s="259"/>
      <c r="AL28" s="255">
        <f t="shared" si="31"/>
        <v>208</v>
      </c>
      <c r="AM28" s="256">
        <v>39</v>
      </c>
      <c r="AN28" s="257">
        <v>121</v>
      </c>
      <c r="AO28" s="258">
        <v>47</v>
      </c>
      <c r="AP28" s="258">
        <v>0</v>
      </c>
      <c r="AQ28" s="258">
        <v>1</v>
      </c>
      <c r="AR28" s="258"/>
      <c r="AS28" s="259"/>
    </row>
    <row r="29" spans="1:45" hidden="1">
      <c r="A29" s="260" t="s">
        <v>42</v>
      </c>
      <c r="B29" s="392">
        <f t="shared" si="21"/>
        <v>0</v>
      </c>
      <c r="C29" s="389">
        <f t="shared" si="13"/>
        <v>0</v>
      </c>
      <c r="D29" s="389">
        <f t="shared" si="22"/>
        <v>0</v>
      </c>
      <c r="E29" s="389">
        <f t="shared" si="23"/>
        <v>0</v>
      </c>
      <c r="F29" s="389">
        <f t="shared" si="24"/>
        <v>0</v>
      </c>
      <c r="G29" s="389">
        <f t="shared" si="25"/>
        <v>0</v>
      </c>
      <c r="H29" s="389">
        <f t="shared" si="26"/>
        <v>0</v>
      </c>
      <c r="I29" s="390">
        <f t="shared" si="27"/>
        <v>0</v>
      </c>
      <c r="M29" s="260">
        <f t="shared" si="32"/>
        <v>0</v>
      </c>
      <c r="N29" s="268">
        <f t="shared" si="28"/>
        <v>0</v>
      </c>
      <c r="O29" s="256"/>
      <c r="P29" s="256"/>
      <c r="Q29" s="256"/>
      <c r="R29" s="256"/>
      <c r="S29" s="256"/>
      <c r="T29" s="256"/>
      <c r="U29" s="261"/>
      <c r="V29" s="268">
        <f t="shared" si="29"/>
        <v>0</v>
      </c>
      <c r="W29" s="256"/>
      <c r="X29" s="256"/>
      <c r="Y29" s="256"/>
      <c r="Z29" s="256"/>
      <c r="AA29" s="256"/>
      <c r="AB29" s="256"/>
      <c r="AC29" s="261"/>
      <c r="AD29" s="268">
        <f t="shared" si="30"/>
        <v>0</v>
      </c>
      <c r="AE29" s="256"/>
      <c r="AF29" s="256"/>
      <c r="AG29" s="256"/>
      <c r="AH29" s="256"/>
      <c r="AI29" s="256"/>
      <c r="AJ29" s="256"/>
      <c r="AK29" s="261"/>
      <c r="AL29" s="268">
        <f t="shared" si="31"/>
        <v>0</v>
      </c>
      <c r="AM29" s="256"/>
      <c r="AN29" s="256"/>
      <c r="AO29" s="256"/>
      <c r="AP29" s="256"/>
      <c r="AQ29" s="256"/>
      <c r="AR29" s="256"/>
      <c r="AS29" s="261"/>
    </row>
    <row r="30" spans="1:45" hidden="1">
      <c r="A30" s="260" t="s">
        <v>43</v>
      </c>
      <c r="B30" s="388">
        <f t="shared" si="21"/>
        <v>0</v>
      </c>
      <c r="C30" s="389">
        <f t="shared" si="13"/>
        <v>0</v>
      </c>
      <c r="D30" s="389">
        <f t="shared" si="22"/>
        <v>0</v>
      </c>
      <c r="E30" s="389">
        <f t="shared" si="23"/>
        <v>0</v>
      </c>
      <c r="F30" s="389">
        <f t="shared" si="24"/>
        <v>0</v>
      </c>
      <c r="G30" s="389">
        <f t="shared" si="25"/>
        <v>0</v>
      </c>
      <c r="H30" s="389">
        <f t="shared" si="26"/>
        <v>0</v>
      </c>
      <c r="I30" s="390">
        <f t="shared" si="27"/>
        <v>0</v>
      </c>
      <c r="M30" s="260">
        <f t="shared" si="32"/>
        <v>0</v>
      </c>
      <c r="N30" s="255">
        <f t="shared" si="28"/>
        <v>0</v>
      </c>
      <c r="O30" s="256"/>
      <c r="P30" s="256"/>
      <c r="Q30" s="256"/>
      <c r="R30" s="256"/>
      <c r="S30" s="256"/>
      <c r="T30" s="256"/>
      <c r="U30" s="261"/>
      <c r="V30" s="255">
        <f t="shared" si="29"/>
        <v>0</v>
      </c>
      <c r="W30" s="256"/>
      <c r="X30" s="256"/>
      <c r="Y30" s="256"/>
      <c r="Z30" s="256"/>
      <c r="AA30" s="256"/>
      <c r="AB30" s="256"/>
      <c r="AC30" s="261"/>
      <c r="AD30" s="255">
        <f t="shared" si="30"/>
        <v>0</v>
      </c>
      <c r="AE30" s="256"/>
      <c r="AF30" s="256"/>
      <c r="AG30" s="256"/>
      <c r="AH30" s="256"/>
      <c r="AI30" s="256"/>
      <c r="AJ30" s="256"/>
      <c r="AK30" s="261"/>
      <c r="AL30" s="255">
        <f t="shared" si="31"/>
        <v>0</v>
      </c>
      <c r="AM30" s="256"/>
      <c r="AN30" s="256"/>
      <c r="AO30" s="256"/>
      <c r="AP30" s="256"/>
      <c r="AQ30" s="256"/>
      <c r="AR30" s="256"/>
      <c r="AS30" s="261"/>
    </row>
    <row r="31" spans="1:45" hidden="1">
      <c r="A31" s="260" t="s">
        <v>44</v>
      </c>
      <c r="B31" s="388">
        <f t="shared" si="21"/>
        <v>0</v>
      </c>
      <c r="C31" s="389">
        <f t="shared" si="13"/>
        <v>0</v>
      </c>
      <c r="D31" s="389">
        <f t="shared" si="22"/>
        <v>0</v>
      </c>
      <c r="E31" s="389">
        <f t="shared" si="23"/>
        <v>0</v>
      </c>
      <c r="F31" s="389">
        <f t="shared" si="24"/>
        <v>0</v>
      </c>
      <c r="G31" s="389">
        <f t="shared" si="25"/>
        <v>0</v>
      </c>
      <c r="H31" s="389">
        <f t="shared" si="26"/>
        <v>0</v>
      </c>
      <c r="I31" s="390">
        <f t="shared" si="27"/>
        <v>0</v>
      </c>
      <c r="M31" s="260">
        <f t="shared" si="32"/>
        <v>0</v>
      </c>
      <c r="N31" s="255">
        <f t="shared" si="28"/>
        <v>0</v>
      </c>
      <c r="O31" s="256"/>
      <c r="P31" s="256"/>
      <c r="Q31" s="256"/>
      <c r="R31" s="256"/>
      <c r="S31" s="256"/>
      <c r="T31" s="256"/>
      <c r="U31" s="261"/>
      <c r="V31" s="255">
        <f t="shared" si="29"/>
        <v>0</v>
      </c>
      <c r="W31" s="256"/>
      <c r="X31" s="256"/>
      <c r="Y31" s="256"/>
      <c r="Z31" s="256"/>
      <c r="AA31" s="256"/>
      <c r="AB31" s="256"/>
      <c r="AC31" s="261"/>
      <c r="AD31" s="255">
        <f t="shared" si="30"/>
        <v>0</v>
      </c>
      <c r="AE31" s="256"/>
      <c r="AF31" s="256"/>
      <c r="AG31" s="256"/>
      <c r="AH31" s="256"/>
      <c r="AI31" s="256"/>
      <c r="AJ31" s="256"/>
      <c r="AK31" s="261"/>
      <c r="AL31" s="255">
        <f t="shared" si="31"/>
        <v>0</v>
      </c>
      <c r="AM31" s="256"/>
      <c r="AN31" s="256"/>
      <c r="AO31" s="256"/>
      <c r="AP31" s="256"/>
      <c r="AQ31" s="256"/>
      <c r="AR31" s="256"/>
      <c r="AS31" s="261"/>
    </row>
    <row r="32" spans="1:45" hidden="1">
      <c r="A32" s="260" t="s">
        <v>45</v>
      </c>
      <c r="B32" s="388">
        <f t="shared" si="21"/>
        <v>0</v>
      </c>
      <c r="C32" s="389">
        <f t="shared" si="13"/>
        <v>0</v>
      </c>
      <c r="D32" s="389">
        <f t="shared" si="22"/>
        <v>0</v>
      </c>
      <c r="E32" s="389">
        <f t="shared" si="23"/>
        <v>0</v>
      </c>
      <c r="F32" s="389">
        <f t="shared" si="24"/>
        <v>0</v>
      </c>
      <c r="G32" s="389">
        <f t="shared" si="25"/>
        <v>0</v>
      </c>
      <c r="H32" s="389">
        <f t="shared" si="26"/>
        <v>0</v>
      </c>
      <c r="I32" s="390">
        <f t="shared" si="27"/>
        <v>0</v>
      </c>
      <c r="M32" s="260">
        <f t="shared" si="32"/>
        <v>0</v>
      </c>
      <c r="N32" s="255">
        <f t="shared" si="28"/>
        <v>0</v>
      </c>
      <c r="O32" s="256"/>
      <c r="P32" s="256"/>
      <c r="Q32" s="256"/>
      <c r="R32" s="256"/>
      <c r="S32" s="256"/>
      <c r="T32" s="256"/>
      <c r="U32" s="261"/>
      <c r="V32" s="255">
        <f t="shared" si="29"/>
        <v>0</v>
      </c>
      <c r="W32" s="256"/>
      <c r="X32" s="256"/>
      <c r="Y32" s="256"/>
      <c r="Z32" s="256"/>
      <c r="AA32" s="256"/>
      <c r="AB32" s="256"/>
      <c r="AC32" s="261"/>
      <c r="AD32" s="255">
        <f t="shared" si="30"/>
        <v>0</v>
      </c>
      <c r="AE32" s="256"/>
      <c r="AF32" s="256"/>
      <c r="AG32" s="256"/>
      <c r="AH32" s="256"/>
      <c r="AI32" s="256"/>
      <c r="AJ32" s="256"/>
      <c r="AK32" s="261"/>
      <c r="AL32" s="255">
        <f t="shared" si="31"/>
        <v>0</v>
      </c>
      <c r="AM32" s="256"/>
      <c r="AN32" s="256"/>
      <c r="AO32" s="256"/>
      <c r="AP32" s="256"/>
      <c r="AQ32" s="256"/>
      <c r="AR32" s="256"/>
      <c r="AS32" s="261"/>
    </row>
    <row r="33" spans="1:45" hidden="1">
      <c r="A33" s="260" t="s">
        <v>46</v>
      </c>
      <c r="B33" s="388">
        <f t="shared" si="21"/>
        <v>0</v>
      </c>
      <c r="C33" s="389">
        <f t="shared" si="13"/>
        <v>0</v>
      </c>
      <c r="D33" s="389">
        <f t="shared" si="22"/>
        <v>0</v>
      </c>
      <c r="E33" s="389">
        <f t="shared" si="23"/>
        <v>0</v>
      </c>
      <c r="F33" s="389">
        <f t="shared" si="24"/>
        <v>0</v>
      </c>
      <c r="G33" s="389">
        <f t="shared" si="25"/>
        <v>0</v>
      </c>
      <c r="H33" s="389">
        <f t="shared" si="26"/>
        <v>0</v>
      </c>
      <c r="I33" s="390">
        <f t="shared" si="27"/>
        <v>0</v>
      </c>
      <c r="M33" s="260">
        <f t="shared" si="32"/>
        <v>0</v>
      </c>
      <c r="N33" s="255">
        <f t="shared" si="28"/>
        <v>0</v>
      </c>
      <c r="O33" s="256"/>
      <c r="P33" s="256"/>
      <c r="Q33" s="256"/>
      <c r="R33" s="256"/>
      <c r="S33" s="256"/>
      <c r="T33" s="256"/>
      <c r="U33" s="261"/>
      <c r="V33" s="255">
        <f t="shared" si="29"/>
        <v>0</v>
      </c>
      <c r="W33" s="256"/>
      <c r="X33" s="256"/>
      <c r="Y33" s="256"/>
      <c r="Z33" s="256"/>
      <c r="AA33" s="256"/>
      <c r="AB33" s="256"/>
      <c r="AC33" s="261"/>
      <c r="AD33" s="255">
        <f t="shared" si="30"/>
        <v>0</v>
      </c>
      <c r="AE33" s="256"/>
      <c r="AF33" s="256"/>
      <c r="AG33" s="256"/>
      <c r="AH33" s="256"/>
      <c r="AI33" s="256"/>
      <c r="AJ33" s="256"/>
      <c r="AK33" s="261"/>
      <c r="AL33" s="255">
        <f t="shared" si="31"/>
        <v>0</v>
      </c>
      <c r="AM33" s="256"/>
      <c r="AN33" s="256"/>
      <c r="AO33" s="256"/>
      <c r="AP33" s="256"/>
      <c r="AQ33" s="256"/>
      <c r="AR33" s="256"/>
      <c r="AS33" s="261"/>
    </row>
    <row r="34" spans="1:45" hidden="1">
      <c r="A34" s="260" t="s">
        <v>47</v>
      </c>
      <c r="B34" s="388">
        <f t="shared" si="21"/>
        <v>0</v>
      </c>
      <c r="C34" s="389">
        <f t="shared" si="13"/>
        <v>0</v>
      </c>
      <c r="D34" s="389">
        <f t="shared" si="22"/>
        <v>0</v>
      </c>
      <c r="E34" s="389">
        <f t="shared" si="23"/>
        <v>0</v>
      </c>
      <c r="F34" s="389">
        <f t="shared" si="24"/>
        <v>0</v>
      </c>
      <c r="G34" s="389">
        <f t="shared" si="25"/>
        <v>0</v>
      </c>
      <c r="H34" s="389">
        <f t="shared" si="26"/>
        <v>0</v>
      </c>
      <c r="I34" s="390">
        <f t="shared" si="27"/>
        <v>0</v>
      </c>
      <c r="M34" s="260">
        <f t="shared" si="32"/>
        <v>0</v>
      </c>
      <c r="N34" s="255">
        <f t="shared" si="28"/>
        <v>0</v>
      </c>
      <c r="O34" s="256"/>
      <c r="P34" s="256"/>
      <c r="Q34" s="256"/>
      <c r="R34" s="256"/>
      <c r="S34" s="256"/>
      <c r="T34" s="256"/>
      <c r="U34" s="261"/>
      <c r="V34" s="255">
        <f t="shared" si="29"/>
        <v>0</v>
      </c>
      <c r="W34" s="256"/>
      <c r="X34" s="256"/>
      <c r="Y34" s="256"/>
      <c r="Z34" s="256"/>
      <c r="AA34" s="256"/>
      <c r="AB34" s="256"/>
      <c r="AC34" s="261"/>
      <c r="AD34" s="255">
        <f t="shared" si="30"/>
        <v>0</v>
      </c>
      <c r="AE34" s="256"/>
      <c r="AF34" s="256"/>
      <c r="AG34" s="256"/>
      <c r="AH34" s="256"/>
      <c r="AI34" s="256"/>
      <c r="AJ34" s="256"/>
      <c r="AK34" s="261"/>
      <c r="AL34" s="255">
        <f t="shared" si="31"/>
        <v>0</v>
      </c>
      <c r="AM34" s="256"/>
      <c r="AN34" s="256"/>
      <c r="AO34" s="256"/>
      <c r="AP34" s="256"/>
      <c r="AQ34" s="256"/>
      <c r="AR34" s="256"/>
      <c r="AS34" s="261"/>
    </row>
    <row r="35" spans="1:45" hidden="1">
      <c r="A35" s="260" t="s">
        <v>48</v>
      </c>
      <c r="B35" s="388">
        <f t="shared" si="21"/>
        <v>0</v>
      </c>
      <c r="C35" s="389">
        <f t="shared" si="13"/>
        <v>0</v>
      </c>
      <c r="D35" s="389">
        <f t="shared" si="22"/>
        <v>0</v>
      </c>
      <c r="E35" s="389">
        <f t="shared" si="23"/>
        <v>0</v>
      </c>
      <c r="F35" s="389">
        <f t="shared" si="24"/>
        <v>0</v>
      </c>
      <c r="G35" s="389">
        <f t="shared" si="25"/>
        <v>0</v>
      </c>
      <c r="H35" s="389">
        <f t="shared" si="26"/>
        <v>0</v>
      </c>
      <c r="I35" s="390">
        <f t="shared" si="27"/>
        <v>0</v>
      </c>
      <c r="M35" s="260">
        <f t="shared" si="32"/>
        <v>0</v>
      </c>
      <c r="N35" s="255">
        <f t="shared" si="28"/>
        <v>0</v>
      </c>
      <c r="O35" s="256"/>
      <c r="P35" s="256"/>
      <c r="Q35" s="256"/>
      <c r="R35" s="256"/>
      <c r="S35" s="256"/>
      <c r="T35" s="256"/>
      <c r="U35" s="261"/>
      <c r="V35" s="255">
        <f t="shared" si="29"/>
        <v>0</v>
      </c>
      <c r="W35" s="256"/>
      <c r="X35" s="256"/>
      <c r="Y35" s="256"/>
      <c r="Z35" s="256"/>
      <c r="AA35" s="256"/>
      <c r="AB35" s="256"/>
      <c r="AC35" s="261"/>
      <c r="AD35" s="255">
        <f t="shared" si="30"/>
        <v>0</v>
      </c>
      <c r="AE35" s="256"/>
      <c r="AF35" s="256"/>
      <c r="AG35" s="256"/>
      <c r="AH35" s="256"/>
      <c r="AI35" s="256"/>
      <c r="AJ35" s="256"/>
      <c r="AK35" s="261"/>
      <c r="AL35" s="255">
        <f t="shared" si="31"/>
        <v>0</v>
      </c>
      <c r="AM35" s="256"/>
      <c r="AN35" s="256"/>
      <c r="AO35" s="256"/>
      <c r="AP35" s="256"/>
      <c r="AQ35" s="256"/>
      <c r="AR35" s="256"/>
      <c r="AS35" s="261"/>
    </row>
    <row r="36" spans="1:45" hidden="1">
      <c r="A36" s="260" t="s">
        <v>49</v>
      </c>
      <c r="B36" s="388">
        <f t="shared" si="21"/>
        <v>0</v>
      </c>
      <c r="C36" s="389">
        <f t="shared" si="13"/>
        <v>0</v>
      </c>
      <c r="D36" s="389">
        <f t="shared" si="22"/>
        <v>0</v>
      </c>
      <c r="E36" s="389">
        <f t="shared" si="23"/>
        <v>0</v>
      </c>
      <c r="F36" s="389">
        <f t="shared" si="24"/>
        <v>0</v>
      </c>
      <c r="G36" s="389">
        <f t="shared" si="25"/>
        <v>0</v>
      </c>
      <c r="H36" s="389">
        <f t="shared" si="26"/>
        <v>0</v>
      </c>
      <c r="I36" s="390">
        <f t="shared" si="27"/>
        <v>0</v>
      </c>
      <c r="M36" s="260">
        <f t="shared" si="32"/>
        <v>0</v>
      </c>
      <c r="N36" s="255">
        <f t="shared" si="28"/>
        <v>0</v>
      </c>
      <c r="O36" s="256"/>
      <c r="P36" s="256"/>
      <c r="Q36" s="256"/>
      <c r="R36" s="256"/>
      <c r="S36" s="256"/>
      <c r="T36" s="256"/>
      <c r="U36" s="261"/>
      <c r="V36" s="255">
        <f t="shared" si="29"/>
        <v>0</v>
      </c>
      <c r="W36" s="256"/>
      <c r="X36" s="256"/>
      <c r="Y36" s="256"/>
      <c r="Z36" s="256"/>
      <c r="AA36" s="256"/>
      <c r="AB36" s="256"/>
      <c r="AC36" s="261"/>
      <c r="AD36" s="255">
        <f t="shared" si="30"/>
        <v>0</v>
      </c>
      <c r="AE36" s="256"/>
      <c r="AF36" s="256"/>
      <c r="AG36" s="256"/>
      <c r="AH36" s="256"/>
      <c r="AI36" s="256"/>
      <c r="AJ36" s="256"/>
      <c r="AK36" s="261"/>
      <c r="AL36" s="255">
        <f t="shared" si="31"/>
        <v>0</v>
      </c>
      <c r="AM36" s="256"/>
      <c r="AN36" s="256"/>
      <c r="AO36" s="256"/>
      <c r="AP36" s="256"/>
      <c r="AQ36" s="256"/>
      <c r="AR36" s="256"/>
      <c r="AS36" s="261"/>
    </row>
    <row r="37" spans="1:45" hidden="1">
      <c r="A37" s="260" t="s">
        <v>50</v>
      </c>
      <c r="B37" s="388">
        <f t="shared" si="21"/>
        <v>0</v>
      </c>
      <c r="C37" s="389">
        <f t="shared" si="13"/>
        <v>0</v>
      </c>
      <c r="D37" s="389">
        <f t="shared" si="22"/>
        <v>0</v>
      </c>
      <c r="E37" s="389">
        <f t="shared" si="23"/>
        <v>0</v>
      </c>
      <c r="F37" s="389">
        <f t="shared" si="24"/>
        <v>0</v>
      </c>
      <c r="G37" s="389">
        <f t="shared" si="25"/>
        <v>0</v>
      </c>
      <c r="H37" s="389">
        <f t="shared" si="26"/>
        <v>0</v>
      </c>
      <c r="I37" s="390">
        <f t="shared" si="27"/>
        <v>0</v>
      </c>
      <c r="M37" s="260">
        <f t="shared" si="32"/>
        <v>0</v>
      </c>
      <c r="N37" s="255">
        <f t="shared" si="28"/>
        <v>0</v>
      </c>
      <c r="O37" s="256"/>
      <c r="P37" s="256"/>
      <c r="Q37" s="256"/>
      <c r="R37" s="256"/>
      <c r="S37" s="256"/>
      <c r="T37" s="256"/>
      <c r="U37" s="261"/>
      <c r="V37" s="255">
        <f t="shared" si="29"/>
        <v>0</v>
      </c>
      <c r="W37" s="256"/>
      <c r="X37" s="256"/>
      <c r="Y37" s="256"/>
      <c r="Z37" s="256"/>
      <c r="AA37" s="256"/>
      <c r="AB37" s="256"/>
      <c r="AC37" s="261"/>
      <c r="AD37" s="255">
        <f t="shared" si="30"/>
        <v>0</v>
      </c>
      <c r="AE37" s="256"/>
      <c r="AF37" s="256"/>
      <c r="AG37" s="256"/>
      <c r="AH37" s="256"/>
      <c r="AI37" s="256"/>
      <c r="AJ37" s="256"/>
      <c r="AK37" s="261"/>
      <c r="AL37" s="255">
        <f t="shared" si="31"/>
        <v>0</v>
      </c>
      <c r="AM37" s="256"/>
      <c r="AN37" s="256"/>
      <c r="AO37" s="256"/>
      <c r="AP37" s="256"/>
      <c r="AQ37" s="256"/>
      <c r="AR37" s="256"/>
      <c r="AS37" s="261"/>
    </row>
    <row r="38" spans="1:45" hidden="1">
      <c r="A38" s="260" t="s">
        <v>51</v>
      </c>
      <c r="B38" s="388">
        <f t="shared" si="21"/>
        <v>0</v>
      </c>
      <c r="C38" s="389">
        <f t="shared" si="13"/>
        <v>0</v>
      </c>
      <c r="D38" s="389">
        <f t="shared" si="22"/>
        <v>0</v>
      </c>
      <c r="E38" s="389">
        <f t="shared" si="23"/>
        <v>0</v>
      </c>
      <c r="F38" s="389">
        <f t="shared" si="24"/>
        <v>0</v>
      </c>
      <c r="G38" s="389">
        <f t="shared" si="25"/>
        <v>0</v>
      </c>
      <c r="H38" s="389">
        <f t="shared" si="26"/>
        <v>0</v>
      </c>
      <c r="I38" s="390">
        <f t="shared" si="27"/>
        <v>0</v>
      </c>
      <c r="M38" s="260">
        <f t="shared" si="32"/>
        <v>0</v>
      </c>
      <c r="N38" s="255">
        <f t="shared" si="28"/>
        <v>0</v>
      </c>
      <c r="O38" s="256"/>
      <c r="P38" s="256"/>
      <c r="Q38" s="256"/>
      <c r="R38" s="256"/>
      <c r="S38" s="256"/>
      <c r="T38" s="256"/>
      <c r="U38" s="261"/>
      <c r="V38" s="255">
        <f t="shared" si="29"/>
        <v>0</v>
      </c>
      <c r="W38" s="256"/>
      <c r="X38" s="256"/>
      <c r="Y38" s="256"/>
      <c r="Z38" s="256"/>
      <c r="AA38" s="256"/>
      <c r="AB38" s="256"/>
      <c r="AC38" s="261"/>
      <c r="AD38" s="255">
        <f t="shared" si="30"/>
        <v>0</v>
      </c>
      <c r="AE38" s="256"/>
      <c r="AF38" s="256"/>
      <c r="AG38" s="256"/>
      <c r="AH38" s="256"/>
      <c r="AI38" s="256"/>
      <c r="AJ38" s="256"/>
      <c r="AK38" s="261"/>
      <c r="AL38" s="255">
        <f t="shared" si="31"/>
        <v>0</v>
      </c>
      <c r="AM38" s="256"/>
      <c r="AN38" s="256"/>
      <c r="AO38" s="256"/>
      <c r="AP38" s="256"/>
      <c r="AQ38" s="256"/>
      <c r="AR38" s="256"/>
      <c r="AS38" s="261"/>
    </row>
    <row r="39" spans="1:45" hidden="1">
      <c r="A39" s="260" t="s">
        <v>52</v>
      </c>
      <c r="B39" s="388">
        <f t="shared" si="21"/>
        <v>0</v>
      </c>
      <c r="C39" s="389">
        <f t="shared" si="13"/>
        <v>0</v>
      </c>
      <c r="D39" s="389">
        <f t="shared" si="22"/>
        <v>0</v>
      </c>
      <c r="E39" s="389">
        <f t="shared" si="23"/>
        <v>0</v>
      </c>
      <c r="F39" s="389">
        <f t="shared" si="24"/>
        <v>0</v>
      </c>
      <c r="G39" s="389">
        <f t="shared" si="25"/>
        <v>0</v>
      </c>
      <c r="H39" s="389">
        <f t="shared" si="26"/>
        <v>0</v>
      </c>
      <c r="I39" s="390">
        <f t="shared" si="27"/>
        <v>0</v>
      </c>
      <c r="M39" s="260">
        <f t="shared" si="32"/>
        <v>0</v>
      </c>
      <c r="N39" s="255">
        <f t="shared" si="28"/>
        <v>0</v>
      </c>
      <c r="O39" s="256"/>
      <c r="P39" s="256"/>
      <c r="Q39" s="256"/>
      <c r="R39" s="256"/>
      <c r="S39" s="256"/>
      <c r="T39" s="256"/>
      <c r="U39" s="261"/>
      <c r="V39" s="255">
        <f t="shared" si="29"/>
        <v>0</v>
      </c>
      <c r="W39" s="256"/>
      <c r="X39" s="256"/>
      <c r="Y39" s="256"/>
      <c r="Z39" s="256"/>
      <c r="AA39" s="256"/>
      <c r="AB39" s="256"/>
      <c r="AC39" s="261"/>
      <c r="AD39" s="255">
        <f t="shared" si="30"/>
        <v>0</v>
      </c>
      <c r="AE39" s="256"/>
      <c r="AF39" s="256"/>
      <c r="AG39" s="256"/>
      <c r="AH39" s="256"/>
      <c r="AI39" s="256"/>
      <c r="AJ39" s="256"/>
      <c r="AK39" s="261"/>
      <c r="AL39" s="255">
        <f t="shared" si="31"/>
        <v>0</v>
      </c>
      <c r="AM39" s="256"/>
      <c r="AN39" s="256"/>
      <c r="AO39" s="256"/>
      <c r="AP39" s="256"/>
      <c r="AQ39" s="256"/>
      <c r="AR39" s="256"/>
      <c r="AS39" s="261"/>
    </row>
    <row r="40" spans="1:45" hidden="1">
      <c r="A40" s="260" t="s">
        <v>53</v>
      </c>
      <c r="B40" s="388">
        <f t="shared" si="21"/>
        <v>0</v>
      </c>
      <c r="C40" s="389">
        <f t="shared" si="13"/>
        <v>0</v>
      </c>
      <c r="D40" s="389">
        <f t="shared" si="22"/>
        <v>0</v>
      </c>
      <c r="E40" s="389">
        <f t="shared" si="23"/>
        <v>0</v>
      </c>
      <c r="F40" s="389">
        <f t="shared" si="24"/>
        <v>0</v>
      </c>
      <c r="G40" s="389">
        <f t="shared" si="25"/>
        <v>0</v>
      </c>
      <c r="H40" s="389">
        <f t="shared" si="26"/>
        <v>0</v>
      </c>
      <c r="I40" s="390">
        <f t="shared" si="27"/>
        <v>0</v>
      </c>
      <c r="M40" s="260">
        <f t="shared" si="32"/>
        <v>0</v>
      </c>
      <c r="N40" s="255">
        <f t="shared" si="28"/>
        <v>0</v>
      </c>
      <c r="O40" s="256"/>
      <c r="P40" s="256"/>
      <c r="Q40" s="256"/>
      <c r="R40" s="256"/>
      <c r="S40" s="256"/>
      <c r="T40" s="256"/>
      <c r="U40" s="261"/>
      <c r="V40" s="255">
        <f t="shared" si="29"/>
        <v>0</v>
      </c>
      <c r="W40" s="256"/>
      <c r="X40" s="256"/>
      <c r="Y40" s="256"/>
      <c r="Z40" s="256"/>
      <c r="AA40" s="256"/>
      <c r="AB40" s="256"/>
      <c r="AC40" s="261"/>
      <c r="AD40" s="255">
        <f t="shared" si="30"/>
        <v>0</v>
      </c>
      <c r="AE40" s="256"/>
      <c r="AF40" s="256"/>
      <c r="AG40" s="256"/>
      <c r="AH40" s="256"/>
      <c r="AI40" s="256"/>
      <c r="AJ40" s="256"/>
      <c r="AK40" s="261"/>
      <c r="AL40" s="255">
        <f t="shared" si="31"/>
        <v>0</v>
      </c>
      <c r="AM40" s="256"/>
      <c r="AN40" s="256"/>
      <c r="AO40" s="256"/>
      <c r="AP40" s="256"/>
      <c r="AQ40" s="256"/>
      <c r="AR40" s="256"/>
      <c r="AS40" s="261"/>
    </row>
    <row r="41" spans="1:45" ht="15" customHeight="1">
      <c r="A41" s="260" t="s">
        <v>54</v>
      </c>
      <c r="B41" s="388">
        <f t="shared" si="21"/>
        <v>297</v>
      </c>
      <c r="C41" s="389">
        <f t="shared" si="13"/>
        <v>58</v>
      </c>
      <c r="D41" s="389">
        <f t="shared" si="22"/>
        <v>133</v>
      </c>
      <c r="E41" s="389">
        <f t="shared" si="23"/>
        <v>86</v>
      </c>
      <c r="F41" s="389">
        <f t="shared" si="24"/>
        <v>19</v>
      </c>
      <c r="G41" s="389">
        <f t="shared" si="25"/>
        <v>1</v>
      </c>
      <c r="H41" s="389">
        <f t="shared" si="26"/>
        <v>0</v>
      </c>
      <c r="I41" s="390">
        <f t="shared" si="27"/>
        <v>0</v>
      </c>
      <c r="L41" s="624" t="s">
        <v>54</v>
      </c>
      <c r="M41" s="260">
        <f t="shared" si="32"/>
        <v>297</v>
      </c>
      <c r="N41" s="255">
        <f t="shared" si="28"/>
        <v>66</v>
      </c>
      <c r="O41" s="256">
        <v>11</v>
      </c>
      <c r="P41" s="257">
        <v>35</v>
      </c>
      <c r="Q41" s="258">
        <v>13</v>
      </c>
      <c r="R41" s="258">
        <v>7</v>
      </c>
      <c r="S41" s="258"/>
      <c r="T41" s="258"/>
      <c r="U41" s="259"/>
      <c r="V41" s="255">
        <f t="shared" si="29"/>
        <v>59</v>
      </c>
      <c r="W41" s="256">
        <v>13</v>
      </c>
      <c r="X41" s="257">
        <v>21</v>
      </c>
      <c r="Y41" s="258">
        <v>20</v>
      </c>
      <c r="Z41" s="258">
        <v>5</v>
      </c>
      <c r="AA41" s="258"/>
      <c r="AB41" s="258"/>
      <c r="AC41" s="259"/>
      <c r="AD41" s="255">
        <f t="shared" si="30"/>
        <v>71</v>
      </c>
      <c r="AE41" s="256">
        <v>20</v>
      </c>
      <c r="AF41" s="257">
        <v>25</v>
      </c>
      <c r="AG41" s="258">
        <v>19</v>
      </c>
      <c r="AH41" s="258">
        <v>7</v>
      </c>
      <c r="AI41" s="258"/>
      <c r="AJ41" s="258"/>
      <c r="AK41" s="259"/>
      <c r="AL41" s="255">
        <f t="shared" si="31"/>
        <v>101</v>
      </c>
      <c r="AM41" s="256">
        <v>14</v>
      </c>
      <c r="AN41" s="257">
        <v>52</v>
      </c>
      <c r="AO41" s="258">
        <v>34</v>
      </c>
      <c r="AP41" s="258">
        <v>0</v>
      </c>
      <c r="AQ41" s="258">
        <v>1</v>
      </c>
      <c r="AR41" s="258"/>
      <c r="AS41" s="259"/>
    </row>
    <row r="42" spans="1:45" hidden="1">
      <c r="A42" s="260" t="s">
        <v>55</v>
      </c>
      <c r="B42" s="388">
        <f t="shared" si="21"/>
        <v>0</v>
      </c>
      <c r="C42" s="389">
        <f t="shared" si="13"/>
        <v>0</v>
      </c>
      <c r="D42" s="389">
        <f t="shared" si="22"/>
        <v>0</v>
      </c>
      <c r="E42" s="389">
        <f t="shared" si="23"/>
        <v>0</v>
      </c>
      <c r="F42" s="389">
        <f t="shared" si="24"/>
        <v>0</v>
      </c>
      <c r="G42" s="389">
        <f t="shared" si="25"/>
        <v>0</v>
      </c>
      <c r="H42" s="389">
        <f t="shared" si="26"/>
        <v>0</v>
      </c>
      <c r="I42" s="390">
        <f t="shared" si="27"/>
        <v>0</v>
      </c>
      <c r="M42" s="260">
        <f t="shared" si="32"/>
        <v>0</v>
      </c>
      <c r="N42" s="255">
        <f t="shared" si="28"/>
        <v>0</v>
      </c>
      <c r="O42" s="256"/>
      <c r="P42" s="256"/>
      <c r="Q42" s="256"/>
      <c r="R42" s="256"/>
      <c r="S42" s="256"/>
      <c r="T42" s="256"/>
      <c r="U42" s="261"/>
      <c r="V42" s="255">
        <f t="shared" si="29"/>
        <v>0</v>
      </c>
      <c r="W42" s="256"/>
      <c r="X42" s="256"/>
      <c r="Y42" s="256"/>
      <c r="Z42" s="256"/>
      <c r="AA42" s="256"/>
      <c r="AB42" s="256"/>
      <c r="AC42" s="261"/>
      <c r="AD42" s="255">
        <f t="shared" si="30"/>
        <v>0</v>
      </c>
      <c r="AE42" s="256"/>
      <c r="AF42" s="256"/>
      <c r="AG42" s="256"/>
      <c r="AH42" s="256"/>
      <c r="AI42" s="256"/>
      <c r="AJ42" s="256"/>
      <c r="AK42" s="261"/>
      <c r="AL42" s="255">
        <f t="shared" si="31"/>
        <v>0</v>
      </c>
      <c r="AM42" s="256"/>
      <c r="AN42" s="256"/>
      <c r="AO42" s="256"/>
      <c r="AP42" s="256"/>
      <c r="AQ42" s="256"/>
      <c r="AR42" s="256"/>
      <c r="AS42" s="261"/>
    </row>
    <row r="43" spans="1:45" hidden="1">
      <c r="A43" s="260" t="s">
        <v>56</v>
      </c>
      <c r="B43" s="388">
        <f t="shared" si="21"/>
        <v>0</v>
      </c>
      <c r="C43" s="389">
        <f t="shared" si="13"/>
        <v>0</v>
      </c>
      <c r="D43" s="389">
        <f t="shared" si="22"/>
        <v>0</v>
      </c>
      <c r="E43" s="389">
        <f t="shared" si="23"/>
        <v>0</v>
      </c>
      <c r="F43" s="389">
        <f t="shared" si="24"/>
        <v>0</v>
      </c>
      <c r="G43" s="389">
        <f t="shared" si="25"/>
        <v>0</v>
      </c>
      <c r="H43" s="389">
        <f t="shared" si="26"/>
        <v>0</v>
      </c>
      <c r="I43" s="390">
        <f t="shared" si="27"/>
        <v>0</v>
      </c>
      <c r="M43" s="260">
        <f t="shared" si="32"/>
        <v>0</v>
      </c>
      <c r="N43" s="255">
        <f t="shared" si="28"/>
        <v>0</v>
      </c>
      <c r="O43" s="256"/>
      <c r="P43" s="256"/>
      <c r="Q43" s="256"/>
      <c r="R43" s="256"/>
      <c r="S43" s="256"/>
      <c r="T43" s="256"/>
      <c r="U43" s="261"/>
      <c r="V43" s="255">
        <f t="shared" si="29"/>
        <v>0</v>
      </c>
      <c r="W43" s="256"/>
      <c r="X43" s="256"/>
      <c r="Y43" s="256"/>
      <c r="Z43" s="256"/>
      <c r="AA43" s="256"/>
      <c r="AB43" s="256"/>
      <c r="AC43" s="261"/>
      <c r="AD43" s="255">
        <f t="shared" si="30"/>
        <v>0</v>
      </c>
      <c r="AE43" s="256"/>
      <c r="AF43" s="256"/>
      <c r="AG43" s="256"/>
      <c r="AH43" s="256"/>
      <c r="AI43" s="256"/>
      <c r="AJ43" s="256"/>
      <c r="AK43" s="261"/>
      <c r="AL43" s="255">
        <f t="shared" si="31"/>
        <v>0</v>
      </c>
      <c r="AM43" s="256"/>
      <c r="AN43" s="256"/>
      <c r="AO43" s="256"/>
      <c r="AP43" s="256"/>
      <c r="AQ43" s="256"/>
      <c r="AR43" s="256"/>
      <c r="AS43" s="261"/>
    </row>
    <row r="44" spans="1:45" hidden="1">
      <c r="A44" s="260" t="s">
        <v>57</v>
      </c>
      <c r="B44" s="388">
        <f t="shared" si="21"/>
        <v>0</v>
      </c>
      <c r="C44" s="389">
        <f t="shared" si="13"/>
        <v>0</v>
      </c>
      <c r="D44" s="389">
        <f t="shared" si="22"/>
        <v>0</v>
      </c>
      <c r="E44" s="389">
        <f t="shared" si="23"/>
        <v>0</v>
      </c>
      <c r="F44" s="389">
        <f t="shared" si="24"/>
        <v>0</v>
      </c>
      <c r="G44" s="389">
        <f t="shared" si="25"/>
        <v>0</v>
      </c>
      <c r="H44" s="389">
        <f t="shared" si="26"/>
        <v>0</v>
      </c>
      <c r="I44" s="390">
        <f t="shared" si="27"/>
        <v>0</v>
      </c>
      <c r="M44" s="260">
        <f t="shared" si="32"/>
        <v>0</v>
      </c>
      <c r="N44" s="255">
        <f t="shared" si="28"/>
        <v>0</v>
      </c>
      <c r="O44" s="256"/>
      <c r="P44" s="256"/>
      <c r="Q44" s="256"/>
      <c r="R44" s="256"/>
      <c r="S44" s="256"/>
      <c r="T44" s="256"/>
      <c r="U44" s="261"/>
      <c r="V44" s="255">
        <f t="shared" si="29"/>
        <v>0</v>
      </c>
      <c r="W44" s="256"/>
      <c r="X44" s="256"/>
      <c r="Y44" s="256"/>
      <c r="Z44" s="256"/>
      <c r="AA44" s="256"/>
      <c r="AB44" s="256"/>
      <c r="AC44" s="261"/>
      <c r="AD44" s="255">
        <f t="shared" si="30"/>
        <v>0</v>
      </c>
      <c r="AE44" s="256"/>
      <c r="AF44" s="256"/>
      <c r="AG44" s="256"/>
      <c r="AH44" s="256"/>
      <c r="AI44" s="256"/>
      <c r="AJ44" s="256"/>
      <c r="AK44" s="261"/>
      <c r="AL44" s="255">
        <f t="shared" si="31"/>
        <v>0</v>
      </c>
      <c r="AM44" s="256"/>
      <c r="AN44" s="256"/>
      <c r="AO44" s="256"/>
      <c r="AP44" s="256"/>
      <c r="AQ44" s="256"/>
      <c r="AR44" s="256"/>
      <c r="AS44" s="261"/>
    </row>
    <row r="45" spans="1:45" hidden="1">
      <c r="A45" s="260" t="s">
        <v>58</v>
      </c>
      <c r="B45" s="388">
        <f t="shared" si="21"/>
        <v>0</v>
      </c>
      <c r="C45" s="389">
        <f t="shared" si="13"/>
        <v>0</v>
      </c>
      <c r="D45" s="389">
        <f t="shared" si="22"/>
        <v>0</v>
      </c>
      <c r="E45" s="389">
        <f t="shared" si="23"/>
        <v>0</v>
      </c>
      <c r="F45" s="389">
        <f t="shared" si="24"/>
        <v>0</v>
      </c>
      <c r="G45" s="389">
        <f t="shared" si="25"/>
        <v>0</v>
      </c>
      <c r="H45" s="389">
        <f t="shared" si="26"/>
        <v>0</v>
      </c>
      <c r="I45" s="390">
        <f t="shared" si="27"/>
        <v>0</v>
      </c>
      <c r="M45" s="260">
        <f t="shared" si="32"/>
        <v>0</v>
      </c>
      <c r="N45" s="255">
        <f t="shared" si="28"/>
        <v>0</v>
      </c>
      <c r="O45" s="256"/>
      <c r="P45" s="256"/>
      <c r="Q45" s="256"/>
      <c r="R45" s="256"/>
      <c r="S45" s="256"/>
      <c r="T45" s="256"/>
      <c r="U45" s="261"/>
      <c r="V45" s="255">
        <f t="shared" si="29"/>
        <v>0</v>
      </c>
      <c r="W45" s="256"/>
      <c r="X45" s="256"/>
      <c r="Y45" s="256"/>
      <c r="Z45" s="256"/>
      <c r="AA45" s="256"/>
      <c r="AB45" s="256"/>
      <c r="AC45" s="261"/>
      <c r="AD45" s="255">
        <f t="shared" si="30"/>
        <v>0</v>
      </c>
      <c r="AE45" s="256"/>
      <c r="AF45" s="256"/>
      <c r="AG45" s="256"/>
      <c r="AH45" s="256"/>
      <c r="AI45" s="256"/>
      <c r="AJ45" s="256"/>
      <c r="AK45" s="261"/>
      <c r="AL45" s="255">
        <f t="shared" si="31"/>
        <v>0</v>
      </c>
      <c r="AM45" s="256"/>
      <c r="AN45" s="256"/>
      <c r="AO45" s="256"/>
      <c r="AP45" s="256"/>
      <c r="AQ45" s="256"/>
      <c r="AR45" s="256"/>
      <c r="AS45" s="261"/>
    </row>
    <row r="46" spans="1:45" hidden="1">
      <c r="A46" s="269" t="s">
        <v>59</v>
      </c>
      <c r="B46" s="388">
        <f>SUM(C46:I46)</f>
        <v>0</v>
      </c>
      <c r="C46" s="389">
        <f t="shared" si="13"/>
        <v>0</v>
      </c>
      <c r="D46" s="389">
        <f t="shared" si="22"/>
        <v>0</v>
      </c>
      <c r="E46" s="389">
        <f t="shared" si="23"/>
        <v>0</v>
      </c>
      <c r="F46" s="389">
        <f t="shared" si="24"/>
        <v>0</v>
      </c>
      <c r="G46" s="389">
        <f t="shared" si="25"/>
        <v>0</v>
      </c>
      <c r="H46" s="389">
        <f t="shared" si="26"/>
        <v>0</v>
      </c>
      <c r="I46" s="390">
        <f t="shared" si="27"/>
        <v>0</v>
      </c>
      <c r="M46" s="260">
        <f t="shared" si="32"/>
        <v>0</v>
      </c>
      <c r="N46" s="255">
        <f>SUM(O46:U46)</f>
        <v>0</v>
      </c>
      <c r="O46" s="256"/>
      <c r="P46" s="256"/>
      <c r="Q46" s="256"/>
      <c r="R46" s="256"/>
      <c r="S46" s="256"/>
      <c r="T46" s="256"/>
      <c r="U46" s="261"/>
      <c r="V46" s="255">
        <f>SUM(W46:AC46)</f>
        <v>0</v>
      </c>
      <c r="W46" s="256"/>
      <c r="X46" s="256"/>
      <c r="Y46" s="256"/>
      <c r="Z46" s="256"/>
      <c r="AA46" s="256"/>
      <c r="AB46" s="256"/>
      <c r="AC46" s="261"/>
      <c r="AD46" s="255">
        <f>SUM(AE46:AK46)</f>
        <v>0</v>
      </c>
      <c r="AE46" s="256"/>
      <c r="AF46" s="256"/>
      <c r="AG46" s="256"/>
      <c r="AH46" s="256"/>
      <c r="AI46" s="256"/>
      <c r="AJ46" s="256"/>
      <c r="AK46" s="261"/>
      <c r="AL46" s="255">
        <f>SUM(AM46:AS46)</f>
        <v>0</v>
      </c>
      <c r="AM46" s="256"/>
      <c r="AN46" s="256"/>
      <c r="AO46" s="256"/>
      <c r="AP46" s="256"/>
      <c r="AQ46" s="256"/>
      <c r="AR46" s="256"/>
      <c r="AS46" s="261"/>
    </row>
    <row r="47" spans="1:45" ht="15" customHeight="1" thickBot="1">
      <c r="A47" s="270" t="s">
        <v>60</v>
      </c>
      <c r="B47" s="393">
        <f t="shared" si="21"/>
        <v>0</v>
      </c>
      <c r="C47" s="394">
        <f t="shared" si="13"/>
        <v>0</v>
      </c>
      <c r="D47" s="395">
        <f t="shared" si="22"/>
        <v>0</v>
      </c>
      <c r="E47" s="395">
        <f t="shared" si="23"/>
        <v>0</v>
      </c>
      <c r="F47" s="395">
        <f t="shared" si="24"/>
        <v>0</v>
      </c>
      <c r="G47" s="395">
        <f t="shared" si="25"/>
        <v>0</v>
      </c>
      <c r="H47" s="395">
        <f t="shared" si="26"/>
        <v>0</v>
      </c>
      <c r="I47" s="396">
        <f t="shared" si="27"/>
        <v>0</v>
      </c>
      <c r="L47" s="627" t="s">
        <v>60</v>
      </c>
      <c r="M47" s="270">
        <f t="shared" si="32"/>
        <v>0</v>
      </c>
      <c r="N47" s="271">
        <f>SUM(O47:U47)</f>
        <v>0</v>
      </c>
      <c r="O47" s="272"/>
      <c r="P47" s="273"/>
      <c r="Q47" s="273"/>
      <c r="R47" s="273"/>
      <c r="S47" s="273"/>
      <c r="T47" s="273"/>
      <c r="U47" s="274"/>
      <c r="V47" s="271">
        <f>SUM(W47:AC47)</f>
        <v>0</v>
      </c>
      <c r="W47" s="272"/>
      <c r="X47" s="273"/>
      <c r="Y47" s="273"/>
      <c r="Z47" s="273"/>
      <c r="AA47" s="273"/>
      <c r="AB47" s="273"/>
      <c r="AC47" s="274"/>
      <c r="AD47" s="271">
        <f>SUM(AE47:AK47)</f>
        <v>0</v>
      </c>
      <c r="AE47" s="272"/>
      <c r="AF47" s="273"/>
      <c r="AG47" s="273"/>
      <c r="AH47" s="273"/>
      <c r="AI47" s="273"/>
      <c r="AJ47" s="273"/>
      <c r="AK47" s="274"/>
      <c r="AL47" s="271">
        <f>SUM(AM47:AS47)</f>
        <v>0</v>
      </c>
      <c r="AM47" s="272"/>
      <c r="AN47" s="273"/>
      <c r="AO47" s="273"/>
      <c r="AP47" s="273"/>
      <c r="AQ47" s="273"/>
      <c r="AR47" s="273"/>
      <c r="AS47" s="274"/>
    </row>
    <row r="49" ht="11.25" customHeight="1"/>
    <row r="50" ht="11.25" customHeight="1"/>
    <row r="51" ht="11.25" customHeight="1"/>
    <row r="52" ht="11.25" customHeight="1"/>
    <row r="53" ht="11.25" customHeight="1"/>
    <row r="54" ht="11.25" customHeight="1"/>
    <row r="55" ht="11.25" customHeight="1"/>
    <row r="56" ht="11.25" customHeight="1"/>
    <row r="57" ht="11.25" customHeight="1"/>
    <row r="58" ht="11.25" customHeight="1"/>
    <row r="59" ht="11.25" customHeight="1"/>
    <row r="60" ht="11.25" customHeight="1"/>
    <row r="61" ht="11.25" customHeight="1"/>
    <row r="62" ht="11.25" customHeight="1"/>
    <row r="63" ht="11.25" customHeight="1"/>
    <row r="64" ht="11.25" customHeight="1"/>
    <row r="65" ht="11.25" customHeight="1"/>
    <row r="66" ht="11.25" customHeight="1"/>
    <row r="68" ht="11.25" customHeight="1"/>
    <row r="69" ht="11.25" customHeight="1"/>
    <row r="70" ht="11.25" customHeight="1"/>
    <row r="71" ht="11.25" customHeight="1"/>
    <row r="72" ht="11.25" customHeight="1"/>
    <row r="73" ht="11.25" customHeight="1"/>
    <row r="74" ht="11.25" customHeight="1"/>
    <row r="75" ht="11.25" customHeight="1"/>
    <row r="76" ht="11.25" customHeight="1"/>
    <row r="77" ht="11.25" customHeight="1"/>
    <row r="78" ht="11.25" customHeight="1"/>
    <row r="79" ht="11.25" customHeight="1"/>
    <row r="80" ht="11.25" customHeight="1"/>
    <row r="81" ht="11.25" customHeight="1"/>
    <row r="82" ht="11.25" customHeight="1"/>
    <row r="83" ht="11.25" customHeight="1"/>
    <row r="84" ht="11.25" customHeight="1"/>
    <row r="85" ht="11.25" customHeight="1"/>
    <row r="330" spans="1:1">
      <c r="A330" s="376"/>
    </row>
    <row r="331" spans="1:1">
      <c r="A331" s="376"/>
    </row>
    <row r="332" spans="1:1">
      <c r="A332" s="376"/>
    </row>
    <row r="333" spans="1:1">
      <c r="A333" s="376"/>
    </row>
    <row r="334" spans="1:1">
      <c r="A334" s="377"/>
    </row>
    <row r="335" spans="1:1">
      <c r="A335" s="376"/>
    </row>
    <row r="336" spans="1:1">
      <c r="A336" s="378"/>
    </row>
    <row r="337" spans="1:1">
      <c r="A337" s="376"/>
    </row>
    <row r="338" spans="1:1">
      <c r="A338" s="376"/>
    </row>
    <row r="339" spans="1:1">
      <c r="A339" s="376"/>
    </row>
    <row r="340" spans="1:1">
      <c r="A340" s="376"/>
    </row>
    <row r="341" spans="1:1">
      <c r="A341" s="376"/>
    </row>
    <row r="342" spans="1:1">
      <c r="A342" s="376"/>
    </row>
    <row r="343" spans="1:1">
      <c r="A343" s="376"/>
    </row>
    <row r="344" spans="1:1">
      <c r="A344" s="376"/>
    </row>
    <row r="345" spans="1:1">
      <c r="A345" s="376"/>
    </row>
    <row r="346" spans="1:1">
      <c r="A346" s="377"/>
    </row>
    <row r="347" spans="1:1">
      <c r="A347" s="376"/>
    </row>
    <row r="348" spans="1:1">
      <c r="A348" s="379"/>
    </row>
    <row r="349" spans="1:1">
      <c r="A349" s="380"/>
    </row>
    <row r="350" spans="1:1">
      <c r="A350" s="376"/>
    </row>
    <row r="351" spans="1:1">
      <c r="A351" s="376"/>
    </row>
    <row r="352" spans="1:1">
      <c r="A352" s="376"/>
    </row>
    <row r="353" spans="1:1">
      <c r="A353" s="376"/>
    </row>
    <row r="354" spans="1:1">
      <c r="A354" s="376"/>
    </row>
    <row r="355" spans="1:1">
      <c r="A355" s="376"/>
    </row>
    <row r="356" spans="1:1">
      <c r="A356" s="376"/>
    </row>
    <row r="357" spans="1:1">
      <c r="A357" s="376"/>
    </row>
    <row r="358" spans="1:1">
      <c r="A358" s="376"/>
    </row>
    <row r="359" spans="1:1">
      <c r="A359" s="376"/>
    </row>
    <row r="360" spans="1:1">
      <c r="A360" s="376"/>
    </row>
    <row r="361" spans="1:1">
      <c r="A361" s="376"/>
    </row>
    <row r="362" spans="1:1">
      <c r="A362" s="380"/>
    </row>
    <row r="363" spans="1:1">
      <c r="A363" s="376"/>
    </row>
    <row r="364" spans="1:1">
      <c r="A364" s="376"/>
    </row>
    <row r="365" spans="1:1">
      <c r="A365" s="376"/>
    </row>
    <row r="366" spans="1:1">
      <c r="A366" s="376"/>
    </row>
    <row r="367" spans="1:1">
      <c r="A367" s="376"/>
    </row>
    <row r="368" spans="1:1">
      <c r="A368" s="376"/>
    </row>
    <row r="369" spans="1:1">
      <c r="A369" s="376"/>
    </row>
    <row r="370" spans="1:1">
      <c r="A370" s="376"/>
    </row>
    <row r="371" spans="1:1">
      <c r="A371" s="376"/>
    </row>
    <row r="372" spans="1:1">
      <c r="A372" s="376"/>
    </row>
    <row r="373" spans="1:1">
      <c r="A373" s="376"/>
    </row>
    <row r="374" spans="1:1">
      <c r="A374" s="376"/>
    </row>
    <row r="375" spans="1:1">
      <c r="A375" s="376"/>
    </row>
    <row r="376" spans="1:1">
      <c r="A376" s="376"/>
    </row>
    <row r="377" spans="1:1">
      <c r="A377" s="376"/>
    </row>
    <row r="378" spans="1:1">
      <c r="A378" s="376"/>
    </row>
    <row r="379" spans="1:1">
      <c r="A379" s="376"/>
    </row>
    <row r="380" spans="1:1">
      <c r="A380" s="376"/>
    </row>
    <row r="381" spans="1:1">
      <c r="A381" s="376"/>
    </row>
    <row r="382" spans="1:1">
      <c r="A382" s="376"/>
    </row>
    <row r="383" spans="1:1">
      <c r="A383" s="376"/>
    </row>
    <row r="384" spans="1:1">
      <c r="A384" s="376"/>
    </row>
    <row r="385" spans="1:1">
      <c r="A385" s="376"/>
    </row>
    <row r="386" spans="1:1">
      <c r="A386" s="376"/>
    </row>
    <row r="387" spans="1:1">
      <c r="A387" s="376"/>
    </row>
    <row r="388" spans="1:1">
      <c r="A388" s="376"/>
    </row>
    <row r="389" spans="1:1">
      <c r="A389" s="376"/>
    </row>
    <row r="390" spans="1:1">
      <c r="A390" s="376"/>
    </row>
    <row r="391" spans="1:1">
      <c r="A391" s="376"/>
    </row>
    <row r="392" spans="1:1">
      <c r="A392" s="376"/>
    </row>
    <row r="393" spans="1:1">
      <c r="A393" s="376"/>
    </row>
    <row r="394" spans="1:1">
      <c r="A394" s="376"/>
    </row>
    <row r="395" spans="1:1">
      <c r="A395" s="376"/>
    </row>
    <row r="396" spans="1:1">
      <c r="A396" s="376"/>
    </row>
    <row r="397" spans="1:1">
      <c r="A397" s="376"/>
    </row>
    <row r="398" spans="1:1">
      <c r="A398" s="376"/>
    </row>
    <row r="399" spans="1:1">
      <c r="A399" s="376"/>
    </row>
    <row r="400" spans="1:1">
      <c r="A400" s="376"/>
    </row>
    <row r="401" spans="1:1">
      <c r="A401" s="376"/>
    </row>
    <row r="402" spans="1:1">
      <c r="A402" s="376"/>
    </row>
    <row r="403" spans="1:1">
      <c r="A403" s="376"/>
    </row>
    <row r="404" spans="1:1">
      <c r="A404" s="376"/>
    </row>
    <row r="405" spans="1:1">
      <c r="A405" s="376"/>
    </row>
    <row r="406" spans="1:1">
      <c r="A406" s="376"/>
    </row>
    <row r="407" spans="1:1">
      <c r="A407" s="376"/>
    </row>
    <row r="408" spans="1:1">
      <c r="A408" s="376"/>
    </row>
    <row r="409" spans="1:1">
      <c r="A409" s="376"/>
    </row>
    <row r="410" spans="1:1">
      <c r="A410" s="376"/>
    </row>
    <row r="411" spans="1:1">
      <c r="A411" s="376"/>
    </row>
    <row r="412" spans="1:1">
      <c r="A412" s="376"/>
    </row>
    <row r="413" spans="1:1">
      <c r="A413" s="376"/>
    </row>
    <row r="414" spans="1:1">
      <c r="A414" s="376"/>
    </row>
    <row r="415" spans="1:1">
      <c r="A415" s="376"/>
    </row>
    <row r="416" spans="1:1">
      <c r="A416" s="376"/>
    </row>
    <row r="417" spans="1:1">
      <c r="A417" s="376"/>
    </row>
    <row r="418" spans="1:1">
      <c r="A418" s="380"/>
    </row>
    <row r="419" spans="1:1">
      <c r="A419" s="376"/>
    </row>
    <row r="420" spans="1:1">
      <c r="A420" s="376"/>
    </row>
    <row r="421" spans="1:1">
      <c r="A421" s="376"/>
    </row>
    <row r="422" spans="1:1">
      <c r="A422" s="376"/>
    </row>
    <row r="423" spans="1:1">
      <c r="A423" s="376"/>
    </row>
    <row r="424" spans="1:1">
      <c r="A424" s="376"/>
    </row>
    <row r="425" spans="1:1">
      <c r="A425" s="376"/>
    </row>
    <row r="426" spans="1:1">
      <c r="A426" s="376"/>
    </row>
    <row r="427" spans="1:1">
      <c r="A427" s="376"/>
    </row>
    <row r="428" spans="1:1">
      <c r="A428" s="376"/>
    </row>
    <row r="429" spans="1:1">
      <c r="A429" s="376"/>
    </row>
    <row r="430" spans="1:1">
      <c r="A430" s="380"/>
    </row>
    <row r="431" spans="1:1">
      <c r="A431" s="376"/>
    </row>
    <row r="432" spans="1:1">
      <c r="A432" s="376"/>
    </row>
    <row r="433" spans="1:1">
      <c r="A433" s="376"/>
    </row>
    <row r="434" spans="1:1">
      <c r="A434" s="376"/>
    </row>
    <row r="435" spans="1:1">
      <c r="A435" s="376"/>
    </row>
    <row r="436" spans="1:1">
      <c r="A436" s="376"/>
    </row>
    <row r="437" spans="1:1">
      <c r="A437" s="376"/>
    </row>
    <row r="438" spans="1:1">
      <c r="A438" s="376"/>
    </row>
    <row r="439" spans="1:1">
      <c r="A439" s="376"/>
    </row>
    <row r="440" spans="1:1">
      <c r="A440" s="380"/>
    </row>
    <row r="441" spans="1:1">
      <c r="A441" s="380"/>
    </row>
    <row r="442" spans="1:1">
      <c r="A442" s="380"/>
    </row>
    <row r="443" spans="1:1">
      <c r="A443" s="376"/>
    </row>
    <row r="444" spans="1:1">
      <c r="A444" s="376"/>
    </row>
    <row r="445" spans="1:1">
      <c r="A445" s="376"/>
    </row>
    <row r="446" spans="1:1">
      <c r="A446" s="376"/>
    </row>
    <row r="447" spans="1:1">
      <c r="A447" s="376"/>
    </row>
    <row r="448" spans="1:1">
      <c r="A448" s="376"/>
    </row>
    <row r="449" spans="1:1">
      <c r="A449" s="376"/>
    </row>
    <row r="450" spans="1:1">
      <c r="A450" s="376"/>
    </row>
    <row r="451" spans="1:1">
      <c r="A451" s="376"/>
    </row>
    <row r="452" spans="1:1">
      <c r="A452" s="376"/>
    </row>
    <row r="453" spans="1:1">
      <c r="A453" s="376"/>
    </row>
    <row r="454" spans="1:1">
      <c r="A454" s="376"/>
    </row>
    <row r="455" spans="1:1">
      <c r="A455" s="376"/>
    </row>
    <row r="456" spans="1:1">
      <c r="A456" s="376"/>
    </row>
    <row r="457" spans="1:1">
      <c r="A457" s="376"/>
    </row>
    <row r="458" spans="1:1">
      <c r="A458" s="376"/>
    </row>
    <row r="459" spans="1:1">
      <c r="A459" s="376"/>
    </row>
    <row r="460" spans="1:1">
      <c r="A460" s="376"/>
    </row>
    <row r="461" spans="1:1">
      <c r="A461" s="376"/>
    </row>
    <row r="462" spans="1:1">
      <c r="A462" s="376"/>
    </row>
    <row r="463" spans="1:1">
      <c r="A463" s="376"/>
    </row>
    <row r="464" spans="1:1">
      <c r="A464" s="376"/>
    </row>
    <row r="465" spans="1:1">
      <c r="A465" s="376"/>
    </row>
    <row r="466" spans="1:1">
      <c r="A466" s="376"/>
    </row>
    <row r="467" spans="1:1">
      <c r="A467" s="376"/>
    </row>
    <row r="468" spans="1:1">
      <c r="A468" s="376"/>
    </row>
    <row r="469" spans="1:1">
      <c r="A469" s="376"/>
    </row>
    <row r="470" spans="1:1">
      <c r="A470" s="376"/>
    </row>
    <row r="471" spans="1:1">
      <c r="A471" s="376"/>
    </row>
    <row r="472" spans="1:1">
      <c r="A472" s="376"/>
    </row>
    <row r="473" spans="1:1">
      <c r="A473" s="376"/>
    </row>
    <row r="474" spans="1:1">
      <c r="A474" s="376"/>
    </row>
    <row r="475" spans="1:1">
      <c r="A475" s="376"/>
    </row>
    <row r="476" spans="1:1">
      <c r="A476" s="376"/>
    </row>
    <row r="477" spans="1:1">
      <c r="A477" s="376"/>
    </row>
    <row r="478" spans="1:1">
      <c r="A478" s="376"/>
    </row>
    <row r="479" spans="1:1">
      <c r="A479" s="376"/>
    </row>
    <row r="480" spans="1:1">
      <c r="A480" s="376"/>
    </row>
    <row r="481" spans="1:1">
      <c r="A481" s="376"/>
    </row>
    <row r="482" spans="1:1">
      <c r="A482" s="376"/>
    </row>
    <row r="483" spans="1:1">
      <c r="A483" s="376"/>
    </row>
    <row r="484" spans="1:1">
      <c r="A484" s="376"/>
    </row>
    <row r="485" spans="1:1">
      <c r="A485" s="376"/>
    </row>
    <row r="486" spans="1:1">
      <c r="A486" s="376"/>
    </row>
    <row r="487" spans="1:1">
      <c r="A487" s="376"/>
    </row>
    <row r="488" spans="1:1">
      <c r="A488" s="376"/>
    </row>
    <row r="489" spans="1:1">
      <c r="A489" s="376"/>
    </row>
    <row r="490" spans="1:1">
      <c r="A490" s="376"/>
    </row>
    <row r="491" spans="1:1">
      <c r="A491" s="376"/>
    </row>
    <row r="492" spans="1:1">
      <c r="A492" s="376"/>
    </row>
    <row r="493" spans="1:1">
      <c r="A493" s="376"/>
    </row>
    <row r="494" spans="1:1">
      <c r="A494" s="376"/>
    </row>
    <row r="495" spans="1:1">
      <c r="A495" s="376"/>
    </row>
    <row r="496" spans="1:1">
      <c r="A496" s="376"/>
    </row>
    <row r="497" spans="1:1">
      <c r="A497" s="376"/>
    </row>
    <row r="498" spans="1:1">
      <c r="A498" s="376"/>
    </row>
    <row r="499" spans="1:1">
      <c r="A499" s="376"/>
    </row>
    <row r="500" spans="1:1">
      <c r="A500" s="376"/>
    </row>
    <row r="501" spans="1:1">
      <c r="A501" s="376"/>
    </row>
    <row r="502" spans="1:1">
      <c r="A502" s="376"/>
    </row>
    <row r="503" spans="1:1">
      <c r="A503" s="376"/>
    </row>
    <row r="504" spans="1:1">
      <c r="A504" s="376"/>
    </row>
    <row r="505" spans="1:1">
      <c r="A505" s="376"/>
    </row>
    <row r="506" spans="1:1">
      <c r="A506" s="381"/>
    </row>
    <row r="507" spans="1:1">
      <c r="A507" s="381"/>
    </row>
    <row r="508" spans="1:1">
      <c r="A508" s="381"/>
    </row>
    <row r="509" spans="1:1">
      <c r="A509" s="381"/>
    </row>
    <row r="510" spans="1:1">
      <c r="A510" s="381"/>
    </row>
    <row r="511" spans="1:1">
      <c r="A511" s="381"/>
    </row>
    <row r="512" spans="1:1">
      <c r="A512" s="381"/>
    </row>
    <row r="513" spans="1:1">
      <c r="A513" s="381"/>
    </row>
    <row r="514" spans="1:1">
      <c r="A514" s="381"/>
    </row>
    <row r="515" spans="1:1">
      <c r="A515" s="381"/>
    </row>
    <row r="516" spans="1:1">
      <c r="A516" s="381"/>
    </row>
    <row r="517" spans="1:1">
      <c r="A517" s="381"/>
    </row>
    <row r="518" spans="1:1">
      <c r="A518" s="381"/>
    </row>
    <row r="519" spans="1:1">
      <c r="A519" s="381"/>
    </row>
    <row r="520" spans="1:1">
      <c r="A520" s="381"/>
    </row>
    <row r="521" spans="1:1">
      <c r="A521" s="381"/>
    </row>
    <row r="522" spans="1:1">
      <c r="A522" s="381"/>
    </row>
    <row r="523" spans="1:1">
      <c r="A523" s="381"/>
    </row>
    <row r="524" spans="1:1">
      <c r="A524" s="381"/>
    </row>
    <row r="525" spans="1:1">
      <c r="A525" s="381"/>
    </row>
    <row r="526" spans="1:1">
      <c r="A526" s="381"/>
    </row>
    <row r="527" spans="1:1">
      <c r="A527" s="381"/>
    </row>
    <row r="528" spans="1:1">
      <c r="A528" s="381"/>
    </row>
    <row r="529" spans="1:1">
      <c r="A529" s="381"/>
    </row>
    <row r="530" spans="1:1">
      <c r="A530" s="381"/>
    </row>
    <row r="531" spans="1:1">
      <c r="A531" s="381"/>
    </row>
    <row r="532" spans="1:1">
      <c r="A532" s="381"/>
    </row>
    <row r="533" spans="1:1">
      <c r="A533" s="381"/>
    </row>
    <row r="534" spans="1:1">
      <c r="A534" s="381"/>
    </row>
    <row r="535" spans="1:1">
      <c r="A535" s="381"/>
    </row>
    <row r="536" spans="1:1">
      <c r="A536" s="381"/>
    </row>
    <row r="537" spans="1:1">
      <c r="A537" s="381"/>
    </row>
    <row r="538" spans="1:1">
      <c r="A538" s="381"/>
    </row>
    <row r="539" spans="1:1">
      <c r="A539" s="381"/>
    </row>
    <row r="540" spans="1:1">
      <c r="A540" s="381"/>
    </row>
    <row r="541" spans="1:1">
      <c r="A541" s="381"/>
    </row>
    <row r="542" spans="1:1">
      <c r="A542" s="381"/>
    </row>
    <row r="543" spans="1:1">
      <c r="A543" s="381"/>
    </row>
    <row r="544" spans="1:1">
      <c r="A544" s="381"/>
    </row>
    <row r="545" spans="1:1">
      <c r="A545" s="381"/>
    </row>
    <row r="546" spans="1:1">
      <c r="A546" s="381"/>
    </row>
    <row r="547" spans="1:1">
      <c r="A547" s="381"/>
    </row>
    <row r="548" spans="1:1">
      <c r="A548" s="381"/>
    </row>
    <row r="549" spans="1:1">
      <c r="A549" s="381"/>
    </row>
    <row r="550" spans="1:1">
      <c r="A550" s="381"/>
    </row>
    <row r="551" spans="1:1">
      <c r="A551" s="381"/>
    </row>
    <row r="552" spans="1:1">
      <c r="A552" s="381"/>
    </row>
    <row r="553" spans="1:1">
      <c r="A553" s="381"/>
    </row>
    <row r="554" spans="1:1">
      <c r="A554" s="381"/>
    </row>
    <row r="555" spans="1:1">
      <c r="A555" s="381"/>
    </row>
    <row r="556" spans="1:1">
      <c r="A556" s="381"/>
    </row>
    <row r="557" spans="1:1">
      <c r="A557" s="381"/>
    </row>
    <row r="558" spans="1:1">
      <c r="A558" s="381"/>
    </row>
    <row r="559" spans="1:1">
      <c r="A559" s="381"/>
    </row>
    <row r="560" spans="1:1">
      <c r="A560" s="381"/>
    </row>
    <row r="561" spans="1:1">
      <c r="A561" s="381"/>
    </row>
    <row r="562" spans="1:1">
      <c r="A562" s="381"/>
    </row>
    <row r="563" spans="1:1">
      <c r="A563" s="381"/>
    </row>
    <row r="564" spans="1:1">
      <c r="A564" s="381"/>
    </row>
    <row r="565" spans="1:1">
      <c r="A565" s="381"/>
    </row>
    <row r="566" spans="1:1">
      <c r="A566" s="381"/>
    </row>
    <row r="567" spans="1:1">
      <c r="A567" s="381"/>
    </row>
    <row r="568" spans="1:1">
      <c r="A568" s="381"/>
    </row>
    <row r="569" spans="1:1">
      <c r="A569" s="381"/>
    </row>
    <row r="570" spans="1:1">
      <c r="A570" s="381"/>
    </row>
    <row r="571" spans="1:1">
      <c r="A571" s="381"/>
    </row>
    <row r="572" spans="1:1">
      <c r="A572" s="381"/>
    </row>
    <row r="573" spans="1:1">
      <c r="A573" s="381"/>
    </row>
    <row r="574" spans="1:1">
      <c r="A574" s="381"/>
    </row>
    <row r="575" spans="1:1">
      <c r="A575" s="381"/>
    </row>
    <row r="576" spans="1:1">
      <c r="A576" s="381"/>
    </row>
    <row r="577" spans="1:1">
      <c r="A577" s="381"/>
    </row>
    <row r="578" spans="1:1">
      <c r="A578" s="381"/>
    </row>
    <row r="579" spans="1:1">
      <c r="A579" s="381"/>
    </row>
    <row r="580" spans="1:1">
      <c r="A580" s="381"/>
    </row>
    <row r="581" spans="1:1">
      <c r="A581" s="381"/>
    </row>
    <row r="582" spans="1:1">
      <c r="A582" s="381"/>
    </row>
    <row r="583" spans="1:1">
      <c r="A583" s="381"/>
    </row>
    <row r="584" spans="1:1">
      <c r="A584" s="381"/>
    </row>
    <row r="585" spans="1:1">
      <c r="A585" s="381"/>
    </row>
    <row r="586" spans="1:1">
      <c r="A586" s="381"/>
    </row>
    <row r="587" spans="1:1">
      <c r="A587" s="381"/>
    </row>
    <row r="588" spans="1:1">
      <c r="A588" s="381"/>
    </row>
    <row r="589" spans="1:1">
      <c r="A589" s="381"/>
    </row>
    <row r="590" spans="1:1">
      <c r="A590" s="381"/>
    </row>
    <row r="591" spans="1:1">
      <c r="A591" s="381"/>
    </row>
    <row r="592" spans="1:1">
      <c r="A592" s="381"/>
    </row>
    <row r="593" spans="1:1">
      <c r="A593" s="381"/>
    </row>
    <row r="594" spans="1:1">
      <c r="A594" s="381"/>
    </row>
    <row r="595" spans="1:1">
      <c r="A595" s="381"/>
    </row>
    <row r="596" spans="1:1">
      <c r="A596" s="381"/>
    </row>
    <row r="597" spans="1:1">
      <c r="A597" s="381"/>
    </row>
    <row r="598" spans="1:1">
      <c r="A598" s="381"/>
    </row>
    <row r="599" spans="1:1">
      <c r="A599" s="381"/>
    </row>
    <row r="600" spans="1:1">
      <c r="A600" s="381"/>
    </row>
    <row r="601" spans="1:1">
      <c r="A601" s="381"/>
    </row>
    <row r="602" spans="1:1">
      <c r="A602" s="381"/>
    </row>
    <row r="603" spans="1:1">
      <c r="A603" s="381"/>
    </row>
    <row r="604" spans="1:1">
      <c r="A604" s="381"/>
    </row>
    <row r="605" spans="1:1">
      <c r="A605" s="381"/>
    </row>
    <row r="606" spans="1:1">
      <c r="A606" s="381"/>
    </row>
    <row r="607" spans="1:1">
      <c r="A607" s="381"/>
    </row>
    <row r="608" spans="1:1">
      <c r="A608" s="381"/>
    </row>
    <row r="609" spans="1:1">
      <c r="A609" s="381"/>
    </row>
    <row r="610" spans="1:1">
      <c r="A610" s="381"/>
    </row>
    <row r="611" spans="1:1">
      <c r="A611" s="381"/>
    </row>
    <row r="612" spans="1:1">
      <c r="A612" s="381"/>
    </row>
    <row r="613" spans="1:1">
      <c r="A613" s="381"/>
    </row>
    <row r="614" spans="1:1">
      <c r="A614" s="381"/>
    </row>
    <row r="615" spans="1:1">
      <c r="A615" s="381"/>
    </row>
    <row r="616" spans="1:1">
      <c r="A616" s="381"/>
    </row>
    <row r="617" spans="1:1">
      <c r="A617" s="381"/>
    </row>
    <row r="618" spans="1:1">
      <c r="A618" s="381"/>
    </row>
    <row r="619" spans="1:1">
      <c r="A619" s="381"/>
    </row>
    <row r="620" spans="1:1">
      <c r="A620" s="381"/>
    </row>
    <row r="621" spans="1:1">
      <c r="A621" s="381"/>
    </row>
    <row r="622" spans="1:1">
      <c r="A622" s="381"/>
    </row>
    <row r="623" spans="1:1">
      <c r="A623" s="381"/>
    </row>
    <row r="624" spans="1:1">
      <c r="A624" s="381"/>
    </row>
    <row r="625" spans="1:1">
      <c r="A625" s="381"/>
    </row>
    <row r="626" spans="1:1">
      <c r="A626" s="381"/>
    </row>
    <row r="627" spans="1:1">
      <c r="A627" s="381"/>
    </row>
    <row r="628" spans="1:1">
      <c r="A628" s="381"/>
    </row>
    <row r="629" spans="1:1">
      <c r="A629" s="381"/>
    </row>
    <row r="630" spans="1:1">
      <c r="A630" s="381"/>
    </row>
    <row r="631" spans="1:1">
      <c r="A631" s="381"/>
    </row>
    <row r="632" spans="1:1">
      <c r="A632" s="381"/>
    </row>
    <row r="633" spans="1:1">
      <c r="A633" s="381"/>
    </row>
    <row r="634" spans="1:1">
      <c r="A634" s="381"/>
    </row>
    <row r="635" spans="1:1">
      <c r="A635" s="381"/>
    </row>
    <row r="636" spans="1:1">
      <c r="A636" s="381"/>
    </row>
    <row r="637" spans="1:1">
      <c r="A637" s="381"/>
    </row>
    <row r="638" spans="1:1">
      <c r="A638" s="381"/>
    </row>
    <row r="639" spans="1:1">
      <c r="A639" s="381"/>
    </row>
    <row r="640" spans="1:1">
      <c r="A640" s="381"/>
    </row>
    <row r="641" spans="1:1">
      <c r="A641" s="381"/>
    </row>
    <row r="642" spans="1:1">
      <c r="A642" s="381"/>
    </row>
    <row r="643" spans="1:1">
      <c r="A643" s="381"/>
    </row>
    <row r="644" spans="1:1">
      <c r="A644" s="381"/>
    </row>
    <row r="645" spans="1:1">
      <c r="A645" s="381"/>
    </row>
    <row r="646" spans="1:1">
      <c r="A646" s="381"/>
    </row>
    <row r="647" spans="1:1">
      <c r="A647" s="381"/>
    </row>
    <row r="648" spans="1:1">
      <c r="A648" s="381"/>
    </row>
    <row r="649" spans="1:1">
      <c r="A649" s="381"/>
    </row>
    <row r="650" spans="1:1">
      <c r="A650" s="381"/>
    </row>
    <row r="651" spans="1:1">
      <c r="A651" s="381"/>
    </row>
    <row r="652" spans="1:1">
      <c r="A652" s="381"/>
    </row>
    <row r="653" spans="1:1">
      <c r="A653" s="381"/>
    </row>
    <row r="654" spans="1:1">
      <c r="A654" s="381"/>
    </row>
    <row r="655" spans="1:1">
      <c r="A655" s="381"/>
    </row>
    <row r="656" spans="1:1">
      <c r="A656" s="381"/>
    </row>
    <row r="657" spans="1:1">
      <c r="A657" s="381"/>
    </row>
    <row r="658" spans="1:1">
      <c r="A658" s="381"/>
    </row>
    <row r="659" spans="1:1">
      <c r="A659" s="381"/>
    </row>
    <row r="660" spans="1:1">
      <c r="A660" s="381"/>
    </row>
    <row r="661" spans="1:1">
      <c r="A661" s="381"/>
    </row>
    <row r="662" spans="1:1">
      <c r="A662" s="381"/>
    </row>
    <row r="663" spans="1:1">
      <c r="A663" s="381"/>
    </row>
    <row r="664" spans="1:1">
      <c r="A664" s="381"/>
    </row>
    <row r="665" spans="1:1">
      <c r="A665" s="381"/>
    </row>
    <row r="666" spans="1:1">
      <c r="A666" s="381"/>
    </row>
    <row r="667" spans="1:1">
      <c r="A667" s="381"/>
    </row>
    <row r="668" spans="1:1">
      <c r="A668" s="381"/>
    </row>
    <row r="669" spans="1:1">
      <c r="A669" s="381"/>
    </row>
    <row r="670" spans="1:1">
      <c r="A670" s="381"/>
    </row>
    <row r="671" spans="1:1">
      <c r="A671" s="381"/>
    </row>
    <row r="672" spans="1:1">
      <c r="A672" s="381"/>
    </row>
    <row r="673" spans="1:1">
      <c r="A673" s="381"/>
    </row>
    <row r="674" spans="1:1">
      <c r="A674" s="381"/>
    </row>
    <row r="675" spans="1:1">
      <c r="A675" s="381"/>
    </row>
    <row r="676" spans="1:1">
      <c r="A676" s="381"/>
    </row>
    <row r="677" spans="1:1">
      <c r="A677" s="381"/>
    </row>
    <row r="678" spans="1:1">
      <c r="A678" s="381"/>
    </row>
    <row r="679" spans="1:1">
      <c r="A679" s="381"/>
    </row>
    <row r="680" spans="1:1">
      <c r="A680" s="381"/>
    </row>
    <row r="681" spans="1:1">
      <c r="A681" s="381"/>
    </row>
    <row r="682" spans="1:1">
      <c r="A682" s="381"/>
    </row>
    <row r="683" spans="1:1">
      <c r="A683" s="381"/>
    </row>
    <row r="684" spans="1:1">
      <c r="A684" s="381"/>
    </row>
    <row r="685" spans="1:1">
      <c r="A685" s="381"/>
    </row>
    <row r="686" spans="1:1">
      <c r="A686" s="381"/>
    </row>
    <row r="687" spans="1:1">
      <c r="A687" s="381"/>
    </row>
    <row r="688" spans="1:1">
      <c r="A688" s="381"/>
    </row>
    <row r="689" spans="1:1">
      <c r="A689" s="381"/>
    </row>
    <row r="690" spans="1:1">
      <c r="A690" s="381"/>
    </row>
    <row r="691" spans="1:1">
      <c r="A691" s="381"/>
    </row>
    <row r="692" spans="1:1">
      <c r="A692" s="381"/>
    </row>
    <row r="693" spans="1:1">
      <c r="A693" s="381"/>
    </row>
    <row r="694" spans="1:1">
      <c r="A694" s="381"/>
    </row>
    <row r="695" spans="1:1">
      <c r="A695" s="381"/>
    </row>
    <row r="696" spans="1:1">
      <c r="A696" s="381"/>
    </row>
    <row r="697" spans="1:1">
      <c r="A697" s="381"/>
    </row>
    <row r="698" spans="1:1">
      <c r="A698" s="381"/>
    </row>
    <row r="699" spans="1:1">
      <c r="A699" s="381"/>
    </row>
    <row r="700" spans="1:1">
      <c r="A700" s="381"/>
    </row>
    <row r="701" spans="1:1">
      <c r="A701" s="381"/>
    </row>
    <row r="702" spans="1:1">
      <c r="A702" s="381"/>
    </row>
    <row r="703" spans="1:1">
      <c r="A703" s="381"/>
    </row>
    <row r="704" spans="1:1">
      <c r="A704" s="381"/>
    </row>
    <row r="705" spans="1:1">
      <c r="A705" s="381"/>
    </row>
    <row r="706" spans="1:1">
      <c r="A706" s="381"/>
    </row>
    <row r="707" spans="1:1">
      <c r="A707" s="381"/>
    </row>
    <row r="708" spans="1:1">
      <c r="A708" s="381"/>
    </row>
    <row r="709" spans="1:1">
      <c r="A709" s="381"/>
    </row>
    <row r="710" spans="1:1">
      <c r="A710" s="381"/>
    </row>
    <row r="711" spans="1:1">
      <c r="A711" s="381"/>
    </row>
    <row r="712" spans="1:1">
      <c r="A712" s="381"/>
    </row>
    <row r="713" spans="1:1">
      <c r="A713" s="381"/>
    </row>
    <row r="714" spans="1:1">
      <c r="A714" s="381"/>
    </row>
    <row r="715" spans="1:1">
      <c r="A715" s="381"/>
    </row>
    <row r="716" spans="1:1">
      <c r="A716" s="381"/>
    </row>
    <row r="717" spans="1:1">
      <c r="A717" s="381"/>
    </row>
    <row r="718" spans="1:1">
      <c r="A718" s="381"/>
    </row>
    <row r="719" spans="1:1">
      <c r="A719" s="381"/>
    </row>
    <row r="720" spans="1:1">
      <c r="A720" s="381"/>
    </row>
    <row r="721" spans="1:1">
      <c r="A721" s="381"/>
    </row>
    <row r="722" spans="1:1">
      <c r="A722" s="381"/>
    </row>
    <row r="723" spans="1:1">
      <c r="A723" s="381"/>
    </row>
    <row r="724" spans="1:1">
      <c r="A724" s="381"/>
    </row>
    <row r="725" spans="1:1">
      <c r="A725" s="381"/>
    </row>
    <row r="726" spans="1:1">
      <c r="A726" s="381"/>
    </row>
    <row r="727" spans="1:1">
      <c r="A727" s="381"/>
    </row>
    <row r="728" spans="1:1">
      <c r="A728" s="381"/>
    </row>
    <row r="729" spans="1:1">
      <c r="A729" s="381"/>
    </row>
    <row r="730" spans="1:1">
      <c r="A730" s="381"/>
    </row>
    <row r="731" spans="1:1">
      <c r="A731" s="381"/>
    </row>
    <row r="732" spans="1:1">
      <c r="A732" s="381"/>
    </row>
    <row r="733" spans="1:1">
      <c r="A733" s="381"/>
    </row>
    <row r="734" spans="1:1">
      <c r="A734" s="381"/>
    </row>
    <row r="735" spans="1:1">
      <c r="A735" s="381"/>
    </row>
    <row r="736" spans="1:1">
      <c r="A736" s="381"/>
    </row>
    <row r="737" spans="1:1">
      <c r="A737" s="381"/>
    </row>
    <row r="738" spans="1:1">
      <c r="A738" s="381"/>
    </row>
    <row r="739" spans="1:1">
      <c r="A739" s="381"/>
    </row>
    <row r="740" spans="1:1">
      <c r="A740" s="381"/>
    </row>
    <row r="741" spans="1:1">
      <c r="A741" s="381"/>
    </row>
    <row r="742" spans="1:1">
      <c r="A742" s="381"/>
    </row>
    <row r="743" spans="1:1">
      <c r="A743" s="381"/>
    </row>
    <row r="744" spans="1:1">
      <c r="A744" s="381"/>
    </row>
    <row r="745" spans="1:1">
      <c r="A745" s="381"/>
    </row>
    <row r="746" spans="1:1">
      <c r="A746" s="381"/>
    </row>
    <row r="747" spans="1:1">
      <c r="A747" s="381"/>
    </row>
    <row r="748" spans="1:1">
      <c r="A748" s="381"/>
    </row>
    <row r="749" spans="1:1">
      <c r="A749" s="381"/>
    </row>
    <row r="750" spans="1:1">
      <c r="A750" s="381"/>
    </row>
    <row r="751" spans="1:1">
      <c r="A751" s="381"/>
    </row>
    <row r="752" spans="1:1">
      <c r="A752" s="381"/>
    </row>
    <row r="753" spans="1:1">
      <c r="A753" s="381"/>
    </row>
    <row r="754" spans="1:1">
      <c r="A754" s="381"/>
    </row>
    <row r="755" spans="1:1">
      <c r="A755" s="381"/>
    </row>
    <row r="756" spans="1:1">
      <c r="A756" s="381"/>
    </row>
    <row r="757" spans="1:1">
      <c r="A757" s="381"/>
    </row>
    <row r="758" spans="1:1">
      <c r="A758" s="381"/>
    </row>
    <row r="759" spans="1:1">
      <c r="A759" s="381"/>
    </row>
    <row r="760" spans="1:1">
      <c r="A760" s="381"/>
    </row>
    <row r="761" spans="1:1">
      <c r="A761" s="381"/>
    </row>
    <row r="762" spans="1:1">
      <c r="A762" s="381"/>
    </row>
    <row r="763" spans="1:1">
      <c r="A763" s="381"/>
    </row>
    <row r="764" spans="1:1">
      <c r="A764" s="381"/>
    </row>
    <row r="765" spans="1:1">
      <c r="A765" s="381"/>
    </row>
    <row r="766" spans="1:1">
      <c r="A766" s="381"/>
    </row>
    <row r="767" spans="1:1">
      <c r="A767" s="381"/>
    </row>
    <row r="768" spans="1:1">
      <c r="A768" s="381"/>
    </row>
    <row r="769" spans="1:1">
      <c r="A769" s="381"/>
    </row>
    <row r="770" spans="1:1">
      <c r="A770" s="381"/>
    </row>
    <row r="771" spans="1:1">
      <c r="A771" s="381"/>
    </row>
    <row r="772" spans="1:1">
      <c r="A772" s="381"/>
    </row>
    <row r="773" spans="1:1">
      <c r="A773" s="381"/>
    </row>
    <row r="774" spans="1:1">
      <c r="A774" s="381"/>
    </row>
    <row r="775" spans="1:1">
      <c r="A775" s="381"/>
    </row>
    <row r="776" spans="1:1">
      <c r="A776" s="381"/>
    </row>
    <row r="777" spans="1:1">
      <c r="A777" s="381"/>
    </row>
    <row r="778" spans="1:1">
      <c r="A778" s="381"/>
    </row>
    <row r="779" spans="1:1">
      <c r="A779" s="381"/>
    </row>
    <row r="780" spans="1:1">
      <c r="A780" s="381"/>
    </row>
    <row r="781" spans="1:1">
      <c r="A781" s="381"/>
    </row>
    <row r="782" spans="1:1">
      <c r="A782" s="381"/>
    </row>
    <row r="783" spans="1:1">
      <c r="A783" s="381"/>
    </row>
    <row r="784" spans="1:1">
      <c r="A784" s="381"/>
    </row>
    <row r="785" spans="1:1">
      <c r="A785" s="381"/>
    </row>
    <row r="786" spans="1:1">
      <c r="A786" s="381"/>
    </row>
    <row r="787" spans="1:1">
      <c r="A787" s="381"/>
    </row>
    <row r="788" spans="1:1">
      <c r="A788" s="381"/>
    </row>
    <row r="789" spans="1:1">
      <c r="A789" s="381"/>
    </row>
    <row r="790" spans="1:1">
      <c r="A790" s="381"/>
    </row>
    <row r="791" spans="1:1">
      <c r="A791" s="381"/>
    </row>
    <row r="792" spans="1:1">
      <c r="A792" s="381"/>
    </row>
    <row r="793" spans="1:1">
      <c r="A793" s="381"/>
    </row>
    <row r="794" spans="1:1">
      <c r="A794" s="381"/>
    </row>
    <row r="795" spans="1:1">
      <c r="A795" s="381"/>
    </row>
    <row r="796" spans="1:1">
      <c r="A796" s="381"/>
    </row>
    <row r="797" spans="1:1">
      <c r="A797" s="381"/>
    </row>
    <row r="798" spans="1:1">
      <c r="A798" s="381"/>
    </row>
    <row r="799" spans="1:1">
      <c r="A799" s="381"/>
    </row>
    <row r="800" spans="1:1">
      <c r="A800" s="381"/>
    </row>
    <row r="801" spans="1:1">
      <c r="A801" s="381"/>
    </row>
    <row r="802" spans="1:1">
      <c r="A802" s="381"/>
    </row>
    <row r="803" spans="1:1">
      <c r="A803" s="381"/>
    </row>
    <row r="804" spans="1:1">
      <c r="A804" s="381"/>
    </row>
    <row r="805" spans="1:1">
      <c r="A805" s="381"/>
    </row>
    <row r="806" spans="1:1">
      <c r="A806" s="381"/>
    </row>
    <row r="807" spans="1:1">
      <c r="A807" s="381"/>
    </row>
    <row r="808" spans="1:1">
      <c r="A808" s="381"/>
    </row>
    <row r="809" spans="1:1">
      <c r="A809" s="381"/>
    </row>
    <row r="810" spans="1:1">
      <c r="A810" s="381"/>
    </row>
    <row r="811" spans="1:1">
      <c r="A811" s="381"/>
    </row>
    <row r="812" spans="1:1">
      <c r="A812" s="381"/>
    </row>
    <row r="813" spans="1:1">
      <c r="A813" s="381"/>
    </row>
    <row r="814" spans="1:1">
      <c r="A814" s="381"/>
    </row>
    <row r="815" spans="1:1">
      <c r="A815" s="381"/>
    </row>
    <row r="816" spans="1:1">
      <c r="A816" s="381"/>
    </row>
    <row r="817" spans="1:1">
      <c r="A817" s="381"/>
    </row>
    <row r="818" spans="1:1">
      <c r="A818" s="381"/>
    </row>
    <row r="819" spans="1:1">
      <c r="A819" s="381"/>
    </row>
    <row r="820" spans="1:1">
      <c r="A820" s="381"/>
    </row>
    <row r="821" spans="1:1">
      <c r="A821" s="381"/>
    </row>
    <row r="822" spans="1:1">
      <c r="A822" s="381"/>
    </row>
    <row r="823" spans="1:1">
      <c r="A823" s="381"/>
    </row>
    <row r="824" spans="1:1">
      <c r="A824" s="381"/>
    </row>
    <row r="825" spans="1:1">
      <c r="A825" s="381"/>
    </row>
    <row r="826" spans="1:1">
      <c r="A826" s="381"/>
    </row>
    <row r="827" spans="1:1">
      <c r="A827" s="381"/>
    </row>
    <row r="828" spans="1:1">
      <c r="A828" s="381"/>
    </row>
    <row r="829" spans="1:1">
      <c r="A829" s="381"/>
    </row>
    <row r="830" spans="1:1">
      <c r="A830" s="381"/>
    </row>
    <row r="831" spans="1:1">
      <c r="A831" s="381"/>
    </row>
    <row r="832" spans="1:1">
      <c r="A832" s="381"/>
    </row>
    <row r="833" spans="1:1">
      <c r="A833" s="381"/>
    </row>
    <row r="834" spans="1:1">
      <c r="A834" s="381"/>
    </row>
    <row r="835" spans="1:1">
      <c r="A835" s="381"/>
    </row>
    <row r="836" spans="1:1">
      <c r="A836" s="381"/>
    </row>
    <row r="837" spans="1:1">
      <c r="A837" s="381"/>
    </row>
    <row r="838" spans="1:1">
      <c r="A838" s="381"/>
    </row>
    <row r="839" spans="1:1">
      <c r="A839" s="381"/>
    </row>
    <row r="840" spans="1:1">
      <c r="A840" s="381"/>
    </row>
    <row r="841" spans="1:1">
      <c r="A841" s="381"/>
    </row>
    <row r="842" spans="1:1">
      <c r="A842" s="381"/>
    </row>
    <row r="843" spans="1:1">
      <c r="A843" s="381"/>
    </row>
    <row r="844" spans="1:1">
      <c r="A844" s="381"/>
    </row>
    <row r="845" spans="1:1">
      <c r="A845" s="381"/>
    </row>
    <row r="846" spans="1:1">
      <c r="A846" s="381"/>
    </row>
    <row r="847" spans="1:1">
      <c r="A847" s="381"/>
    </row>
    <row r="848" spans="1:1">
      <c r="A848" s="381"/>
    </row>
    <row r="849" spans="1:1">
      <c r="A849" s="381"/>
    </row>
    <row r="850" spans="1:1">
      <c r="A850" s="381"/>
    </row>
    <row r="851" spans="1:1">
      <c r="A851" s="381"/>
    </row>
    <row r="852" spans="1:1">
      <c r="A852" s="381"/>
    </row>
    <row r="853" spans="1:1">
      <c r="A853" s="381"/>
    </row>
    <row r="854" spans="1:1">
      <c r="A854" s="381"/>
    </row>
    <row r="855" spans="1:1">
      <c r="A855" s="381"/>
    </row>
    <row r="856" spans="1:1">
      <c r="A856" s="381"/>
    </row>
    <row r="857" spans="1:1">
      <c r="A857" s="381"/>
    </row>
    <row r="858" spans="1:1">
      <c r="A858" s="381"/>
    </row>
    <row r="859" spans="1:1">
      <c r="A859" s="381"/>
    </row>
    <row r="860" spans="1:1">
      <c r="A860" s="381"/>
    </row>
    <row r="861" spans="1:1">
      <c r="A861" s="381"/>
    </row>
    <row r="862" spans="1:1">
      <c r="A862" s="381"/>
    </row>
    <row r="863" spans="1:1">
      <c r="A863" s="381"/>
    </row>
    <row r="864" spans="1:1">
      <c r="A864" s="381"/>
    </row>
    <row r="865" spans="1:1">
      <c r="A865" s="381"/>
    </row>
    <row r="866" spans="1:1">
      <c r="A866" s="381"/>
    </row>
    <row r="867" spans="1:1">
      <c r="A867" s="381"/>
    </row>
    <row r="868" spans="1:1">
      <c r="A868" s="381"/>
    </row>
    <row r="869" spans="1:1">
      <c r="A869" s="381"/>
    </row>
    <row r="870" spans="1:1">
      <c r="A870" s="381"/>
    </row>
    <row r="871" spans="1:1">
      <c r="A871" s="381"/>
    </row>
    <row r="872" spans="1:1">
      <c r="A872" s="381"/>
    </row>
    <row r="873" spans="1:1">
      <c r="A873" s="381"/>
    </row>
    <row r="874" spans="1:1">
      <c r="A874" s="381"/>
    </row>
    <row r="875" spans="1:1">
      <c r="A875" s="381"/>
    </row>
    <row r="876" spans="1:1">
      <c r="A876" s="381"/>
    </row>
    <row r="877" spans="1:1">
      <c r="A877" s="381"/>
    </row>
    <row r="878" spans="1:1">
      <c r="A878" s="381"/>
    </row>
    <row r="879" spans="1:1">
      <c r="A879" s="381"/>
    </row>
    <row r="880" spans="1:1">
      <c r="A880" s="381"/>
    </row>
    <row r="881" spans="1:1">
      <c r="A881" s="381"/>
    </row>
    <row r="882" spans="1:1">
      <c r="A882" s="381"/>
    </row>
    <row r="883" spans="1:1">
      <c r="A883" s="381"/>
    </row>
    <row r="884" spans="1:1">
      <c r="A884" s="381"/>
    </row>
    <row r="885" spans="1:1">
      <c r="A885" s="381"/>
    </row>
    <row r="886" spans="1:1">
      <c r="A886" s="381"/>
    </row>
    <row r="887" spans="1:1">
      <c r="A887" s="381"/>
    </row>
    <row r="888" spans="1:1">
      <c r="A888" s="381"/>
    </row>
    <row r="889" spans="1:1">
      <c r="A889" s="381"/>
    </row>
    <row r="890" spans="1:1">
      <c r="A890" s="381"/>
    </row>
    <row r="891" spans="1:1">
      <c r="A891" s="381"/>
    </row>
    <row r="892" spans="1:1">
      <c r="A892" s="381"/>
    </row>
    <row r="893" spans="1:1">
      <c r="A893" s="381"/>
    </row>
    <row r="894" spans="1:1">
      <c r="A894" s="381"/>
    </row>
    <row r="895" spans="1:1">
      <c r="A895" s="381"/>
    </row>
    <row r="896" spans="1:1">
      <c r="A896" s="381"/>
    </row>
    <row r="897" spans="1:1">
      <c r="A897" s="381"/>
    </row>
    <row r="898" spans="1:1">
      <c r="A898" s="381"/>
    </row>
    <row r="899" spans="1:1">
      <c r="A899" s="381"/>
    </row>
    <row r="900" spans="1:1">
      <c r="A900" s="381"/>
    </row>
    <row r="901" spans="1:1">
      <c r="A901" s="381"/>
    </row>
    <row r="902" spans="1:1">
      <c r="A902" s="381"/>
    </row>
    <row r="903" spans="1:1">
      <c r="A903" s="381"/>
    </row>
    <row r="904" spans="1:1">
      <c r="A904" s="381"/>
    </row>
    <row r="905" spans="1:1">
      <c r="A905" s="381"/>
    </row>
    <row r="906" spans="1:1">
      <c r="A906" s="381"/>
    </row>
    <row r="907" spans="1:1">
      <c r="A907" s="381"/>
    </row>
    <row r="908" spans="1:1">
      <c r="A908" s="381"/>
    </row>
    <row r="909" spans="1:1">
      <c r="A909" s="381"/>
    </row>
    <row r="910" spans="1:1">
      <c r="A910" s="381"/>
    </row>
    <row r="911" spans="1:1">
      <c r="A911" s="381"/>
    </row>
    <row r="912" spans="1:1">
      <c r="A912" s="381"/>
    </row>
    <row r="913" spans="1:1">
      <c r="A913" s="381"/>
    </row>
    <row r="914" spans="1:1">
      <c r="A914" s="381"/>
    </row>
    <row r="915" spans="1:1">
      <c r="A915" s="381"/>
    </row>
    <row r="916" spans="1:1">
      <c r="A916" s="381"/>
    </row>
    <row r="917" spans="1:1">
      <c r="A917" s="381"/>
    </row>
    <row r="918" spans="1:1">
      <c r="A918" s="381"/>
    </row>
    <row r="919" spans="1:1">
      <c r="A919" s="381"/>
    </row>
    <row r="920" spans="1:1">
      <c r="A920" s="381"/>
    </row>
    <row r="921" spans="1:1">
      <c r="A921" s="381"/>
    </row>
    <row r="922" spans="1:1">
      <c r="A922" s="381"/>
    </row>
    <row r="923" spans="1:1">
      <c r="A923" s="381"/>
    </row>
    <row r="924" spans="1:1">
      <c r="A924" s="381"/>
    </row>
    <row r="925" spans="1:1">
      <c r="A925" s="381"/>
    </row>
    <row r="926" spans="1:1">
      <c r="A926" s="381"/>
    </row>
    <row r="927" spans="1:1">
      <c r="A927" s="381"/>
    </row>
    <row r="928" spans="1:1">
      <c r="A928" s="381"/>
    </row>
    <row r="929" spans="1:1">
      <c r="A929" s="381"/>
    </row>
    <row r="930" spans="1:1">
      <c r="A930" s="381"/>
    </row>
    <row r="931" spans="1:1">
      <c r="A931" s="381"/>
    </row>
    <row r="932" spans="1:1">
      <c r="A932" s="381"/>
    </row>
    <row r="933" spans="1:1">
      <c r="A933" s="381"/>
    </row>
    <row r="934" spans="1:1">
      <c r="A934" s="381"/>
    </row>
    <row r="935" spans="1:1">
      <c r="A935" s="381"/>
    </row>
    <row r="936" spans="1:1">
      <c r="A936" s="381"/>
    </row>
    <row r="937" spans="1:1">
      <c r="A937" s="381"/>
    </row>
    <row r="938" spans="1:1">
      <c r="A938" s="381"/>
    </row>
    <row r="939" spans="1:1">
      <c r="A939" s="381"/>
    </row>
    <row r="940" spans="1:1">
      <c r="A940" s="381"/>
    </row>
    <row r="941" spans="1:1">
      <c r="A941" s="381"/>
    </row>
    <row r="942" spans="1:1">
      <c r="A942" s="381"/>
    </row>
    <row r="943" spans="1:1">
      <c r="A943" s="381"/>
    </row>
    <row r="944" spans="1:1">
      <c r="A944" s="381"/>
    </row>
    <row r="945" spans="1:1">
      <c r="A945" s="381"/>
    </row>
    <row r="946" spans="1:1">
      <c r="A946" s="381"/>
    </row>
    <row r="947" spans="1:1">
      <c r="A947" s="381"/>
    </row>
    <row r="948" spans="1:1">
      <c r="A948" s="381"/>
    </row>
    <row r="949" spans="1:1">
      <c r="A949" s="381"/>
    </row>
    <row r="950" spans="1:1">
      <c r="A950" s="381"/>
    </row>
    <row r="951" spans="1:1">
      <c r="A951" s="381"/>
    </row>
    <row r="952" spans="1:1">
      <c r="A952" s="381"/>
    </row>
    <row r="953" spans="1:1">
      <c r="A953" s="381"/>
    </row>
    <row r="954" spans="1:1">
      <c r="A954" s="381"/>
    </row>
    <row r="955" spans="1:1">
      <c r="A955" s="381"/>
    </row>
    <row r="956" spans="1:1">
      <c r="A956" s="381"/>
    </row>
    <row r="957" spans="1:1">
      <c r="A957" s="381"/>
    </row>
    <row r="958" spans="1:1">
      <c r="A958" s="381"/>
    </row>
    <row r="959" spans="1:1">
      <c r="A959" s="381"/>
    </row>
    <row r="960" spans="1:1">
      <c r="A960" s="381"/>
    </row>
    <row r="961" spans="1:1">
      <c r="A961" s="381"/>
    </row>
    <row r="962" spans="1:1">
      <c r="A962" s="381"/>
    </row>
    <row r="963" spans="1:1">
      <c r="A963" s="381"/>
    </row>
    <row r="964" spans="1:1">
      <c r="A964" s="381"/>
    </row>
    <row r="965" spans="1:1">
      <c r="A965" s="381"/>
    </row>
    <row r="966" spans="1:1">
      <c r="A966" s="381"/>
    </row>
    <row r="967" spans="1:1">
      <c r="A967" s="381"/>
    </row>
    <row r="968" spans="1:1">
      <c r="A968" s="381"/>
    </row>
    <row r="969" spans="1:1">
      <c r="A969" s="381"/>
    </row>
    <row r="970" spans="1:1">
      <c r="A970" s="381"/>
    </row>
    <row r="971" spans="1:1">
      <c r="A971" s="381"/>
    </row>
    <row r="972" spans="1:1">
      <c r="A972" s="381"/>
    </row>
    <row r="973" spans="1:1">
      <c r="A973" s="381"/>
    </row>
    <row r="974" spans="1:1">
      <c r="A974" s="381"/>
    </row>
    <row r="975" spans="1:1">
      <c r="A975" s="381"/>
    </row>
    <row r="976" spans="1:1">
      <c r="A976" s="381"/>
    </row>
    <row r="977" spans="1:1">
      <c r="A977" s="381"/>
    </row>
    <row r="978" spans="1:1">
      <c r="A978" s="381"/>
    </row>
    <row r="979" spans="1:1">
      <c r="A979" s="381"/>
    </row>
    <row r="980" spans="1:1">
      <c r="A980" s="381"/>
    </row>
    <row r="981" spans="1:1">
      <c r="A981" s="381"/>
    </row>
    <row r="982" spans="1:1">
      <c r="A982" s="381"/>
    </row>
    <row r="983" spans="1:1">
      <c r="A983" s="381"/>
    </row>
    <row r="984" spans="1:1">
      <c r="A984" s="381"/>
    </row>
    <row r="985" spans="1:1">
      <c r="A985" s="381"/>
    </row>
    <row r="986" spans="1:1">
      <c r="A986" s="381"/>
    </row>
    <row r="987" spans="1:1">
      <c r="A987" s="381"/>
    </row>
    <row r="988" spans="1:1">
      <c r="A988" s="381"/>
    </row>
    <row r="989" spans="1:1">
      <c r="A989" s="381"/>
    </row>
    <row r="990" spans="1:1">
      <c r="A990" s="381"/>
    </row>
    <row r="991" spans="1:1">
      <c r="A991" s="381"/>
    </row>
    <row r="992" spans="1:1">
      <c r="A992" s="381"/>
    </row>
    <row r="993" spans="1:1">
      <c r="A993" s="381"/>
    </row>
    <row r="994" spans="1:1">
      <c r="A994" s="381"/>
    </row>
    <row r="995" spans="1:1">
      <c r="A995" s="381"/>
    </row>
    <row r="996" spans="1:1">
      <c r="A996" s="381"/>
    </row>
    <row r="997" spans="1:1">
      <c r="A997" s="381"/>
    </row>
    <row r="998" spans="1:1">
      <c r="A998" s="381"/>
    </row>
    <row r="999" spans="1:1">
      <c r="A999" s="381"/>
    </row>
    <row r="1000" spans="1:1">
      <c r="A1000" s="381"/>
    </row>
    <row r="1001" spans="1:1">
      <c r="A1001" s="381"/>
    </row>
    <row r="1002" spans="1:1">
      <c r="A1002" s="381"/>
    </row>
    <row r="1003" spans="1:1">
      <c r="A1003" s="381"/>
    </row>
    <row r="1004" spans="1:1">
      <c r="A1004" s="381"/>
    </row>
    <row r="1005" spans="1:1">
      <c r="A1005" s="381"/>
    </row>
    <row r="1006" spans="1:1">
      <c r="A1006" s="381"/>
    </row>
    <row r="1007" spans="1:1">
      <c r="A1007" s="381"/>
    </row>
    <row r="1008" spans="1:1">
      <c r="A1008" s="381"/>
    </row>
    <row r="1009" spans="1:1">
      <c r="A1009" s="381"/>
    </row>
    <row r="1010" spans="1:1">
      <c r="A1010" s="381"/>
    </row>
    <row r="1011" spans="1:1">
      <c r="A1011" s="381"/>
    </row>
    <row r="1012" spans="1:1">
      <c r="A1012" s="381"/>
    </row>
    <row r="1013" spans="1:1">
      <c r="A1013" s="381"/>
    </row>
    <row r="1014" spans="1:1">
      <c r="A1014" s="381"/>
    </row>
    <row r="1015" spans="1:1">
      <c r="A1015" s="381"/>
    </row>
    <row r="1016" spans="1:1">
      <c r="A1016" s="381"/>
    </row>
    <row r="1017" spans="1:1">
      <c r="A1017" s="381"/>
    </row>
    <row r="1018" spans="1:1">
      <c r="A1018" s="381"/>
    </row>
    <row r="1019" spans="1:1">
      <c r="A1019" s="381"/>
    </row>
    <row r="1020" spans="1:1">
      <c r="A1020" s="381"/>
    </row>
    <row r="1021" spans="1:1">
      <c r="A1021" s="381"/>
    </row>
    <row r="1022" spans="1:1">
      <c r="A1022" s="381"/>
    </row>
    <row r="1023" spans="1:1">
      <c r="A1023" s="381"/>
    </row>
    <row r="1024" spans="1:1">
      <c r="A1024" s="381"/>
    </row>
    <row r="1025" spans="1:1">
      <c r="A1025" s="381"/>
    </row>
    <row r="1026" spans="1:1">
      <c r="A1026" s="381"/>
    </row>
    <row r="1027" spans="1:1">
      <c r="A1027" s="381"/>
    </row>
    <row r="1028" spans="1:1">
      <c r="A1028" s="381"/>
    </row>
    <row r="1029" spans="1:1">
      <c r="A1029" s="381"/>
    </row>
    <row r="1030" spans="1:1">
      <c r="A1030" s="381"/>
    </row>
    <row r="1031" spans="1:1">
      <c r="A1031" s="381"/>
    </row>
    <row r="1032" spans="1:1">
      <c r="A1032" s="381"/>
    </row>
    <row r="1033" spans="1:1">
      <c r="A1033" s="381"/>
    </row>
    <row r="1034" spans="1:1">
      <c r="A1034" s="381"/>
    </row>
    <row r="1035" spans="1:1">
      <c r="A1035" s="381"/>
    </row>
    <row r="1036" spans="1:1">
      <c r="A1036" s="381"/>
    </row>
    <row r="1037" spans="1:1">
      <c r="A1037" s="381"/>
    </row>
    <row r="1038" spans="1:1">
      <c r="A1038" s="381"/>
    </row>
    <row r="1039" spans="1:1">
      <c r="A1039" s="381"/>
    </row>
    <row r="1040" spans="1:1">
      <c r="A1040" s="381"/>
    </row>
    <row r="1041" spans="1:1">
      <c r="A1041" s="381"/>
    </row>
    <row r="1042" spans="1:1">
      <c r="A1042" s="381"/>
    </row>
    <row r="1043" spans="1:1">
      <c r="A1043" s="381"/>
    </row>
    <row r="1044" spans="1:1">
      <c r="A1044" s="381"/>
    </row>
    <row r="1045" spans="1:1">
      <c r="A1045" s="381"/>
    </row>
    <row r="1046" spans="1:1">
      <c r="A1046" s="381"/>
    </row>
    <row r="1047" spans="1:1">
      <c r="A1047" s="381"/>
    </row>
    <row r="1048" spans="1:1">
      <c r="A1048" s="381"/>
    </row>
    <row r="1049" spans="1:1">
      <c r="A1049" s="381"/>
    </row>
    <row r="1050" spans="1:1">
      <c r="A1050" s="381"/>
    </row>
    <row r="1051" spans="1:1">
      <c r="A1051" s="381"/>
    </row>
    <row r="1052" spans="1:1">
      <c r="A1052" s="381"/>
    </row>
    <row r="1053" spans="1:1">
      <c r="A1053" s="381"/>
    </row>
    <row r="1054" spans="1:1">
      <c r="A1054" s="381"/>
    </row>
    <row r="1055" spans="1:1">
      <c r="A1055" s="381"/>
    </row>
    <row r="1056" spans="1:1">
      <c r="A1056" s="381"/>
    </row>
    <row r="1057" spans="1:1">
      <c r="A1057" s="381"/>
    </row>
    <row r="1058" spans="1:1">
      <c r="A1058" s="381"/>
    </row>
    <row r="1059" spans="1:1">
      <c r="A1059" s="381"/>
    </row>
    <row r="1060" spans="1:1">
      <c r="A1060" s="381"/>
    </row>
    <row r="1061" spans="1:1">
      <c r="A1061" s="381"/>
    </row>
    <row r="1062" spans="1:1">
      <c r="A1062" s="381"/>
    </row>
    <row r="1063" spans="1:1">
      <c r="A1063" s="381"/>
    </row>
    <row r="1064" spans="1:1">
      <c r="A1064" s="381"/>
    </row>
    <row r="1065" spans="1:1">
      <c r="A1065" s="381"/>
    </row>
    <row r="1066" spans="1:1">
      <c r="A1066" s="381"/>
    </row>
    <row r="1067" spans="1:1">
      <c r="A1067" s="381"/>
    </row>
    <row r="1068" spans="1:1">
      <c r="A1068" s="381"/>
    </row>
    <row r="1069" spans="1:1">
      <c r="A1069" s="381"/>
    </row>
    <row r="1070" spans="1:1">
      <c r="A1070" s="381"/>
    </row>
    <row r="1071" spans="1:1">
      <c r="A1071" s="381"/>
    </row>
    <row r="1072" spans="1:1">
      <c r="A1072" s="381"/>
    </row>
    <row r="1073" spans="1:1">
      <c r="A1073" s="381"/>
    </row>
    <row r="1074" spans="1:1">
      <c r="A1074" s="381"/>
    </row>
    <row r="1075" spans="1:1">
      <c r="A1075" s="381"/>
    </row>
    <row r="1076" spans="1:1">
      <c r="A1076" s="381"/>
    </row>
    <row r="1077" spans="1:1">
      <c r="A1077" s="381"/>
    </row>
    <row r="1078" spans="1:1">
      <c r="A1078" s="381"/>
    </row>
    <row r="1079" spans="1:1">
      <c r="A1079" s="381"/>
    </row>
    <row r="1080" spans="1:1">
      <c r="A1080" s="381"/>
    </row>
    <row r="1081" spans="1:1">
      <c r="A1081" s="381"/>
    </row>
    <row r="1082" spans="1:1">
      <c r="A1082" s="381"/>
    </row>
    <row r="1083" spans="1:1">
      <c r="A1083" s="381"/>
    </row>
    <row r="1084" spans="1:1">
      <c r="A1084" s="381"/>
    </row>
    <row r="1085" spans="1:1">
      <c r="A1085" s="381"/>
    </row>
    <row r="1086" spans="1:1">
      <c r="A1086" s="381"/>
    </row>
    <row r="1087" spans="1:1">
      <c r="A1087" s="381"/>
    </row>
    <row r="1088" spans="1:1">
      <c r="A1088" s="381"/>
    </row>
    <row r="1089" spans="1:1">
      <c r="A1089" s="381"/>
    </row>
    <row r="1090" spans="1:1">
      <c r="A1090" s="381"/>
    </row>
    <row r="1091" spans="1:1">
      <c r="A1091" s="381"/>
    </row>
    <row r="1092" spans="1:1">
      <c r="A1092" s="381"/>
    </row>
    <row r="1093" spans="1:1">
      <c r="A1093" s="381"/>
    </row>
    <row r="1094" spans="1:1">
      <c r="A1094" s="381"/>
    </row>
    <row r="1095" spans="1:1">
      <c r="A1095" s="381"/>
    </row>
    <row r="1096" spans="1:1">
      <c r="A1096" s="381"/>
    </row>
    <row r="1097" spans="1:1">
      <c r="A1097" s="381"/>
    </row>
    <row r="1098" spans="1:1">
      <c r="A1098" s="381"/>
    </row>
    <row r="1099" spans="1:1">
      <c r="A1099" s="381"/>
    </row>
    <row r="1100" spans="1:1">
      <c r="A1100" s="381"/>
    </row>
    <row r="1101" spans="1:1">
      <c r="A1101" s="381"/>
    </row>
    <row r="1102" spans="1:1">
      <c r="A1102" s="381"/>
    </row>
    <row r="1103" spans="1:1">
      <c r="A1103" s="381"/>
    </row>
    <row r="1104" spans="1:1">
      <c r="A1104" s="381"/>
    </row>
    <row r="1105" spans="1:1">
      <c r="A1105" s="381"/>
    </row>
    <row r="1106" spans="1:1">
      <c r="A1106" s="381"/>
    </row>
    <row r="1107" spans="1:1">
      <c r="A1107" s="381"/>
    </row>
    <row r="1108" spans="1:1">
      <c r="A1108" s="381"/>
    </row>
    <row r="1109" spans="1:1">
      <c r="A1109" s="381"/>
    </row>
    <row r="1110" spans="1:1">
      <c r="A1110" s="381"/>
    </row>
    <row r="1111" spans="1:1">
      <c r="A1111" s="381"/>
    </row>
    <row r="1112" spans="1:1">
      <c r="A1112" s="381"/>
    </row>
    <row r="1113" spans="1:1">
      <c r="A1113" s="381"/>
    </row>
    <row r="1114" spans="1:1">
      <c r="A1114" s="381"/>
    </row>
    <row r="1115" spans="1:1">
      <c r="A1115" s="381"/>
    </row>
    <row r="1116" spans="1:1">
      <c r="A1116" s="381"/>
    </row>
    <row r="1117" spans="1:1">
      <c r="A1117" s="381"/>
    </row>
    <row r="1118" spans="1:1">
      <c r="A1118" s="381"/>
    </row>
    <row r="1119" spans="1:1">
      <c r="A1119" s="381"/>
    </row>
    <row r="1120" spans="1:1">
      <c r="A1120" s="381"/>
    </row>
    <row r="1121" spans="1:1">
      <c r="A1121" s="381"/>
    </row>
    <row r="1122" spans="1:1">
      <c r="A1122" s="381"/>
    </row>
    <row r="1123" spans="1:1">
      <c r="A1123" s="381"/>
    </row>
    <row r="1124" spans="1:1">
      <c r="A1124" s="381"/>
    </row>
    <row r="1125" spans="1:1">
      <c r="A1125" s="381"/>
    </row>
    <row r="1126" spans="1:1">
      <c r="A1126" s="381"/>
    </row>
    <row r="1127" spans="1:1">
      <c r="A1127" s="381"/>
    </row>
    <row r="1128" spans="1:1">
      <c r="A1128" s="381"/>
    </row>
    <row r="1129" spans="1:1">
      <c r="A1129" s="381"/>
    </row>
    <row r="1130" spans="1:1">
      <c r="A1130" s="381"/>
    </row>
    <row r="1131" spans="1:1">
      <c r="A1131" s="381"/>
    </row>
    <row r="1132" spans="1:1">
      <c r="A1132" s="381"/>
    </row>
    <row r="1133" spans="1:1">
      <c r="A1133" s="381"/>
    </row>
    <row r="1134" spans="1:1">
      <c r="A1134" s="381"/>
    </row>
    <row r="1135" spans="1:1">
      <c r="A1135" s="381"/>
    </row>
    <row r="1136" spans="1:1">
      <c r="A1136" s="381"/>
    </row>
    <row r="1137" spans="1:1">
      <c r="A1137" s="381"/>
    </row>
    <row r="1138" spans="1:1">
      <c r="A1138" s="381"/>
    </row>
    <row r="1139" spans="1:1">
      <c r="A1139" s="381"/>
    </row>
    <row r="1140" spans="1:1">
      <c r="A1140" s="381"/>
    </row>
    <row r="1141" spans="1:1">
      <c r="A1141" s="381"/>
    </row>
    <row r="1142" spans="1:1">
      <c r="A1142" s="381"/>
    </row>
    <row r="1143" spans="1:1">
      <c r="A1143" s="381"/>
    </row>
    <row r="1144" spans="1:1">
      <c r="A1144" s="381"/>
    </row>
    <row r="1145" spans="1:1">
      <c r="A1145" s="381"/>
    </row>
    <row r="1146" spans="1:1">
      <c r="A1146" s="381"/>
    </row>
    <row r="1147" spans="1:1">
      <c r="A1147" s="381"/>
    </row>
    <row r="1148" spans="1:1">
      <c r="A1148" s="381"/>
    </row>
    <row r="1149" spans="1:1">
      <c r="A1149" s="381"/>
    </row>
    <row r="1150" spans="1:1">
      <c r="A1150" s="381"/>
    </row>
    <row r="1151" spans="1:1">
      <c r="A1151" s="381"/>
    </row>
    <row r="1152" spans="1:1">
      <c r="A1152" s="381"/>
    </row>
    <row r="1153" spans="1:1">
      <c r="A1153" s="381"/>
    </row>
    <row r="1154" spans="1:1">
      <c r="A1154" s="381"/>
    </row>
    <row r="1155" spans="1:1">
      <c r="A1155" s="381"/>
    </row>
    <row r="1156" spans="1:1">
      <c r="A1156" s="381"/>
    </row>
    <row r="1157" spans="1:1">
      <c r="A1157" s="381"/>
    </row>
    <row r="1158" spans="1:1">
      <c r="A1158" s="381"/>
    </row>
    <row r="1159" spans="1:1">
      <c r="A1159" s="381"/>
    </row>
    <row r="1160" spans="1:1">
      <c r="A1160" s="381"/>
    </row>
    <row r="1161" spans="1:1">
      <c r="A1161" s="381"/>
    </row>
    <row r="1162" spans="1:1">
      <c r="A1162" s="381"/>
    </row>
    <row r="1163" spans="1:1">
      <c r="A1163" s="381"/>
    </row>
    <row r="1164" spans="1:1">
      <c r="A1164" s="381"/>
    </row>
    <row r="1165" spans="1:1">
      <c r="A1165" s="381"/>
    </row>
    <row r="1166" spans="1:1">
      <c r="A1166" s="381"/>
    </row>
    <row r="1167" spans="1:1">
      <c r="A1167" s="381"/>
    </row>
    <row r="1168" spans="1:1">
      <c r="A1168" s="381"/>
    </row>
    <row r="1169" spans="1:1">
      <c r="A1169" s="381"/>
    </row>
    <row r="1170" spans="1:1">
      <c r="A1170" s="381"/>
    </row>
    <row r="1171" spans="1:1">
      <c r="A1171" s="381"/>
    </row>
    <row r="1172" spans="1:1">
      <c r="A1172" s="381"/>
    </row>
    <row r="1173" spans="1:1">
      <c r="A1173" s="381"/>
    </row>
    <row r="1174" spans="1:1">
      <c r="A1174" s="381"/>
    </row>
    <row r="1175" spans="1:1">
      <c r="A1175" s="381"/>
    </row>
    <row r="1176" spans="1:1">
      <c r="A1176" s="381"/>
    </row>
    <row r="1177" spans="1:1">
      <c r="A1177" s="381"/>
    </row>
    <row r="1178" spans="1:1">
      <c r="A1178" s="381"/>
    </row>
    <row r="1179" spans="1:1">
      <c r="A1179" s="381"/>
    </row>
    <row r="1180" spans="1:1">
      <c r="A1180" s="381"/>
    </row>
    <row r="1181" spans="1:1">
      <c r="A1181" s="381"/>
    </row>
    <row r="1182" spans="1:1">
      <c r="A1182" s="381"/>
    </row>
    <row r="1183" spans="1:1">
      <c r="A1183" s="381"/>
    </row>
    <row r="1184" spans="1:1">
      <c r="A1184" s="381"/>
    </row>
    <row r="1185" spans="1:1">
      <c r="A1185" s="381"/>
    </row>
    <row r="1186" spans="1:1">
      <c r="A1186" s="381"/>
    </row>
    <row r="1187" spans="1:1">
      <c r="A1187" s="381"/>
    </row>
    <row r="1188" spans="1:1">
      <c r="A1188" s="381"/>
    </row>
    <row r="1189" spans="1:1">
      <c r="A1189" s="381"/>
    </row>
    <row r="1190" spans="1:1">
      <c r="A1190" s="381"/>
    </row>
    <row r="1191" spans="1:1">
      <c r="A1191" s="381"/>
    </row>
    <row r="1192" spans="1:1">
      <c r="A1192" s="381"/>
    </row>
    <row r="1193" spans="1:1">
      <c r="A1193" s="381"/>
    </row>
    <row r="1194" spans="1:1">
      <c r="A1194" s="381"/>
    </row>
    <row r="1195" spans="1:1">
      <c r="A1195" s="381"/>
    </row>
    <row r="1196" spans="1:1">
      <c r="A1196" s="381"/>
    </row>
    <row r="1197" spans="1:1">
      <c r="A1197" s="381"/>
    </row>
    <row r="1198" spans="1:1">
      <c r="A1198" s="381"/>
    </row>
    <row r="1199" spans="1:1">
      <c r="A1199" s="381"/>
    </row>
    <row r="1200" spans="1:1">
      <c r="A1200" s="381"/>
    </row>
    <row r="1201" spans="1:1">
      <c r="A1201" s="381"/>
    </row>
    <row r="1202" spans="1:1">
      <c r="A1202" s="381"/>
    </row>
    <row r="1203" spans="1:1">
      <c r="A1203" s="381"/>
    </row>
    <row r="1204" spans="1:1">
      <c r="A1204" s="381"/>
    </row>
    <row r="1205" spans="1:1">
      <c r="A1205" s="381"/>
    </row>
    <row r="1206" spans="1:1">
      <c r="A1206" s="381"/>
    </row>
    <row r="1207" spans="1:1">
      <c r="A1207" s="381"/>
    </row>
    <row r="1208" spans="1:1">
      <c r="A1208" s="381"/>
    </row>
    <row r="1209" spans="1:1">
      <c r="A1209" s="381"/>
    </row>
    <row r="1210" spans="1:1">
      <c r="A1210" s="381"/>
    </row>
    <row r="1211" spans="1:1">
      <c r="A1211" s="381"/>
    </row>
    <row r="1212" spans="1:1">
      <c r="A1212" s="381"/>
    </row>
    <row r="1213" spans="1:1">
      <c r="A1213" s="381"/>
    </row>
    <row r="1214" spans="1:1">
      <c r="A1214" s="381"/>
    </row>
    <row r="1215" spans="1:1">
      <c r="A1215" s="381"/>
    </row>
    <row r="1216" spans="1:1">
      <c r="A1216" s="381"/>
    </row>
    <row r="1217" spans="1:1">
      <c r="A1217" s="381"/>
    </row>
    <row r="1218" spans="1:1">
      <c r="A1218" s="381"/>
    </row>
    <row r="1219" spans="1:1">
      <c r="A1219" s="381"/>
    </row>
    <row r="1220" spans="1:1">
      <c r="A1220" s="381"/>
    </row>
    <row r="1221" spans="1:1">
      <c r="A1221" s="381"/>
    </row>
    <row r="1222" spans="1:1">
      <c r="A1222" s="381"/>
    </row>
    <row r="1223" spans="1:1">
      <c r="A1223" s="381"/>
    </row>
    <row r="1224" spans="1:1">
      <c r="A1224" s="381"/>
    </row>
    <row r="1225" spans="1:1">
      <c r="A1225" s="381"/>
    </row>
    <row r="1226" spans="1:1">
      <c r="A1226" s="381"/>
    </row>
    <row r="1227" spans="1:1">
      <c r="A1227" s="381"/>
    </row>
    <row r="1228" spans="1:1">
      <c r="A1228" s="381"/>
    </row>
    <row r="1229" spans="1:1">
      <c r="A1229" s="381"/>
    </row>
    <row r="1230" spans="1:1">
      <c r="A1230" s="381"/>
    </row>
    <row r="1231" spans="1:1">
      <c r="A1231" s="381"/>
    </row>
    <row r="1232" spans="1:1">
      <c r="A1232" s="381"/>
    </row>
    <row r="1233" spans="1:1">
      <c r="A1233" s="381"/>
    </row>
    <row r="1234" spans="1:1">
      <c r="A1234" s="381"/>
    </row>
    <row r="1235" spans="1:1">
      <c r="A1235" s="381"/>
    </row>
    <row r="1236" spans="1:1">
      <c r="A1236" s="381"/>
    </row>
    <row r="1237" spans="1:1">
      <c r="A1237" s="381"/>
    </row>
    <row r="1238" spans="1:1">
      <c r="A1238" s="381"/>
    </row>
    <row r="1239" spans="1:1">
      <c r="A1239" s="381"/>
    </row>
    <row r="1240" spans="1:1">
      <c r="A1240" s="381"/>
    </row>
    <row r="1241" spans="1:1">
      <c r="A1241" s="381"/>
    </row>
    <row r="1242" spans="1:1">
      <c r="A1242" s="381"/>
    </row>
    <row r="1243" spans="1:1">
      <c r="A1243" s="381"/>
    </row>
    <row r="1244" spans="1:1">
      <c r="A1244" s="381"/>
    </row>
    <row r="1245" spans="1:1">
      <c r="A1245" s="381"/>
    </row>
    <row r="1246" spans="1:1">
      <c r="A1246" s="381"/>
    </row>
    <row r="1247" spans="1:1">
      <c r="A1247" s="381"/>
    </row>
    <row r="1248" spans="1:1">
      <c r="A1248" s="381"/>
    </row>
    <row r="1249" spans="1:1">
      <c r="A1249" s="381"/>
    </row>
    <row r="1250" spans="1:1">
      <c r="A1250" s="381"/>
    </row>
    <row r="1251" spans="1:1">
      <c r="A1251" s="381"/>
    </row>
    <row r="1252" spans="1:1">
      <c r="A1252" s="381"/>
    </row>
    <row r="1253" spans="1:1">
      <c r="A1253" s="381"/>
    </row>
    <row r="1254" spans="1:1">
      <c r="A1254" s="381"/>
    </row>
    <row r="1255" spans="1:1">
      <c r="A1255" s="381"/>
    </row>
    <row r="1256" spans="1:1">
      <c r="A1256" s="381"/>
    </row>
    <row r="1257" spans="1:1">
      <c r="A1257" s="381"/>
    </row>
    <row r="1258" spans="1:1">
      <c r="A1258" s="381"/>
    </row>
    <row r="1259" spans="1:1">
      <c r="A1259" s="381"/>
    </row>
    <row r="1260" spans="1:1">
      <c r="A1260" s="381"/>
    </row>
    <row r="1261" spans="1:1">
      <c r="A1261" s="381"/>
    </row>
    <row r="1262" spans="1:1">
      <c r="A1262" s="381"/>
    </row>
    <row r="1263" spans="1:1">
      <c r="A1263" s="381"/>
    </row>
    <row r="1264" spans="1:1">
      <c r="A1264" s="381"/>
    </row>
    <row r="1265" spans="1:1">
      <c r="A1265" s="381"/>
    </row>
    <row r="1266" spans="1:1">
      <c r="A1266" s="381"/>
    </row>
    <row r="1267" spans="1:1">
      <c r="A1267" s="381"/>
    </row>
    <row r="1268" spans="1:1">
      <c r="A1268" s="381"/>
    </row>
    <row r="1269" spans="1:1">
      <c r="A1269" s="381"/>
    </row>
    <row r="1270" spans="1:1">
      <c r="A1270" s="381"/>
    </row>
    <row r="1271" spans="1:1">
      <c r="A1271" s="381"/>
    </row>
    <row r="1272" spans="1:1">
      <c r="A1272" s="381"/>
    </row>
    <row r="1273" spans="1:1">
      <c r="A1273" s="381"/>
    </row>
    <row r="1274" spans="1:1">
      <c r="A1274" s="381"/>
    </row>
    <row r="1275" spans="1:1">
      <c r="A1275" s="381"/>
    </row>
    <row r="1276" spans="1:1">
      <c r="A1276" s="381"/>
    </row>
    <row r="1277" spans="1:1">
      <c r="A1277" s="381"/>
    </row>
    <row r="1278" spans="1:1">
      <c r="A1278" s="381"/>
    </row>
    <row r="1279" spans="1:1">
      <c r="A1279" s="381"/>
    </row>
    <row r="1280" spans="1:1">
      <c r="A1280" s="381"/>
    </row>
    <row r="1281" spans="1:1">
      <c r="A1281" s="381"/>
    </row>
    <row r="1282" spans="1:1">
      <c r="A1282" s="381"/>
    </row>
    <row r="1283" spans="1:1">
      <c r="A1283" s="381"/>
    </row>
    <row r="1284" spans="1:1">
      <c r="A1284" s="381"/>
    </row>
    <row r="1285" spans="1:1">
      <c r="A1285" s="381"/>
    </row>
    <row r="1286" spans="1:1">
      <c r="A1286" s="381"/>
    </row>
    <row r="1287" spans="1:1">
      <c r="A1287" s="381"/>
    </row>
    <row r="1288" spans="1:1">
      <c r="A1288" s="381"/>
    </row>
    <row r="1289" spans="1:1">
      <c r="A1289" s="381"/>
    </row>
    <row r="1290" spans="1:1">
      <c r="A1290" s="381"/>
    </row>
    <row r="1291" spans="1:1">
      <c r="A1291" s="381"/>
    </row>
    <row r="1292" spans="1:1">
      <c r="A1292" s="381"/>
    </row>
    <row r="1293" spans="1:1">
      <c r="A1293" s="381"/>
    </row>
    <row r="1294" spans="1:1">
      <c r="A1294" s="381"/>
    </row>
    <row r="1295" spans="1:1">
      <c r="A1295" s="381"/>
    </row>
    <row r="1296" spans="1:1">
      <c r="A1296" s="381"/>
    </row>
    <row r="1297" spans="1:1">
      <c r="A1297" s="381"/>
    </row>
    <row r="1298" spans="1:1">
      <c r="A1298" s="381"/>
    </row>
    <row r="1299" spans="1:1">
      <c r="A1299" s="381"/>
    </row>
    <row r="1300" spans="1:1">
      <c r="A1300" s="381"/>
    </row>
    <row r="1301" spans="1:1">
      <c r="A1301" s="381"/>
    </row>
    <row r="1302" spans="1:1">
      <c r="A1302" s="381"/>
    </row>
    <row r="1303" spans="1:1">
      <c r="A1303" s="381"/>
    </row>
    <row r="1304" spans="1:1">
      <c r="A1304" s="381"/>
    </row>
    <row r="1305" spans="1:1">
      <c r="A1305" s="381"/>
    </row>
    <row r="1306" spans="1:1">
      <c r="A1306" s="381"/>
    </row>
    <row r="1307" spans="1:1">
      <c r="A1307" s="381"/>
    </row>
    <row r="1308" spans="1:1">
      <c r="A1308" s="381"/>
    </row>
    <row r="1309" spans="1:1">
      <c r="A1309" s="381"/>
    </row>
    <row r="1310" spans="1:1">
      <c r="A1310" s="381"/>
    </row>
    <row r="1311" spans="1:1">
      <c r="A1311" s="381"/>
    </row>
    <row r="1312" spans="1:1">
      <c r="A1312" s="381"/>
    </row>
    <row r="1313" spans="1:1">
      <c r="A1313" s="381"/>
    </row>
    <row r="1314" spans="1:1">
      <c r="A1314" s="381"/>
    </row>
    <row r="1315" spans="1:1">
      <c r="A1315" s="381"/>
    </row>
    <row r="1316" spans="1:1">
      <c r="A1316" s="381"/>
    </row>
    <row r="1317" spans="1:1">
      <c r="A1317" s="381"/>
    </row>
    <row r="1318" spans="1:1">
      <c r="A1318" s="381"/>
    </row>
    <row r="1319" spans="1:1">
      <c r="A1319" s="381"/>
    </row>
    <row r="1320" spans="1:1">
      <c r="A1320" s="381"/>
    </row>
    <row r="1321" spans="1:1">
      <c r="A1321" s="381"/>
    </row>
    <row r="1322" spans="1:1">
      <c r="A1322" s="381"/>
    </row>
    <row r="1323" spans="1:1">
      <c r="A1323" s="381"/>
    </row>
    <row r="1324" spans="1:1">
      <c r="A1324" s="381"/>
    </row>
    <row r="1325" spans="1:1">
      <c r="A1325" s="381"/>
    </row>
    <row r="1326" spans="1:1">
      <c r="A1326" s="381"/>
    </row>
    <row r="1327" spans="1:1">
      <c r="A1327" s="381"/>
    </row>
    <row r="1328" spans="1:1">
      <c r="A1328" s="381"/>
    </row>
    <row r="1329" spans="1:1">
      <c r="A1329" s="381"/>
    </row>
    <row r="1330" spans="1:1">
      <c r="A1330" s="381"/>
    </row>
    <row r="1331" spans="1:1">
      <c r="A1331" s="381"/>
    </row>
    <row r="1332" spans="1:1">
      <c r="A1332" s="381"/>
    </row>
    <row r="1333" spans="1:1">
      <c r="A1333" s="381"/>
    </row>
    <row r="1334" spans="1:1">
      <c r="A1334" s="381"/>
    </row>
    <row r="1335" spans="1:1">
      <c r="A1335" s="381"/>
    </row>
    <row r="1336" spans="1:1">
      <c r="A1336" s="381"/>
    </row>
    <row r="1337" spans="1:1">
      <c r="A1337" s="381"/>
    </row>
    <row r="1338" spans="1:1">
      <c r="A1338" s="381"/>
    </row>
    <row r="1339" spans="1:1">
      <c r="A1339" s="381"/>
    </row>
    <row r="1340" spans="1:1">
      <c r="A1340" s="381"/>
    </row>
    <row r="1341" spans="1:1">
      <c r="A1341" s="381"/>
    </row>
    <row r="1342" spans="1:1">
      <c r="A1342" s="381"/>
    </row>
    <row r="1343" spans="1:1">
      <c r="A1343" s="381"/>
    </row>
    <row r="1344" spans="1:1">
      <c r="A1344" s="381"/>
    </row>
    <row r="1345" spans="1:1">
      <c r="A1345" s="381"/>
    </row>
    <row r="1346" spans="1:1">
      <c r="A1346" s="381"/>
    </row>
    <row r="1347" spans="1:1">
      <c r="A1347" s="381"/>
    </row>
    <row r="1348" spans="1:1">
      <c r="A1348" s="381"/>
    </row>
    <row r="1936" spans="1:1">
      <c r="A1936" s="382" t="s">
        <v>61</v>
      </c>
    </row>
    <row r="1937" spans="1:1">
      <c r="A1937" s="382" t="s">
        <v>62</v>
      </c>
    </row>
    <row r="1938" spans="1:1">
      <c r="A1938" s="382" t="s">
        <v>63</v>
      </c>
    </row>
    <row r="1939" spans="1:1">
      <c r="A1939" s="382" t="s">
        <v>64</v>
      </c>
    </row>
    <row r="1940" spans="1:1">
      <c r="A1940" s="383" t="s">
        <v>65</v>
      </c>
    </row>
  </sheetData>
  <printOptions horizontalCentered="1"/>
  <pageMargins left="0.25" right="0.25" top="0.39" bottom="0.34" header="0.17" footer="0.17"/>
  <pageSetup orientation="portrait" r:id="rId1"/>
  <headerFooter>
    <oddHeader>&amp;C&amp;12DEPARTAMENTO DE CORRECCION Y REHABILITACION &amp;R&amp;8Tabla IV</oddHeader>
    <oddFooter>&amp;L&amp;8FUENTE: INSTITUCIONES CORRECCIONALES&amp;R&amp;8OFICINA DE DESARROLLO PROGRAMATICO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C6D03-17CE-4A56-AC8F-A9AE4AFECD96}">
  <dimension ref="A1:K32"/>
  <sheetViews>
    <sheetView workbookViewId="0">
      <selection activeCell="F17" sqref="F17"/>
    </sheetView>
  </sheetViews>
  <sheetFormatPr defaultRowHeight="12.75"/>
  <cols>
    <col min="1" max="1" width="35.28515625" style="19" customWidth="1"/>
    <col min="2" max="2" width="26.42578125" style="19" customWidth="1"/>
    <col min="3" max="3" width="27.7109375" style="19" customWidth="1"/>
    <col min="4" max="5" width="9.140625" style="19"/>
    <col min="6" max="6" width="27.28515625" style="19" customWidth="1"/>
    <col min="7" max="7" width="9.140625" style="19"/>
    <col min="8" max="8" width="9" style="19" customWidth="1"/>
    <col min="9" max="9" width="8.42578125" style="19" customWidth="1"/>
    <col min="10" max="16384" width="9.140625" style="19"/>
  </cols>
  <sheetData>
    <row r="1" spans="1:11" ht="22.5" customHeight="1">
      <c r="A1" s="445" t="s">
        <v>92</v>
      </c>
      <c r="B1" s="446"/>
      <c r="C1" s="446"/>
    </row>
    <row r="2" spans="1:11" ht="18.75" customHeight="1">
      <c r="A2" s="445" t="s">
        <v>1</v>
      </c>
      <c r="B2" s="446"/>
      <c r="C2" s="446"/>
    </row>
    <row r="3" spans="1:11" ht="18.75" customHeight="1">
      <c r="A3" s="447" t="s">
        <v>2</v>
      </c>
      <c r="B3" s="446"/>
      <c r="C3" s="446"/>
    </row>
    <row r="4" spans="1:11" ht="20.25" customHeight="1" thickBot="1">
      <c r="A4" s="425"/>
      <c r="B4" s="425"/>
      <c r="C4" s="425"/>
    </row>
    <row r="5" spans="1:11" ht="28.5" customHeight="1" thickBot="1">
      <c r="A5" s="492" t="s">
        <v>8</v>
      </c>
      <c r="B5" s="493" t="s">
        <v>101</v>
      </c>
      <c r="C5" s="494" t="s">
        <v>69</v>
      </c>
      <c r="F5" s="81"/>
      <c r="G5" s="91" t="s">
        <v>10</v>
      </c>
      <c r="H5" s="55" t="s">
        <v>70</v>
      </c>
      <c r="I5" s="87" t="s">
        <v>71</v>
      </c>
      <c r="J5" s="87" t="s">
        <v>72</v>
      </c>
      <c r="K5" s="56" t="s">
        <v>73</v>
      </c>
    </row>
    <row r="6" spans="1:11" ht="17.25" customHeight="1" thickTop="1" thickBot="1">
      <c r="A6" s="495" t="s">
        <v>10</v>
      </c>
      <c r="B6" s="496">
        <f>SUM(B7:B13)</f>
        <v>2483</v>
      </c>
      <c r="C6" s="497">
        <f>SUM(C7:C13)</f>
        <v>100</v>
      </c>
      <c r="F6" s="82" t="s">
        <v>102</v>
      </c>
      <c r="G6" s="93">
        <f>SUM(G7:G13)</f>
        <v>2483</v>
      </c>
      <c r="H6" s="244">
        <f>SUM(H7:H13)</f>
        <v>514</v>
      </c>
      <c r="I6" s="88">
        <f>SUM(I7:I13)</f>
        <v>536</v>
      </c>
      <c r="J6" s="88">
        <f>SUM(J7:J13)</f>
        <v>721</v>
      </c>
      <c r="K6" s="83">
        <f>SUM(K7:K13)</f>
        <v>712</v>
      </c>
    </row>
    <row r="7" spans="1:11" ht="20.25" customHeight="1" thickTop="1">
      <c r="A7" s="498" t="s">
        <v>75</v>
      </c>
      <c r="B7" s="499">
        <f t="shared" ref="B7:B13" si="0">SUM(G7)</f>
        <v>403</v>
      </c>
      <c r="C7" s="500">
        <f t="shared" ref="C7:C13" si="1">SUM(B7/B$6)*100</f>
        <v>16.230366492146597</v>
      </c>
      <c r="F7" s="80" t="s">
        <v>75</v>
      </c>
      <c r="G7" s="94">
        <f t="shared" ref="G7:G13" si="2">SUM(H7:K7)</f>
        <v>403</v>
      </c>
      <c r="H7" s="245">
        <v>74</v>
      </c>
      <c r="I7" s="89">
        <v>81</v>
      </c>
      <c r="J7" s="89">
        <v>109</v>
      </c>
      <c r="K7" s="84">
        <v>139</v>
      </c>
    </row>
    <row r="8" spans="1:11" ht="20.25" customHeight="1">
      <c r="A8" s="501" t="s">
        <v>76</v>
      </c>
      <c r="B8" s="502">
        <f t="shared" si="0"/>
        <v>1272</v>
      </c>
      <c r="C8" s="500">
        <f t="shared" si="1"/>
        <v>51.228352799033431</v>
      </c>
      <c r="F8" s="76" t="s">
        <v>76</v>
      </c>
      <c r="G8" s="90">
        <f t="shared" si="2"/>
        <v>1272</v>
      </c>
      <c r="H8" s="246">
        <v>249</v>
      </c>
      <c r="I8" s="48">
        <v>268</v>
      </c>
      <c r="J8" s="48">
        <v>354</v>
      </c>
      <c r="K8" s="85">
        <v>401</v>
      </c>
    </row>
    <row r="9" spans="1:11" ht="20.25" customHeight="1">
      <c r="A9" s="501" t="s">
        <v>77</v>
      </c>
      <c r="B9" s="502">
        <f t="shared" si="0"/>
        <v>630</v>
      </c>
      <c r="C9" s="500">
        <f t="shared" si="1"/>
        <v>25.372533225936365</v>
      </c>
      <c r="F9" s="76" t="s">
        <v>77</v>
      </c>
      <c r="G9" s="90">
        <f t="shared" si="2"/>
        <v>630</v>
      </c>
      <c r="H9" s="246">
        <v>133</v>
      </c>
      <c r="I9" s="48">
        <v>132</v>
      </c>
      <c r="J9" s="48">
        <v>197</v>
      </c>
      <c r="K9" s="85">
        <v>168</v>
      </c>
    </row>
    <row r="10" spans="1:11" ht="20.25" customHeight="1">
      <c r="A10" s="501" t="s">
        <v>78</v>
      </c>
      <c r="B10" s="502">
        <f t="shared" si="0"/>
        <v>170</v>
      </c>
      <c r="C10" s="500">
        <f t="shared" si="1"/>
        <v>6.8465565847764793</v>
      </c>
      <c r="F10" s="76" t="s">
        <v>78</v>
      </c>
      <c r="G10" s="90">
        <f t="shared" si="2"/>
        <v>170</v>
      </c>
      <c r="H10" s="246">
        <v>57</v>
      </c>
      <c r="I10" s="48">
        <v>53</v>
      </c>
      <c r="J10" s="48">
        <v>60</v>
      </c>
      <c r="K10" s="85">
        <v>0</v>
      </c>
    </row>
    <row r="11" spans="1:11" ht="28.5" customHeight="1">
      <c r="A11" s="503" t="s">
        <v>79</v>
      </c>
      <c r="B11" s="502">
        <f t="shared" si="0"/>
        <v>5</v>
      </c>
      <c r="C11" s="500">
        <f t="shared" si="1"/>
        <v>0.20136931131695532</v>
      </c>
      <c r="F11" s="77" t="s">
        <v>79</v>
      </c>
      <c r="G11" s="90">
        <f t="shared" si="2"/>
        <v>5</v>
      </c>
      <c r="H11" s="246"/>
      <c r="I11" s="48">
        <v>1</v>
      </c>
      <c r="J11" s="48">
        <v>0</v>
      </c>
      <c r="K11" s="85">
        <v>4</v>
      </c>
    </row>
    <row r="12" spans="1:11" ht="20.25" customHeight="1">
      <c r="A12" s="504" t="s">
        <v>80</v>
      </c>
      <c r="B12" s="505">
        <f t="shared" si="0"/>
        <v>3</v>
      </c>
      <c r="C12" s="506">
        <f t="shared" si="1"/>
        <v>0.12082158679017317</v>
      </c>
      <c r="F12" s="192" t="s">
        <v>80</v>
      </c>
      <c r="G12" s="222">
        <f t="shared" si="2"/>
        <v>3</v>
      </c>
      <c r="H12" s="247">
        <v>1</v>
      </c>
      <c r="I12" s="223">
        <v>1</v>
      </c>
      <c r="J12" s="223">
        <v>1</v>
      </c>
      <c r="K12" s="224">
        <v>0</v>
      </c>
    </row>
    <row r="13" spans="1:11" ht="20.25" customHeight="1" thickBot="1">
      <c r="A13" s="507" t="s">
        <v>81</v>
      </c>
      <c r="B13" s="508">
        <f t="shared" si="0"/>
        <v>0</v>
      </c>
      <c r="C13" s="509">
        <f t="shared" si="1"/>
        <v>0</v>
      </c>
      <c r="F13" s="78" t="s">
        <v>81</v>
      </c>
      <c r="G13" s="92">
        <f t="shared" si="2"/>
        <v>0</v>
      </c>
      <c r="H13" s="248">
        <v>0</v>
      </c>
      <c r="I13" s="49">
        <v>0</v>
      </c>
      <c r="J13" s="49">
        <v>0</v>
      </c>
      <c r="K13" s="86">
        <v>0</v>
      </c>
    </row>
    <row r="14" spans="1:11" ht="15" customHeight="1"/>
    <row r="15" spans="1:11" ht="9" customHeight="1"/>
    <row r="16" spans="1:11" ht="9" customHeight="1"/>
    <row r="17" ht="9" customHeight="1"/>
    <row r="18" ht="9" customHeight="1"/>
    <row r="19" ht="9" customHeight="1"/>
    <row r="20" ht="9" customHeight="1"/>
    <row r="21" ht="9" customHeight="1"/>
    <row r="22" ht="9" customHeight="1"/>
    <row r="23" ht="9" customHeight="1"/>
    <row r="24" ht="9" customHeight="1"/>
    <row r="25" ht="9" customHeight="1"/>
    <row r="26" ht="9" customHeight="1"/>
    <row r="27" ht="9" customHeight="1"/>
    <row r="28" ht="9" customHeight="1"/>
    <row r="29" ht="9" customHeight="1"/>
    <row r="30" ht="9" customHeight="1"/>
    <row r="31" ht="9" customHeight="1"/>
    <row r="32" ht="9" customHeight="1"/>
  </sheetData>
  <phoneticPr fontId="4" type="noConversion"/>
  <printOptions horizontalCentered="1"/>
  <pageMargins left="0.75" right="0.75" top="0.77" bottom="0.86" header="0.39" footer="0.5"/>
  <pageSetup orientation="portrait" horizontalDpi="4294967294" r:id="rId1"/>
  <headerFooter alignWithMargins="0">
    <oddHeader>&amp;C&amp;"Arial,Bold"&amp;12DEPARTAMENTO DE CORRECCION Y REHABILITACION&amp;R&amp;8Tabla V</oddHeader>
    <oddFooter>&amp;L&amp;8FUENTE: INSTITUCIONES CORRECCIONALES&amp;R&amp;8OFICINA DE DESARROLLO PROGRAMATICO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F9956-3AA8-4D41-893B-0329C34C68AA}">
  <dimension ref="A1:BC71"/>
  <sheetViews>
    <sheetView topLeftCell="A41" workbookViewId="0">
      <selection activeCell="M19" sqref="M19"/>
    </sheetView>
  </sheetViews>
  <sheetFormatPr defaultRowHeight="12.75"/>
  <cols>
    <col min="1" max="1" width="10.140625" customWidth="1"/>
    <col min="2" max="2" width="6.7109375" customWidth="1"/>
    <col min="3" max="3" width="10.7109375" customWidth="1"/>
    <col min="4" max="4" width="8.5703125" customWidth="1"/>
    <col min="5" max="5" width="8.85546875" customWidth="1"/>
    <col min="6" max="6" width="8.42578125" customWidth="1"/>
    <col min="7" max="7" width="10.5703125" customWidth="1"/>
    <col min="8" max="8" width="8.85546875" customWidth="1"/>
    <col min="9" max="9" width="7" customWidth="1"/>
    <col min="10" max="10" width="5.7109375" customWidth="1"/>
    <col min="11" max="11" width="7.42578125" customWidth="1"/>
    <col min="12" max="12" width="7.140625" customWidth="1"/>
    <col min="13" max="13" width="7.42578125" customWidth="1"/>
    <col min="14" max="14" width="15.7109375" customWidth="1"/>
    <col min="15" max="15" width="13.5703125" customWidth="1"/>
    <col min="17" max="17" width="10.5703125" customWidth="1"/>
    <col min="27" max="27" width="10.42578125" customWidth="1"/>
    <col min="36" max="36" width="9.28515625" customWidth="1"/>
    <col min="37" max="37" width="10.5703125" customWidth="1"/>
    <col min="38" max="38" width="9.28515625" customWidth="1"/>
    <col min="39" max="39" width="9.85546875" customWidth="1"/>
    <col min="40" max="40" width="9.42578125" customWidth="1"/>
    <col min="41" max="41" width="10.7109375" customWidth="1"/>
    <col min="42" max="42" width="9.7109375" customWidth="1"/>
    <col min="43" max="43" width="9.42578125" customWidth="1"/>
    <col min="44" max="44" width="9.5703125" customWidth="1"/>
    <col min="47" max="47" width="11.140625" customWidth="1"/>
    <col min="51" max="51" width="11" customWidth="1"/>
  </cols>
  <sheetData>
    <row r="1" spans="1:55" ht="12" customHeight="1">
      <c r="A1" s="319" t="s">
        <v>103</v>
      </c>
      <c r="B1" s="276"/>
      <c r="C1" s="276"/>
      <c r="D1" s="2"/>
      <c r="E1" s="2"/>
      <c r="F1" s="2"/>
      <c r="G1" s="2"/>
      <c r="H1" s="2"/>
      <c r="I1" s="2"/>
      <c r="J1" s="2"/>
      <c r="K1" s="2"/>
    </row>
    <row r="2" spans="1:55" ht="12" customHeight="1">
      <c r="A2" s="597" t="s">
        <v>104</v>
      </c>
      <c r="B2" s="595"/>
      <c r="C2" s="595"/>
      <c r="D2" s="596"/>
      <c r="E2" s="596"/>
      <c r="F2" s="596"/>
      <c r="G2" s="596"/>
      <c r="H2" s="596"/>
      <c r="I2" s="596"/>
      <c r="J2" s="596"/>
      <c r="K2" s="596"/>
    </row>
    <row r="3" spans="1:55" ht="14.25" customHeight="1" thickBot="1">
      <c r="A3" s="319" t="s">
        <v>2</v>
      </c>
      <c r="B3" s="276"/>
      <c r="C3" s="276"/>
      <c r="D3" s="2"/>
      <c r="E3" s="2"/>
      <c r="F3" s="2"/>
      <c r="G3" s="2"/>
      <c r="H3" s="2"/>
      <c r="I3" s="2"/>
      <c r="J3" s="2"/>
      <c r="K3" s="2"/>
    </row>
    <row r="4" spans="1:55" ht="9.75" customHeight="1" thickBot="1">
      <c r="A4" s="277"/>
      <c r="J4" s="662" t="s">
        <v>105</v>
      </c>
      <c r="N4" s="253" t="s">
        <v>106</v>
      </c>
      <c r="O4" s="635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313" t="s">
        <v>107</v>
      </c>
      <c r="AA4" s="119"/>
      <c r="AB4" s="119"/>
      <c r="AC4" s="119"/>
      <c r="AD4" s="119"/>
      <c r="AE4" s="119"/>
      <c r="AF4" s="119"/>
      <c r="AG4" s="119"/>
      <c r="AH4" s="119"/>
      <c r="AI4" s="121"/>
      <c r="AJ4" s="313" t="s">
        <v>5</v>
      </c>
      <c r="AK4" s="119"/>
      <c r="AL4" s="119"/>
      <c r="AM4" s="119"/>
      <c r="AN4" s="119"/>
      <c r="AO4" s="119"/>
      <c r="AP4" s="119"/>
      <c r="AQ4" s="119"/>
      <c r="AR4" s="119"/>
      <c r="AS4" s="119"/>
      <c r="AT4" s="313" t="s">
        <v>6</v>
      </c>
      <c r="AU4" s="119"/>
      <c r="AV4" s="119"/>
      <c r="AW4" s="119"/>
      <c r="AX4" s="119"/>
      <c r="AY4" s="119"/>
      <c r="AZ4" s="119"/>
      <c r="BA4" s="119"/>
      <c r="BB4" s="119"/>
      <c r="BC4" s="121"/>
    </row>
    <row r="5" spans="1:55">
      <c r="A5" s="278"/>
      <c r="B5" s="279" t="s">
        <v>7</v>
      </c>
      <c r="C5" s="280"/>
      <c r="D5" s="280"/>
      <c r="E5" s="280"/>
      <c r="F5" s="280"/>
      <c r="G5" s="280"/>
      <c r="H5" s="280"/>
      <c r="I5" s="281"/>
      <c r="J5" s="282"/>
      <c r="K5" s="282"/>
      <c r="N5" s="636"/>
      <c r="O5" s="642"/>
      <c r="P5" s="279" t="s">
        <v>8</v>
      </c>
      <c r="Q5" s="280"/>
      <c r="R5" s="280"/>
      <c r="S5" s="280"/>
      <c r="T5" s="280"/>
      <c r="U5" s="280"/>
      <c r="V5" s="280"/>
      <c r="W5" s="281"/>
      <c r="X5" s="282"/>
      <c r="Y5" s="311"/>
      <c r="Z5" s="314" t="s">
        <v>8</v>
      </c>
      <c r="AA5" s="280"/>
      <c r="AB5" s="280"/>
      <c r="AC5" s="280"/>
      <c r="AD5" s="280"/>
      <c r="AE5" s="280"/>
      <c r="AF5" s="280"/>
      <c r="AG5" s="281"/>
      <c r="AH5" s="282"/>
      <c r="AI5" s="311"/>
      <c r="AJ5" s="315" t="s">
        <v>8</v>
      </c>
      <c r="AK5" s="280"/>
      <c r="AL5" s="280"/>
      <c r="AM5" s="280"/>
      <c r="AN5" s="280"/>
      <c r="AO5" s="280"/>
      <c r="AP5" s="280"/>
      <c r="AQ5" s="281"/>
      <c r="AR5" s="282"/>
      <c r="AS5" s="311"/>
      <c r="AT5" s="315" t="s">
        <v>8</v>
      </c>
      <c r="AU5" s="280"/>
      <c r="AV5" s="280"/>
      <c r="AW5" s="280"/>
      <c r="AX5" s="280"/>
      <c r="AY5" s="280"/>
      <c r="AZ5" s="280"/>
      <c r="BA5" s="281"/>
      <c r="BB5" s="282"/>
      <c r="BC5" s="282"/>
    </row>
    <row r="6" spans="1:55" ht="47.25" customHeight="1" thickBot="1">
      <c r="A6" s="653" t="s">
        <v>108</v>
      </c>
      <c r="B6" s="654" t="s">
        <v>10</v>
      </c>
      <c r="C6" s="655" t="s">
        <v>109</v>
      </c>
      <c r="D6" s="656" t="s">
        <v>12</v>
      </c>
      <c r="E6" s="656" t="s">
        <v>13</v>
      </c>
      <c r="F6" s="656" t="s">
        <v>14</v>
      </c>
      <c r="G6" s="656" t="s">
        <v>15</v>
      </c>
      <c r="H6" s="656" t="s">
        <v>16</v>
      </c>
      <c r="I6" s="657" t="s">
        <v>17</v>
      </c>
      <c r="J6" s="658" t="s">
        <v>110</v>
      </c>
      <c r="K6" s="659" t="s">
        <v>60</v>
      </c>
      <c r="N6" s="645" t="s">
        <v>108</v>
      </c>
      <c r="O6" s="643" t="s">
        <v>111</v>
      </c>
      <c r="P6" s="637" t="s">
        <v>10</v>
      </c>
      <c r="Q6" s="285" t="s">
        <v>109</v>
      </c>
      <c r="R6" s="286" t="s">
        <v>12</v>
      </c>
      <c r="S6" s="286" t="s">
        <v>13</v>
      </c>
      <c r="T6" s="286" t="s">
        <v>14</v>
      </c>
      <c r="U6" s="286" t="s">
        <v>15</v>
      </c>
      <c r="V6" s="286" t="s">
        <v>16</v>
      </c>
      <c r="W6" s="287" t="s">
        <v>17</v>
      </c>
      <c r="X6" s="288" t="s">
        <v>110</v>
      </c>
      <c r="Y6" s="312" t="s">
        <v>60</v>
      </c>
      <c r="Z6" s="284" t="s">
        <v>10</v>
      </c>
      <c r="AA6" s="285" t="s">
        <v>109</v>
      </c>
      <c r="AB6" s="286" t="s">
        <v>12</v>
      </c>
      <c r="AC6" s="286" t="s">
        <v>13</v>
      </c>
      <c r="AD6" s="286" t="s">
        <v>14</v>
      </c>
      <c r="AE6" s="286" t="s">
        <v>15</v>
      </c>
      <c r="AF6" s="286" t="s">
        <v>16</v>
      </c>
      <c r="AG6" s="287" t="s">
        <v>17</v>
      </c>
      <c r="AH6" s="288" t="s">
        <v>110</v>
      </c>
      <c r="AI6" s="289" t="s">
        <v>60</v>
      </c>
      <c r="AJ6" s="284" t="s">
        <v>10</v>
      </c>
      <c r="AK6" s="285" t="s">
        <v>109</v>
      </c>
      <c r="AL6" s="286" t="s">
        <v>12</v>
      </c>
      <c r="AM6" s="286" t="s">
        <v>13</v>
      </c>
      <c r="AN6" s="286" t="s">
        <v>14</v>
      </c>
      <c r="AO6" s="286" t="s">
        <v>15</v>
      </c>
      <c r="AP6" s="286" t="s">
        <v>16</v>
      </c>
      <c r="AQ6" s="287" t="s">
        <v>17</v>
      </c>
      <c r="AR6" s="288" t="s">
        <v>110</v>
      </c>
      <c r="AS6" s="289" t="s">
        <v>60</v>
      </c>
      <c r="AT6" s="284" t="s">
        <v>10</v>
      </c>
      <c r="AU6" s="285" t="s">
        <v>109</v>
      </c>
      <c r="AV6" s="286" t="s">
        <v>12</v>
      </c>
      <c r="AW6" s="286" t="s">
        <v>13</v>
      </c>
      <c r="AX6" s="286" t="s">
        <v>14</v>
      </c>
      <c r="AY6" s="286" t="s">
        <v>15</v>
      </c>
      <c r="AZ6" s="286" t="s">
        <v>16</v>
      </c>
      <c r="BA6" s="287" t="s">
        <v>17</v>
      </c>
      <c r="BB6" s="288" t="s">
        <v>110</v>
      </c>
      <c r="BC6" s="289" t="s">
        <v>60</v>
      </c>
    </row>
    <row r="7" spans="1:55" ht="12.75" customHeight="1" thickTop="1" thickBot="1">
      <c r="A7" s="290" t="s">
        <v>112</v>
      </c>
      <c r="B7" s="426">
        <f>SUM(B8:B19)</f>
        <v>902</v>
      </c>
      <c r="C7" s="427">
        <f t="shared" ref="C7:K7" si="0">SUM(C8:C19)</f>
        <v>56</v>
      </c>
      <c r="D7" s="428">
        <f t="shared" si="0"/>
        <v>380</v>
      </c>
      <c r="E7" s="429">
        <f t="shared" si="0"/>
        <v>253</v>
      </c>
      <c r="F7" s="430">
        <f t="shared" si="0"/>
        <v>180</v>
      </c>
      <c r="G7" s="430">
        <f t="shared" si="0"/>
        <v>6</v>
      </c>
      <c r="H7" s="430">
        <f t="shared" si="0"/>
        <v>6</v>
      </c>
      <c r="I7" s="431">
        <f t="shared" si="0"/>
        <v>6</v>
      </c>
      <c r="J7" s="431">
        <f t="shared" si="0"/>
        <v>3</v>
      </c>
      <c r="K7" s="432">
        <f t="shared" si="0"/>
        <v>12</v>
      </c>
      <c r="L7" s="297"/>
      <c r="M7" s="297"/>
      <c r="N7" s="646" t="s">
        <v>112</v>
      </c>
      <c r="O7" s="647">
        <f>SUM(O8:O19)</f>
        <v>902</v>
      </c>
      <c r="P7" s="638">
        <f>SUM(P8:P19)</f>
        <v>233</v>
      </c>
      <c r="Q7" s="291">
        <f t="shared" ref="Q7:Y7" si="1">SUM(Q8:Q19)</f>
        <v>25</v>
      </c>
      <c r="R7" s="292">
        <f t="shared" si="1"/>
        <v>101</v>
      </c>
      <c r="S7" s="293">
        <f t="shared" si="1"/>
        <v>62</v>
      </c>
      <c r="T7" s="294">
        <f t="shared" si="1"/>
        <v>38</v>
      </c>
      <c r="U7" s="294">
        <f t="shared" si="1"/>
        <v>1</v>
      </c>
      <c r="V7" s="294">
        <f t="shared" si="1"/>
        <v>4</v>
      </c>
      <c r="W7" s="295">
        <f t="shared" si="1"/>
        <v>0</v>
      </c>
      <c r="X7" s="295">
        <f t="shared" si="1"/>
        <v>1</v>
      </c>
      <c r="Y7" s="296">
        <f t="shared" si="1"/>
        <v>1</v>
      </c>
      <c r="Z7" s="172">
        <f>SUM(Z8:Z19)</f>
        <v>229</v>
      </c>
      <c r="AA7" s="291">
        <f t="shared" ref="AA7:AI7" si="2">SUM(AA8:AA19)</f>
        <v>8</v>
      </c>
      <c r="AB7" s="292">
        <f t="shared" si="2"/>
        <v>90</v>
      </c>
      <c r="AC7" s="293">
        <f t="shared" si="2"/>
        <v>65</v>
      </c>
      <c r="AD7" s="294">
        <f t="shared" si="2"/>
        <v>50</v>
      </c>
      <c r="AE7" s="294">
        <f t="shared" si="2"/>
        <v>2</v>
      </c>
      <c r="AF7" s="294">
        <f t="shared" si="2"/>
        <v>2</v>
      </c>
      <c r="AG7" s="295">
        <f t="shared" si="2"/>
        <v>2</v>
      </c>
      <c r="AH7" s="295">
        <f t="shared" si="2"/>
        <v>0</v>
      </c>
      <c r="AI7" s="296">
        <f t="shared" si="2"/>
        <v>10</v>
      </c>
      <c r="AJ7" s="172">
        <f>SUM(AJ8:AJ19)</f>
        <v>209</v>
      </c>
      <c r="AK7" s="291">
        <f t="shared" ref="AK7:AS7" si="3">SUM(AK8:AK19)</f>
        <v>8</v>
      </c>
      <c r="AL7" s="292">
        <f t="shared" si="3"/>
        <v>78</v>
      </c>
      <c r="AM7" s="293">
        <f t="shared" si="3"/>
        <v>63</v>
      </c>
      <c r="AN7" s="294">
        <f t="shared" si="3"/>
        <v>55</v>
      </c>
      <c r="AO7" s="294">
        <f t="shared" si="3"/>
        <v>2</v>
      </c>
      <c r="AP7" s="294">
        <f t="shared" si="3"/>
        <v>0</v>
      </c>
      <c r="AQ7" s="295">
        <f t="shared" si="3"/>
        <v>0</v>
      </c>
      <c r="AR7" s="295">
        <f t="shared" si="3"/>
        <v>2</v>
      </c>
      <c r="AS7" s="296">
        <f t="shared" si="3"/>
        <v>1</v>
      </c>
      <c r="AT7" s="172">
        <f>SUM(AT8:AT19)</f>
        <v>231</v>
      </c>
      <c r="AU7" s="291">
        <f t="shared" ref="AU7:BC7" si="4">SUM(AU8:AU19)</f>
        <v>15</v>
      </c>
      <c r="AV7" s="292">
        <f t="shared" si="4"/>
        <v>111</v>
      </c>
      <c r="AW7" s="293">
        <f t="shared" si="4"/>
        <v>63</v>
      </c>
      <c r="AX7" s="294">
        <f t="shared" si="4"/>
        <v>37</v>
      </c>
      <c r="AY7" s="294">
        <f t="shared" si="4"/>
        <v>1</v>
      </c>
      <c r="AZ7" s="294">
        <f t="shared" si="4"/>
        <v>0</v>
      </c>
      <c r="BA7" s="295">
        <f t="shared" si="4"/>
        <v>4</v>
      </c>
      <c r="BB7" s="295">
        <f t="shared" si="4"/>
        <v>0</v>
      </c>
      <c r="BC7" s="296">
        <f t="shared" si="4"/>
        <v>0</v>
      </c>
    </row>
    <row r="8" spans="1:55" ht="10.5" customHeight="1" thickTop="1">
      <c r="A8" s="399" t="s">
        <v>113</v>
      </c>
      <c r="B8" s="404">
        <f>SUM(C8:K8)</f>
        <v>57</v>
      </c>
      <c r="C8" s="401">
        <f>SUM(Q8,AA8,AK8,AU8)</f>
        <v>3</v>
      </c>
      <c r="D8" s="401">
        <f t="shared" ref="D8:K19" si="5">SUM(R8,AB8,AL8,AV8)</f>
        <v>17</v>
      </c>
      <c r="E8" s="401">
        <f t="shared" si="5"/>
        <v>13</v>
      </c>
      <c r="F8" s="401">
        <f t="shared" si="5"/>
        <v>21</v>
      </c>
      <c r="G8" s="401">
        <f t="shared" si="5"/>
        <v>0</v>
      </c>
      <c r="H8" s="401">
        <f t="shared" si="5"/>
        <v>2</v>
      </c>
      <c r="I8" s="401">
        <f t="shared" si="5"/>
        <v>0</v>
      </c>
      <c r="J8" s="401">
        <f t="shared" si="5"/>
        <v>0</v>
      </c>
      <c r="K8" s="402">
        <f t="shared" si="5"/>
        <v>1</v>
      </c>
      <c r="L8" s="297"/>
      <c r="N8" s="298" t="s">
        <v>113</v>
      </c>
      <c r="O8" s="644">
        <f>SUM(P8,Z8,AJ8,AT8)</f>
        <v>57</v>
      </c>
      <c r="P8" s="639">
        <f>SUM(Q8:Y8)</f>
        <v>9</v>
      </c>
      <c r="Q8" s="300">
        <v>0</v>
      </c>
      <c r="R8" s="300">
        <v>3</v>
      </c>
      <c r="S8" s="300">
        <v>4</v>
      </c>
      <c r="T8" s="300">
        <v>2</v>
      </c>
      <c r="U8" s="300">
        <v>0</v>
      </c>
      <c r="V8" s="300"/>
      <c r="W8" s="300"/>
      <c r="X8" s="300"/>
      <c r="Y8" s="300"/>
      <c r="Z8" s="299">
        <f>SUM(AA8:AI8)</f>
        <v>27</v>
      </c>
      <c r="AA8" s="300">
        <v>1</v>
      </c>
      <c r="AB8" s="300">
        <v>9</v>
      </c>
      <c r="AC8" s="300">
        <v>3</v>
      </c>
      <c r="AD8" s="300">
        <v>12</v>
      </c>
      <c r="AE8" s="300">
        <v>0</v>
      </c>
      <c r="AF8" s="300">
        <v>2</v>
      </c>
      <c r="AG8" s="300"/>
      <c r="AH8" s="300"/>
      <c r="AI8" s="300"/>
      <c r="AJ8" s="299">
        <f>SUM(AK8:AS8)</f>
        <v>12</v>
      </c>
      <c r="AK8" s="317"/>
      <c r="AL8" s="317">
        <v>3</v>
      </c>
      <c r="AM8" s="317">
        <v>3</v>
      </c>
      <c r="AN8" s="317">
        <v>5</v>
      </c>
      <c r="AO8" s="317">
        <v>0</v>
      </c>
      <c r="AP8" s="317">
        <v>0</v>
      </c>
      <c r="AQ8" s="317">
        <v>0</v>
      </c>
      <c r="AR8" s="317">
        <v>0</v>
      </c>
      <c r="AS8" s="301">
        <v>1</v>
      </c>
      <c r="AT8" s="299">
        <f>SUM(AU8:BC8)</f>
        <v>9</v>
      </c>
      <c r="AU8" s="300">
        <v>2</v>
      </c>
      <c r="AV8" s="300">
        <v>2</v>
      </c>
      <c r="AW8" s="300">
        <v>3</v>
      </c>
      <c r="AX8" s="300">
        <v>2</v>
      </c>
      <c r="AY8" s="300"/>
      <c r="AZ8" s="300"/>
      <c r="BA8" s="300"/>
      <c r="BB8" s="300"/>
      <c r="BC8" s="300"/>
    </row>
    <row r="9" spans="1:55" ht="10.5" customHeight="1">
      <c r="A9" s="406" t="s">
        <v>114</v>
      </c>
      <c r="B9" s="404">
        <f t="shared" ref="B9:B19" si="6">SUM(C9:K9)</f>
        <v>68</v>
      </c>
      <c r="C9" s="401">
        <f t="shared" ref="C9:C19" si="7">SUM(Q9,AA9,AK9,AU9)</f>
        <v>5</v>
      </c>
      <c r="D9" s="401">
        <f t="shared" si="5"/>
        <v>30</v>
      </c>
      <c r="E9" s="401">
        <f t="shared" si="5"/>
        <v>20</v>
      </c>
      <c r="F9" s="401">
        <f t="shared" si="5"/>
        <v>11</v>
      </c>
      <c r="G9" s="401">
        <f t="shared" si="5"/>
        <v>1</v>
      </c>
      <c r="H9" s="401">
        <f t="shared" si="5"/>
        <v>1</v>
      </c>
      <c r="I9" s="401">
        <f t="shared" si="5"/>
        <v>0</v>
      </c>
      <c r="J9" s="401">
        <f t="shared" si="5"/>
        <v>0</v>
      </c>
      <c r="K9" s="402">
        <f t="shared" si="5"/>
        <v>0</v>
      </c>
      <c r="L9" s="297"/>
      <c r="N9" s="302" t="s">
        <v>114</v>
      </c>
      <c r="O9" s="644">
        <f t="shared" ref="O9:O18" si="8">SUM(P9,Z9,AJ9,AT9)</f>
        <v>68</v>
      </c>
      <c r="P9" s="639">
        <f t="shared" ref="P9:P19" si="9">SUM(Q9:Y9)</f>
        <v>16</v>
      </c>
      <c r="Q9" s="300">
        <v>1</v>
      </c>
      <c r="R9" s="300">
        <v>11</v>
      </c>
      <c r="S9" s="300">
        <v>1</v>
      </c>
      <c r="T9" s="300">
        <v>1</v>
      </c>
      <c r="U9" s="300">
        <v>1</v>
      </c>
      <c r="V9" s="300">
        <v>1</v>
      </c>
      <c r="W9" s="300"/>
      <c r="X9" s="300"/>
      <c r="Y9" s="300"/>
      <c r="Z9" s="299">
        <f t="shared" ref="Z9:Z19" si="10">SUM(AA9:AI9)</f>
        <v>14</v>
      </c>
      <c r="AA9" s="300">
        <v>0</v>
      </c>
      <c r="AB9" s="300">
        <v>6</v>
      </c>
      <c r="AC9" s="300">
        <v>6</v>
      </c>
      <c r="AD9" s="300">
        <v>2</v>
      </c>
      <c r="AE9" s="300">
        <v>0</v>
      </c>
      <c r="AF9" s="300"/>
      <c r="AG9" s="300"/>
      <c r="AH9" s="300"/>
      <c r="AI9" s="300"/>
      <c r="AJ9" s="299">
        <f t="shared" ref="AJ9:AJ19" si="11">SUM(AK9:AS9)</f>
        <v>11</v>
      </c>
      <c r="AK9" s="318"/>
      <c r="AL9" s="318">
        <v>2</v>
      </c>
      <c r="AM9" s="318">
        <v>3</v>
      </c>
      <c r="AN9" s="318">
        <v>6</v>
      </c>
      <c r="AO9" s="318">
        <v>0</v>
      </c>
      <c r="AP9" s="318">
        <v>0</v>
      </c>
      <c r="AQ9" s="318">
        <v>0</v>
      </c>
      <c r="AR9" s="318">
        <v>0</v>
      </c>
      <c r="AS9" s="303">
        <v>0</v>
      </c>
      <c r="AT9" s="299">
        <f t="shared" ref="AT9:AT19" si="12">SUM(AU9:BC9)</f>
        <v>27</v>
      </c>
      <c r="AU9" s="300">
        <v>4</v>
      </c>
      <c r="AV9" s="300">
        <v>11</v>
      </c>
      <c r="AW9" s="300">
        <v>10</v>
      </c>
      <c r="AX9" s="300">
        <v>2</v>
      </c>
      <c r="AY9" s="300"/>
      <c r="AZ9" s="300"/>
      <c r="BA9" s="300"/>
      <c r="BB9" s="300"/>
      <c r="BC9" s="300"/>
    </row>
    <row r="10" spans="1:55" ht="10.5" customHeight="1">
      <c r="A10" s="406" t="s">
        <v>115</v>
      </c>
      <c r="B10" s="404">
        <f t="shared" si="6"/>
        <v>75</v>
      </c>
      <c r="C10" s="401">
        <f t="shared" si="7"/>
        <v>6</v>
      </c>
      <c r="D10" s="401">
        <f t="shared" si="5"/>
        <v>38</v>
      </c>
      <c r="E10" s="401">
        <f t="shared" si="5"/>
        <v>13</v>
      </c>
      <c r="F10" s="401">
        <f t="shared" si="5"/>
        <v>17</v>
      </c>
      <c r="G10" s="401">
        <f t="shared" si="5"/>
        <v>0</v>
      </c>
      <c r="H10" s="401">
        <f t="shared" si="5"/>
        <v>0</v>
      </c>
      <c r="I10" s="401">
        <f t="shared" si="5"/>
        <v>1</v>
      </c>
      <c r="J10" s="401">
        <f t="shared" si="5"/>
        <v>0</v>
      </c>
      <c r="K10" s="402">
        <f t="shared" si="5"/>
        <v>0</v>
      </c>
      <c r="L10" s="297"/>
      <c r="N10" s="302" t="s">
        <v>115</v>
      </c>
      <c r="O10" s="644">
        <f t="shared" si="8"/>
        <v>75</v>
      </c>
      <c r="P10" s="639">
        <f t="shared" si="9"/>
        <v>20</v>
      </c>
      <c r="Q10" s="300">
        <v>5</v>
      </c>
      <c r="R10" s="300">
        <v>6</v>
      </c>
      <c r="S10" s="300">
        <v>4</v>
      </c>
      <c r="T10" s="300">
        <v>5</v>
      </c>
      <c r="U10" s="300">
        <v>0</v>
      </c>
      <c r="V10" s="300"/>
      <c r="W10" s="300"/>
      <c r="X10" s="300"/>
      <c r="Y10" s="300"/>
      <c r="Z10" s="299">
        <f t="shared" si="10"/>
        <v>17</v>
      </c>
      <c r="AA10" s="300">
        <v>0</v>
      </c>
      <c r="AB10" s="300">
        <v>8</v>
      </c>
      <c r="AC10" s="300">
        <v>5</v>
      </c>
      <c r="AD10" s="300">
        <v>3</v>
      </c>
      <c r="AE10" s="300">
        <v>0</v>
      </c>
      <c r="AF10" s="300"/>
      <c r="AG10" s="300">
        <v>1</v>
      </c>
      <c r="AH10" s="300"/>
      <c r="AI10" s="300"/>
      <c r="AJ10" s="299">
        <f t="shared" si="11"/>
        <v>14</v>
      </c>
      <c r="AK10" s="318"/>
      <c r="AL10" s="318">
        <v>8</v>
      </c>
      <c r="AM10" s="318">
        <v>1</v>
      </c>
      <c r="AN10" s="318">
        <v>5</v>
      </c>
      <c r="AO10" s="318">
        <v>0</v>
      </c>
      <c r="AP10" s="318">
        <v>0</v>
      </c>
      <c r="AQ10" s="318">
        <v>0</v>
      </c>
      <c r="AR10" s="318">
        <v>0</v>
      </c>
      <c r="AS10" s="303">
        <v>0</v>
      </c>
      <c r="AT10" s="299">
        <f t="shared" si="12"/>
        <v>24</v>
      </c>
      <c r="AU10" s="300">
        <v>1</v>
      </c>
      <c r="AV10" s="300">
        <v>16</v>
      </c>
      <c r="AW10" s="300">
        <v>3</v>
      </c>
      <c r="AX10" s="300">
        <v>4</v>
      </c>
      <c r="AY10" s="300"/>
      <c r="AZ10" s="300"/>
      <c r="BA10" s="300"/>
      <c r="BB10" s="300"/>
      <c r="BC10" s="300"/>
    </row>
    <row r="11" spans="1:55" ht="10.5" customHeight="1">
      <c r="A11" s="409" t="s">
        <v>116</v>
      </c>
      <c r="B11" s="404">
        <f t="shared" si="6"/>
        <v>136</v>
      </c>
      <c r="C11" s="401">
        <f t="shared" si="7"/>
        <v>8</v>
      </c>
      <c r="D11" s="401">
        <f t="shared" si="5"/>
        <v>52</v>
      </c>
      <c r="E11" s="401">
        <f t="shared" si="5"/>
        <v>55</v>
      </c>
      <c r="F11" s="401">
        <f t="shared" si="5"/>
        <v>19</v>
      </c>
      <c r="G11" s="401">
        <f t="shared" si="5"/>
        <v>1</v>
      </c>
      <c r="H11" s="401">
        <f t="shared" si="5"/>
        <v>0</v>
      </c>
      <c r="I11" s="401">
        <f t="shared" si="5"/>
        <v>1</v>
      </c>
      <c r="J11" s="401">
        <f t="shared" si="5"/>
        <v>0</v>
      </c>
      <c r="K11" s="402">
        <f t="shared" si="5"/>
        <v>0</v>
      </c>
      <c r="L11" s="297"/>
      <c r="N11" s="304" t="s">
        <v>116</v>
      </c>
      <c r="O11" s="644">
        <f t="shared" si="8"/>
        <v>136</v>
      </c>
      <c r="P11" s="639">
        <f t="shared" si="9"/>
        <v>42</v>
      </c>
      <c r="Q11" s="300">
        <v>5</v>
      </c>
      <c r="R11" s="300">
        <v>17</v>
      </c>
      <c r="S11" s="300">
        <v>17</v>
      </c>
      <c r="T11" s="300">
        <v>3</v>
      </c>
      <c r="U11" s="300">
        <v>0</v>
      </c>
      <c r="V11" s="300">
        <v>0</v>
      </c>
      <c r="W11" s="300"/>
      <c r="X11" s="300"/>
      <c r="Y11" s="300"/>
      <c r="Z11" s="299">
        <f t="shared" si="10"/>
        <v>38</v>
      </c>
      <c r="AA11" s="300">
        <v>2</v>
      </c>
      <c r="AB11" s="300">
        <v>13</v>
      </c>
      <c r="AC11" s="300">
        <v>16</v>
      </c>
      <c r="AD11" s="300">
        <v>6</v>
      </c>
      <c r="AE11" s="300">
        <v>1</v>
      </c>
      <c r="AF11" s="300"/>
      <c r="AG11" s="300"/>
      <c r="AH11" s="300"/>
      <c r="AI11" s="300"/>
      <c r="AJ11" s="299">
        <f t="shared" si="11"/>
        <v>33</v>
      </c>
      <c r="AK11" s="318"/>
      <c r="AL11" s="318">
        <v>11</v>
      </c>
      <c r="AM11" s="318">
        <v>14</v>
      </c>
      <c r="AN11" s="318">
        <v>8</v>
      </c>
      <c r="AO11" s="318">
        <v>0</v>
      </c>
      <c r="AP11" s="318">
        <v>0</v>
      </c>
      <c r="AQ11" s="318">
        <v>0</v>
      </c>
      <c r="AR11" s="318">
        <v>0</v>
      </c>
      <c r="AS11" s="303">
        <v>0</v>
      </c>
      <c r="AT11" s="299">
        <f t="shared" si="12"/>
        <v>23</v>
      </c>
      <c r="AU11" s="300">
        <v>1</v>
      </c>
      <c r="AV11" s="300">
        <v>11</v>
      </c>
      <c r="AW11" s="300">
        <v>8</v>
      </c>
      <c r="AX11" s="300">
        <v>2</v>
      </c>
      <c r="AY11" s="300"/>
      <c r="AZ11" s="300"/>
      <c r="BA11" s="300">
        <v>1</v>
      </c>
      <c r="BB11" s="300"/>
      <c r="BC11" s="300"/>
    </row>
    <row r="12" spans="1:55" ht="10.5" customHeight="1">
      <c r="A12" s="409" t="s">
        <v>117</v>
      </c>
      <c r="B12" s="411">
        <f t="shared" si="6"/>
        <v>66</v>
      </c>
      <c r="C12" s="401">
        <f t="shared" si="7"/>
        <v>4</v>
      </c>
      <c r="D12" s="401">
        <f t="shared" si="5"/>
        <v>26</v>
      </c>
      <c r="E12" s="401">
        <f t="shared" si="5"/>
        <v>17</v>
      </c>
      <c r="F12" s="401">
        <f t="shared" si="5"/>
        <v>19</v>
      </c>
      <c r="G12" s="401">
        <f t="shared" si="5"/>
        <v>0</v>
      </c>
      <c r="H12" s="401">
        <f t="shared" si="5"/>
        <v>0</v>
      </c>
      <c r="I12" s="401">
        <f t="shared" si="5"/>
        <v>0</v>
      </c>
      <c r="J12" s="401">
        <f t="shared" si="5"/>
        <v>0</v>
      </c>
      <c r="K12" s="402">
        <f t="shared" si="5"/>
        <v>0</v>
      </c>
      <c r="L12" s="297"/>
      <c r="N12" s="304" t="s">
        <v>117</v>
      </c>
      <c r="O12" s="644">
        <f t="shared" si="8"/>
        <v>66</v>
      </c>
      <c r="P12" s="640">
        <f t="shared" si="9"/>
        <v>1</v>
      </c>
      <c r="Q12" s="300">
        <v>0</v>
      </c>
      <c r="R12" s="300">
        <v>0</v>
      </c>
      <c r="S12" s="300">
        <v>1</v>
      </c>
      <c r="T12" s="300">
        <v>0</v>
      </c>
      <c r="U12" s="300">
        <v>0</v>
      </c>
      <c r="V12" s="300">
        <v>0</v>
      </c>
      <c r="W12" s="300"/>
      <c r="X12" s="300"/>
      <c r="Y12" s="300"/>
      <c r="Z12" s="305">
        <f t="shared" si="10"/>
        <v>16</v>
      </c>
      <c r="AA12" s="300">
        <v>0</v>
      </c>
      <c r="AB12" s="300">
        <v>7</v>
      </c>
      <c r="AC12" s="300">
        <v>3</v>
      </c>
      <c r="AD12" s="300">
        <v>6</v>
      </c>
      <c r="AE12" s="300">
        <v>0</v>
      </c>
      <c r="AF12" s="300"/>
      <c r="AG12" s="300"/>
      <c r="AH12" s="300"/>
      <c r="AI12" s="300"/>
      <c r="AJ12" s="305">
        <f t="shared" si="11"/>
        <v>30</v>
      </c>
      <c r="AK12" s="318">
        <v>3</v>
      </c>
      <c r="AL12" s="318">
        <v>12</v>
      </c>
      <c r="AM12" s="318">
        <v>8</v>
      </c>
      <c r="AN12" s="318">
        <v>7</v>
      </c>
      <c r="AO12" s="318">
        <v>0</v>
      </c>
      <c r="AP12" s="318">
        <v>0</v>
      </c>
      <c r="AQ12" s="318">
        <v>0</v>
      </c>
      <c r="AR12" s="318">
        <v>0</v>
      </c>
      <c r="AS12" s="306">
        <v>0</v>
      </c>
      <c r="AT12" s="305">
        <f>SUM(AU12:BC12)</f>
        <v>19</v>
      </c>
      <c r="AU12" s="300">
        <v>1</v>
      </c>
      <c r="AV12" s="300">
        <v>7</v>
      </c>
      <c r="AW12" s="300">
        <v>5</v>
      </c>
      <c r="AX12" s="300">
        <v>6</v>
      </c>
      <c r="AY12" s="300"/>
      <c r="AZ12" s="300"/>
      <c r="BA12" s="300"/>
      <c r="BB12" s="300"/>
      <c r="BC12" s="300"/>
    </row>
    <row r="13" spans="1:55" ht="10.5" customHeight="1">
      <c r="A13" s="409" t="s">
        <v>118</v>
      </c>
      <c r="B13" s="404">
        <f t="shared" si="6"/>
        <v>70</v>
      </c>
      <c r="C13" s="401">
        <f t="shared" si="7"/>
        <v>2</v>
      </c>
      <c r="D13" s="401">
        <f t="shared" si="5"/>
        <v>26</v>
      </c>
      <c r="E13" s="401">
        <f t="shared" si="5"/>
        <v>26</v>
      </c>
      <c r="F13" s="401">
        <f t="shared" si="5"/>
        <v>7</v>
      </c>
      <c r="G13" s="401">
        <f t="shared" si="5"/>
        <v>1</v>
      </c>
      <c r="H13" s="401">
        <f t="shared" si="5"/>
        <v>0</v>
      </c>
      <c r="I13" s="401">
        <f t="shared" si="5"/>
        <v>0</v>
      </c>
      <c r="J13" s="401">
        <f t="shared" si="5"/>
        <v>0</v>
      </c>
      <c r="K13" s="402">
        <f t="shared" si="5"/>
        <v>8</v>
      </c>
      <c r="L13" s="297"/>
      <c r="N13" s="304" t="s">
        <v>118</v>
      </c>
      <c r="O13" s="644">
        <f t="shared" si="8"/>
        <v>70</v>
      </c>
      <c r="P13" s="639">
        <f t="shared" si="9"/>
        <v>23</v>
      </c>
      <c r="Q13" s="300">
        <v>2</v>
      </c>
      <c r="R13" s="300">
        <v>9</v>
      </c>
      <c r="S13" s="300">
        <v>9</v>
      </c>
      <c r="T13" s="300">
        <v>2</v>
      </c>
      <c r="U13" s="300">
        <v>0</v>
      </c>
      <c r="V13" s="300">
        <v>0</v>
      </c>
      <c r="W13" s="300"/>
      <c r="X13" s="300"/>
      <c r="Y13" s="300">
        <v>1</v>
      </c>
      <c r="Z13" s="299">
        <f t="shared" si="10"/>
        <v>19</v>
      </c>
      <c r="AA13" s="300">
        <v>0</v>
      </c>
      <c r="AB13" s="300">
        <v>7</v>
      </c>
      <c r="AC13" s="300">
        <v>3</v>
      </c>
      <c r="AD13" s="300">
        <v>2</v>
      </c>
      <c r="AE13" s="300">
        <v>0</v>
      </c>
      <c r="AF13" s="300"/>
      <c r="AG13" s="300"/>
      <c r="AH13" s="300"/>
      <c r="AI13" s="300">
        <v>7</v>
      </c>
      <c r="AJ13" s="299">
        <f t="shared" si="11"/>
        <v>12</v>
      </c>
      <c r="AK13" s="318"/>
      <c r="AL13" s="318">
        <v>3</v>
      </c>
      <c r="AM13" s="318">
        <v>8</v>
      </c>
      <c r="AN13" s="318">
        <v>0</v>
      </c>
      <c r="AO13" s="318">
        <v>1</v>
      </c>
      <c r="AP13" s="318">
        <v>0</v>
      </c>
      <c r="AQ13" s="318">
        <v>0</v>
      </c>
      <c r="AR13" s="318">
        <v>0</v>
      </c>
      <c r="AS13" s="303">
        <v>0</v>
      </c>
      <c r="AT13" s="299">
        <f t="shared" si="12"/>
        <v>16</v>
      </c>
      <c r="AU13" s="300">
        <v>0</v>
      </c>
      <c r="AV13" s="300">
        <v>7</v>
      </c>
      <c r="AW13" s="300">
        <v>6</v>
      </c>
      <c r="AX13" s="300">
        <v>3</v>
      </c>
      <c r="AY13" s="300"/>
      <c r="AZ13" s="300"/>
      <c r="BA13" s="300"/>
      <c r="BB13" s="300"/>
      <c r="BC13" s="300"/>
    </row>
    <row r="14" spans="1:55" ht="10.5" customHeight="1">
      <c r="A14" s="409" t="s">
        <v>119</v>
      </c>
      <c r="B14" s="404">
        <f t="shared" si="6"/>
        <v>49</v>
      </c>
      <c r="C14" s="401">
        <f t="shared" si="7"/>
        <v>1</v>
      </c>
      <c r="D14" s="401">
        <f t="shared" si="5"/>
        <v>25</v>
      </c>
      <c r="E14" s="401">
        <f t="shared" si="5"/>
        <v>10</v>
      </c>
      <c r="F14" s="401">
        <f t="shared" si="5"/>
        <v>10</v>
      </c>
      <c r="G14" s="401">
        <f t="shared" si="5"/>
        <v>0</v>
      </c>
      <c r="H14" s="401">
        <f t="shared" si="5"/>
        <v>0</v>
      </c>
      <c r="I14" s="401">
        <f t="shared" si="5"/>
        <v>0</v>
      </c>
      <c r="J14" s="401">
        <f t="shared" si="5"/>
        <v>0</v>
      </c>
      <c r="K14" s="402">
        <f t="shared" si="5"/>
        <v>3</v>
      </c>
      <c r="L14" s="297"/>
      <c r="N14" s="304" t="s">
        <v>119</v>
      </c>
      <c r="O14" s="644">
        <f t="shared" si="8"/>
        <v>49</v>
      </c>
      <c r="P14" s="639">
        <f t="shared" si="9"/>
        <v>11</v>
      </c>
      <c r="Q14" s="300">
        <v>0</v>
      </c>
      <c r="R14" s="300">
        <v>4</v>
      </c>
      <c r="S14" s="300">
        <v>4</v>
      </c>
      <c r="T14" s="300">
        <v>3</v>
      </c>
      <c r="U14" s="300">
        <v>0</v>
      </c>
      <c r="V14" s="300">
        <v>0</v>
      </c>
      <c r="W14" s="300"/>
      <c r="X14" s="300"/>
      <c r="Y14" s="300"/>
      <c r="Z14" s="299">
        <f t="shared" si="10"/>
        <v>17</v>
      </c>
      <c r="AA14" s="300">
        <v>0</v>
      </c>
      <c r="AB14" s="300">
        <v>7</v>
      </c>
      <c r="AC14" s="300">
        <v>3</v>
      </c>
      <c r="AD14" s="300">
        <v>4</v>
      </c>
      <c r="AE14" s="300">
        <v>0</v>
      </c>
      <c r="AF14" s="300"/>
      <c r="AG14" s="300"/>
      <c r="AH14" s="300"/>
      <c r="AI14" s="300">
        <v>3</v>
      </c>
      <c r="AJ14" s="299">
        <f t="shared" si="11"/>
        <v>10</v>
      </c>
      <c r="AK14" s="318"/>
      <c r="AL14" s="318">
        <v>7</v>
      </c>
      <c r="AM14" s="318">
        <v>1</v>
      </c>
      <c r="AN14" s="318">
        <v>2</v>
      </c>
      <c r="AO14" s="318">
        <v>0</v>
      </c>
      <c r="AP14" s="318">
        <v>0</v>
      </c>
      <c r="AQ14" s="318">
        <v>0</v>
      </c>
      <c r="AR14" s="318">
        <v>0</v>
      </c>
      <c r="AS14" s="303">
        <v>0</v>
      </c>
      <c r="AT14" s="299">
        <f t="shared" si="12"/>
        <v>11</v>
      </c>
      <c r="AU14" s="300">
        <v>1</v>
      </c>
      <c r="AV14" s="300">
        <v>7</v>
      </c>
      <c r="AW14" s="300">
        <v>2</v>
      </c>
      <c r="AX14" s="300">
        <v>1</v>
      </c>
      <c r="AY14" s="300"/>
      <c r="AZ14" s="300"/>
      <c r="BA14" s="300"/>
      <c r="BB14" s="300"/>
      <c r="BC14" s="300"/>
    </row>
    <row r="15" spans="1:55" ht="10.5" customHeight="1">
      <c r="A15" s="409" t="s">
        <v>120</v>
      </c>
      <c r="B15" s="404">
        <f t="shared" si="6"/>
        <v>73</v>
      </c>
      <c r="C15" s="401">
        <f t="shared" si="7"/>
        <v>2</v>
      </c>
      <c r="D15" s="401">
        <f t="shared" si="5"/>
        <v>34</v>
      </c>
      <c r="E15" s="401">
        <f t="shared" si="5"/>
        <v>20</v>
      </c>
      <c r="F15" s="401">
        <f t="shared" si="5"/>
        <v>16</v>
      </c>
      <c r="G15" s="401">
        <f t="shared" si="5"/>
        <v>0</v>
      </c>
      <c r="H15" s="401">
        <f t="shared" si="5"/>
        <v>0</v>
      </c>
      <c r="I15" s="401">
        <f t="shared" si="5"/>
        <v>0</v>
      </c>
      <c r="J15" s="401">
        <f t="shared" si="5"/>
        <v>1</v>
      </c>
      <c r="K15" s="402">
        <f t="shared" si="5"/>
        <v>0</v>
      </c>
      <c r="L15" s="297"/>
      <c r="N15" s="304" t="s">
        <v>120</v>
      </c>
      <c r="O15" s="644">
        <f t="shared" si="8"/>
        <v>73</v>
      </c>
      <c r="P15" s="639">
        <f t="shared" si="9"/>
        <v>20</v>
      </c>
      <c r="Q15" s="300">
        <v>0</v>
      </c>
      <c r="R15" s="300">
        <v>8</v>
      </c>
      <c r="S15" s="300">
        <v>6</v>
      </c>
      <c r="T15" s="300">
        <v>6</v>
      </c>
      <c r="U15" s="300">
        <v>0</v>
      </c>
      <c r="V15" s="300">
        <v>0</v>
      </c>
      <c r="W15" s="300"/>
      <c r="X15" s="300"/>
      <c r="Y15" s="300"/>
      <c r="Z15" s="299">
        <f t="shared" si="10"/>
        <v>20</v>
      </c>
      <c r="AA15" s="300">
        <v>1</v>
      </c>
      <c r="AB15" s="300">
        <v>8</v>
      </c>
      <c r="AC15" s="300">
        <v>7</v>
      </c>
      <c r="AD15" s="300">
        <v>4</v>
      </c>
      <c r="AE15" s="300">
        <v>0</v>
      </c>
      <c r="AF15" s="300"/>
      <c r="AG15" s="300"/>
      <c r="AH15" s="300"/>
      <c r="AI15" s="300"/>
      <c r="AJ15" s="299">
        <f t="shared" si="11"/>
        <v>13</v>
      </c>
      <c r="AK15" s="318"/>
      <c r="AL15" s="318">
        <v>9</v>
      </c>
      <c r="AM15" s="318">
        <v>1</v>
      </c>
      <c r="AN15" s="318">
        <v>2</v>
      </c>
      <c r="AO15" s="318">
        <v>0</v>
      </c>
      <c r="AP15" s="318">
        <v>0</v>
      </c>
      <c r="AQ15" s="318">
        <v>0</v>
      </c>
      <c r="AR15" s="318">
        <v>1</v>
      </c>
      <c r="AS15" s="303">
        <v>0</v>
      </c>
      <c r="AT15" s="299">
        <f t="shared" si="12"/>
        <v>20</v>
      </c>
      <c r="AU15" s="300">
        <v>1</v>
      </c>
      <c r="AV15" s="300">
        <v>9</v>
      </c>
      <c r="AW15" s="300">
        <v>6</v>
      </c>
      <c r="AX15" s="300">
        <v>4</v>
      </c>
      <c r="AY15" s="300"/>
      <c r="AZ15" s="300"/>
      <c r="BA15" s="300"/>
      <c r="BB15" s="300"/>
      <c r="BC15" s="300"/>
    </row>
    <row r="16" spans="1:55" ht="10.5" customHeight="1">
      <c r="A16" s="409" t="s">
        <v>121</v>
      </c>
      <c r="B16" s="404">
        <f t="shared" si="6"/>
        <v>59</v>
      </c>
      <c r="C16" s="401">
        <f t="shared" si="7"/>
        <v>3</v>
      </c>
      <c r="D16" s="401">
        <f t="shared" si="5"/>
        <v>23</v>
      </c>
      <c r="E16" s="401">
        <f t="shared" si="5"/>
        <v>19</v>
      </c>
      <c r="F16" s="401">
        <f t="shared" si="5"/>
        <v>12</v>
      </c>
      <c r="G16" s="401">
        <f t="shared" si="5"/>
        <v>1</v>
      </c>
      <c r="H16" s="401">
        <f t="shared" si="5"/>
        <v>1</v>
      </c>
      <c r="I16" s="401">
        <f t="shared" si="5"/>
        <v>0</v>
      </c>
      <c r="J16" s="401">
        <f t="shared" si="5"/>
        <v>0</v>
      </c>
      <c r="K16" s="402">
        <f t="shared" si="5"/>
        <v>0</v>
      </c>
      <c r="L16" s="297"/>
      <c r="N16" s="304" t="s">
        <v>121</v>
      </c>
      <c r="O16" s="644">
        <f t="shared" si="8"/>
        <v>59</v>
      </c>
      <c r="P16" s="639">
        <f t="shared" si="9"/>
        <v>15</v>
      </c>
      <c r="Q16" s="300">
        <v>2</v>
      </c>
      <c r="R16" s="300">
        <v>7</v>
      </c>
      <c r="S16" s="300">
        <v>4</v>
      </c>
      <c r="T16" s="300">
        <v>1</v>
      </c>
      <c r="U16" s="300">
        <v>0</v>
      </c>
      <c r="V16" s="300">
        <v>1</v>
      </c>
      <c r="W16" s="300"/>
      <c r="X16" s="300"/>
      <c r="Y16" s="300"/>
      <c r="Z16" s="299">
        <f t="shared" si="10"/>
        <v>9</v>
      </c>
      <c r="AA16" s="300">
        <v>0</v>
      </c>
      <c r="AB16" s="300">
        <v>2</v>
      </c>
      <c r="AC16" s="300">
        <v>4</v>
      </c>
      <c r="AD16" s="300">
        <v>2</v>
      </c>
      <c r="AE16" s="300">
        <v>1</v>
      </c>
      <c r="AF16" s="300"/>
      <c r="AG16" s="300"/>
      <c r="AH16" s="300"/>
      <c r="AI16" s="300"/>
      <c r="AJ16" s="299">
        <f t="shared" si="11"/>
        <v>17</v>
      </c>
      <c r="AK16" s="318"/>
      <c r="AL16" s="318">
        <v>7</v>
      </c>
      <c r="AM16" s="318">
        <v>7</v>
      </c>
      <c r="AN16" s="318">
        <v>3</v>
      </c>
      <c r="AO16" s="318">
        <v>0</v>
      </c>
      <c r="AP16" s="318">
        <v>0</v>
      </c>
      <c r="AQ16" s="318">
        <v>0</v>
      </c>
      <c r="AR16" s="318">
        <v>0</v>
      </c>
      <c r="AS16" s="303">
        <v>0</v>
      </c>
      <c r="AT16" s="299">
        <f t="shared" si="12"/>
        <v>18</v>
      </c>
      <c r="AU16" s="300">
        <v>1</v>
      </c>
      <c r="AV16" s="300">
        <v>7</v>
      </c>
      <c r="AW16" s="300">
        <v>4</v>
      </c>
      <c r="AX16" s="300">
        <v>6</v>
      </c>
      <c r="AY16" s="300"/>
      <c r="AZ16" s="300"/>
      <c r="BA16" s="300"/>
      <c r="BB16" s="300"/>
      <c r="BC16" s="300"/>
    </row>
    <row r="17" spans="1:55" ht="10.5" customHeight="1">
      <c r="A17" s="409" t="s">
        <v>122</v>
      </c>
      <c r="B17" s="404">
        <f t="shared" si="6"/>
        <v>149</v>
      </c>
      <c r="C17" s="401">
        <f t="shared" si="7"/>
        <v>10</v>
      </c>
      <c r="D17" s="401">
        <f t="shared" si="5"/>
        <v>67</v>
      </c>
      <c r="E17" s="401">
        <f t="shared" si="5"/>
        <v>38</v>
      </c>
      <c r="F17" s="401">
        <f t="shared" si="5"/>
        <v>26</v>
      </c>
      <c r="G17" s="401">
        <f t="shared" si="5"/>
        <v>1</v>
      </c>
      <c r="H17" s="401">
        <f t="shared" si="5"/>
        <v>2</v>
      </c>
      <c r="I17" s="401">
        <f t="shared" si="5"/>
        <v>4</v>
      </c>
      <c r="J17" s="401">
        <f t="shared" si="5"/>
        <v>1</v>
      </c>
      <c r="K17" s="402">
        <f t="shared" si="5"/>
        <v>0</v>
      </c>
      <c r="L17" s="297"/>
      <c r="N17" s="304" t="s">
        <v>122</v>
      </c>
      <c r="O17" s="644">
        <f t="shared" si="8"/>
        <v>149</v>
      </c>
      <c r="P17" s="639">
        <f t="shared" si="9"/>
        <v>52</v>
      </c>
      <c r="Q17" s="300">
        <v>7</v>
      </c>
      <c r="R17" s="300">
        <v>26</v>
      </c>
      <c r="S17" s="300">
        <v>10</v>
      </c>
      <c r="T17" s="300">
        <v>6</v>
      </c>
      <c r="U17" s="300">
        <v>0</v>
      </c>
      <c r="V17" s="300">
        <v>2</v>
      </c>
      <c r="W17" s="300"/>
      <c r="X17" s="300">
        <v>1</v>
      </c>
      <c r="Y17" s="300"/>
      <c r="Z17" s="299">
        <f t="shared" si="10"/>
        <v>36</v>
      </c>
      <c r="AA17" s="300">
        <v>3</v>
      </c>
      <c r="AB17" s="300">
        <v>15</v>
      </c>
      <c r="AC17" s="300">
        <v>11</v>
      </c>
      <c r="AD17" s="300">
        <v>6</v>
      </c>
      <c r="AE17" s="300">
        <v>0</v>
      </c>
      <c r="AF17" s="300"/>
      <c r="AG17" s="300">
        <v>1</v>
      </c>
      <c r="AH17" s="300"/>
      <c r="AI17" s="300"/>
      <c r="AJ17" s="299">
        <f t="shared" si="11"/>
        <v>29</v>
      </c>
      <c r="AK17" s="318"/>
      <c r="AL17" s="318">
        <v>10</v>
      </c>
      <c r="AM17" s="318">
        <v>9</v>
      </c>
      <c r="AN17" s="318">
        <v>10</v>
      </c>
      <c r="AO17" s="318">
        <v>0</v>
      </c>
      <c r="AP17" s="318">
        <v>0</v>
      </c>
      <c r="AQ17" s="318">
        <v>0</v>
      </c>
      <c r="AR17" s="318">
        <v>0</v>
      </c>
      <c r="AS17" s="303">
        <v>0</v>
      </c>
      <c r="AT17" s="299">
        <f t="shared" si="12"/>
        <v>32</v>
      </c>
      <c r="AU17" s="300">
        <v>0</v>
      </c>
      <c r="AV17" s="300">
        <v>16</v>
      </c>
      <c r="AW17" s="300">
        <v>8</v>
      </c>
      <c r="AX17" s="300">
        <v>4</v>
      </c>
      <c r="AY17" s="300">
        <v>1</v>
      </c>
      <c r="AZ17" s="300"/>
      <c r="BA17" s="300">
        <v>3</v>
      </c>
      <c r="BB17" s="300"/>
      <c r="BC17" s="300"/>
    </row>
    <row r="18" spans="1:55" ht="10.5" customHeight="1">
      <c r="A18" s="406" t="s">
        <v>123</v>
      </c>
      <c r="B18" s="404">
        <f t="shared" si="6"/>
        <v>67</v>
      </c>
      <c r="C18" s="401">
        <f t="shared" si="7"/>
        <v>5</v>
      </c>
      <c r="D18" s="401">
        <f t="shared" si="5"/>
        <v>33</v>
      </c>
      <c r="E18" s="401">
        <f t="shared" si="5"/>
        <v>17</v>
      </c>
      <c r="F18" s="401">
        <f t="shared" si="5"/>
        <v>11</v>
      </c>
      <c r="G18" s="401">
        <f t="shared" si="5"/>
        <v>0</v>
      </c>
      <c r="H18" s="401">
        <f t="shared" si="5"/>
        <v>0</v>
      </c>
      <c r="I18" s="401">
        <f t="shared" si="5"/>
        <v>0</v>
      </c>
      <c r="J18" s="401">
        <f t="shared" si="5"/>
        <v>1</v>
      </c>
      <c r="K18" s="402">
        <f t="shared" si="5"/>
        <v>0</v>
      </c>
      <c r="L18" s="297"/>
      <c r="N18" s="302" t="s">
        <v>123</v>
      </c>
      <c r="O18" s="644">
        <f t="shared" si="8"/>
        <v>67</v>
      </c>
      <c r="P18" s="639">
        <f t="shared" si="9"/>
        <v>17</v>
      </c>
      <c r="Q18" s="300">
        <v>1</v>
      </c>
      <c r="R18" s="300">
        <v>9</v>
      </c>
      <c r="S18" s="300">
        <v>2</v>
      </c>
      <c r="T18" s="300">
        <v>5</v>
      </c>
      <c r="U18" s="300">
        <v>0</v>
      </c>
      <c r="V18" s="300">
        <v>0</v>
      </c>
      <c r="W18" s="300"/>
      <c r="X18" s="300">
        <v>0</v>
      </c>
      <c r="Y18" s="300"/>
      <c r="Z18" s="299">
        <f t="shared" si="10"/>
        <v>10</v>
      </c>
      <c r="AA18" s="300">
        <v>0</v>
      </c>
      <c r="AB18" s="300">
        <v>6</v>
      </c>
      <c r="AC18" s="300">
        <v>3</v>
      </c>
      <c r="AD18" s="300">
        <v>1</v>
      </c>
      <c r="AE18" s="300">
        <v>0</v>
      </c>
      <c r="AF18" s="300"/>
      <c r="AG18" s="300"/>
      <c r="AH18" s="300"/>
      <c r="AI18" s="300"/>
      <c r="AJ18" s="299">
        <f t="shared" si="11"/>
        <v>17</v>
      </c>
      <c r="AK18" s="318">
        <v>2</v>
      </c>
      <c r="AL18" s="318">
        <v>4</v>
      </c>
      <c r="AM18" s="318">
        <v>6</v>
      </c>
      <c r="AN18" s="318">
        <v>4</v>
      </c>
      <c r="AO18" s="318">
        <v>0</v>
      </c>
      <c r="AP18" s="318">
        <v>0</v>
      </c>
      <c r="AQ18" s="318">
        <v>0</v>
      </c>
      <c r="AR18" s="318">
        <v>1</v>
      </c>
      <c r="AS18" s="303">
        <v>0</v>
      </c>
      <c r="AT18" s="299">
        <f t="shared" si="12"/>
        <v>23</v>
      </c>
      <c r="AU18" s="300">
        <v>2</v>
      </c>
      <c r="AV18" s="300">
        <v>14</v>
      </c>
      <c r="AW18" s="300">
        <v>6</v>
      </c>
      <c r="AX18" s="300">
        <v>1</v>
      </c>
      <c r="AY18" s="300"/>
      <c r="AZ18" s="300"/>
      <c r="BA18" s="300"/>
      <c r="BB18" s="300"/>
      <c r="BC18" s="300"/>
    </row>
    <row r="19" spans="1:55" ht="9.75" customHeight="1" thickBot="1">
      <c r="A19" s="412" t="s">
        <v>124</v>
      </c>
      <c r="B19" s="418">
        <f t="shared" si="6"/>
        <v>33</v>
      </c>
      <c r="C19" s="414">
        <f t="shared" si="7"/>
        <v>7</v>
      </c>
      <c r="D19" s="414">
        <f t="shared" si="5"/>
        <v>9</v>
      </c>
      <c r="E19" s="415">
        <f t="shared" si="5"/>
        <v>5</v>
      </c>
      <c r="F19" s="416">
        <f t="shared" si="5"/>
        <v>11</v>
      </c>
      <c r="G19" s="416">
        <f t="shared" si="5"/>
        <v>1</v>
      </c>
      <c r="H19" s="416">
        <f t="shared" si="5"/>
        <v>0</v>
      </c>
      <c r="I19" s="416">
        <f t="shared" si="5"/>
        <v>0</v>
      </c>
      <c r="J19" s="416">
        <f t="shared" si="5"/>
        <v>0</v>
      </c>
      <c r="K19" s="417">
        <f t="shared" si="5"/>
        <v>0</v>
      </c>
      <c r="L19" s="297"/>
      <c r="N19" s="307" t="s">
        <v>124</v>
      </c>
      <c r="O19" s="648">
        <f>SUM(P19,Z19,AJ19,AT19)</f>
        <v>33</v>
      </c>
      <c r="P19" s="641">
        <f t="shared" si="9"/>
        <v>7</v>
      </c>
      <c r="Q19" s="300">
        <v>2</v>
      </c>
      <c r="R19" s="300">
        <v>1</v>
      </c>
      <c r="S19" s="300">
        <v>0</v>
      </c>
      <c r="T19" s="300">
        <v>4</v>
      </c>
      <c r="U19" s="300">
        <v>0</v>
      </c>
      <c r="V19" s="300">
        <v>0</v>
      </c>
      <c r="W19" s="300"/>
      <c r="X19" s="300">
        <v>0</v>
      </c>
      <c r="Y19" s="300"/>
      <c r="Z19" s="308">
        <f t="shared" si="10"/>
        <v>6</v>
      </c>
      <c r="AA19" s="300">
        <v>1</v>
      </c>
      <c r="AB19" s="300">
        <v>2</v>
      </c>
      <c r="AC19" s="300">
        <v>1</v>
      </c>
      <c r="AD19" s="300">
        <v>2</v>
      </c>
      <c r="AE19" s="300">
        <v>0</v>
      </c>
      <c r="AF19" s="300"/>
      <c r="AG19" s="300"/>
      <c r="AH19" s="300"/>
      <c r="AI19" s="300"/>
      <c r="AJ19" s="308">
        <f t="shared" si="11"/>
        <v>11</v>
      </c>
      <c r="AK19" s="316">
        <v>3</v>
      </c>
      <c r="AL19" s="316">
        <v>2</v>
      </c>
      <c r="AM19" s="316">
        <v>2</v>
      </c>
      <c r="AN19" s="316">
        <v>3</v>
      </c>
      <c r="AO19" s="316">
        <v>1</v>
      </c>
      <c r="AP19" s="316">
        <v>0</v>
      </c>
      <c r="AQ19" s="316">
        <v>0</v>
      </c>
      <c r="AR19" s="316">
        <v>0</v>
      </c>
      <c r="AS19" s="309">
        <v>0</v>
      </c>
      <c r="AT19" s="308">
        <f t="shared" si="12"/>
        <v>9</v>
      </c>
      <c r="AU19" s="300">
        <v>1</v>
      </c>
      <c r="AV19" s="300">
        <v>4</v>
      </c>
      <c r="AW19" s="300">
        <v>2</v>
      </c>
      <c r="AX19" s="300">
        <v>2</v>
      </c>
      <c r="AY19" s="300"/>
      <c r="AZ19" s="300"/>
      <c r="BA19" s="300"/>
      <c r="BB19" s="300"/>
      <c r="BC19" s="300"/>
    </row>
    <row r="20" spans="1:55" ht="7.5" customHeight="1"/>
    <row r="21" spans="1:55" ht="9" customHeight="1"/>
    <row r="22" spans="1:55" ht="9" customHeight="1"/>
    <row r="23" spans="1:55" ht="9" customHeight="1"/>
    <row r="24" spans="1:55" ht="9" customHeight="1"/>
    <row r="25" spans="1:55" ht="9" customHeight="1"/>
    <row r="26" spans="1:55" ht="9" customHeight="1"/>
    <row r="27" spans="1:55" ht="9" customHeight="1"/>
    <row r="28" spans="1:55" ht="9" customHeight="1"/>
    <row r="29" spans="1:55" ht="9" customHeight="1"/>
    <row r="30" spans="1:55" ht="9" customHeight="1"/>
    <row r="31" spans="1:55" ht="9" customHeight="1"/>
    <row r="32" spans="1:55" ht="9" customHeight="1"/>
    <row r="34" spans="1:55" ht="13.5" customHeight="1">
      <c r="A34" s="275" t="s">
        <v>103</v>
      </c>
      <c r="B34" s="276"/>
      <c r="C34" s="276"/>
      <c r="D34" s="2"/>
      <c r="E34" s="2"/>
      <c r="F34" s="2"/>
      <c r="G34" s="2"/>
      <c r="H34" s="2"/>
      <c r="I34" s="2"/>
      <c r="J34" s="2"/>
      <c r="K34" s="2"/>
    </row>
    <row r="35" spans="1:55" ht="13.5" customHeight="1">
      <c r="A35" s="594" t="s">
        <v>104</v>
      </c>
      <c r="B35" s="595"/>
      <c r="C35" s="595"/>
      <c r="D35" s="596"/>
      <c r="E35" s="596"/>
      <c r="F35" s="596"/>
      <c r="G35" s="596"/>
      <c r="H35" s="596"/>
      <c r="I35" s="596"/>
      <c r="J35" s="596"/>
      <c r="K35" s="596"/>
    </row>
    <row r="36" spans="1:55" ht="13.5" customHeight="1">
      <c r="A36" s="275" t="s">
        <v>2</v>
      </c>
      <c r="B36" s="276"/>
      <c r="C36" s="276"/>
      <c r="D36" s="2"/>
      <c r="E36" s="2"/>
      <c r="F36" s="2"/>
      <c r="G36" s="2"/>
      <c r="H36" s="2"/>
      <c r="I36" s="2"/>
      <c r="J36" s="2"/>
      <c r="K36" s="2"/>
    </row>
    <row r="37" spans="1:55" ht="6" customHeight="1" thickBot="1">
      <c r="A37" s="275"/>
      <c r="B37" s="276"/>
      <c r="C37" s="276"/>
      <c r="D37" s="2"/>
      <c r="E37" s="2"/>
      <c r="F37" s="2"/>
      <c r="G37" s="2"/>
      <c r="H37" s="2"/>
      <c r="I37" s="2"/>
      <c r="J37" s="2"/>
      <c r="K37" s="2"/>
    </row>
    <row r="38" spans="1:55" ht="12" customHeight="1" thickBot="1">
      <c r="A38" s="277"/>
      <c r="J38" s="662" t="s">
        <v>125</v>
      </c>
      <c r="K38" s="662"/>
      <c r="N38" s="253" t="s">
        <v>106</v>
      </c>
      <c r="O38" s="635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313" t="s">
        <v>107</v>
      </c>
      <c r="AA38" s="119"/>
      <c r="AB38" s="119"/>
      <c r="AC38" s="119"/>
      <c r="AD38" s="119"/>
      <c r="AE38" s="119"/>
      <c r="AF38" s="119"/>
      <c r="AG38" s="119"/>
      <c r="AH38" s="119"/>
      <c r="AI38" s="121"/>
      <c r="AJ38" s="313" t="s">
        <v>5</v>
      </c>
      <c r="AK38" s="119"/>
      <c r="AL38" s="119"/>
      <c r="AM38" s="119"/>
      <c r="AN38" s="119"/>
      <c r="AO38" s="119"/>
      <c r="AP38" s="119"/>
      <c r="AQ38" s="119"/>
      <c r="AR38" s="119"/>
      <c r="AS38" s="119"/>
      <c r="AT38" s="313" t="s">
        <v>6</v>
      </c>
      <c r="AU38" s="119"/>
      <c r="AV38" s="119"/>
      <c r="AW38" s="119"/>
      <c r="AX38" s="119"/>
      <c r="AY38" s="119"/>
      <c r="AZ38" s="119"/>
      <c r="BA38" s="119"/>
      <c r="BB38" s="119"/>
      <c r="BC38" s="121"/>
    </row>
    <row r="39" spans="1:55" ht="12.75" customHeight="1">
      <c r="A39" s="278"/>
      <c r="B39" s="279" t="s">
        <v>7</v>
      </c>
      <c r="C39" s="280"/>
      <c r="D39" s="280"/>
      <c r="E39" s="280"/>
      <c r="F39" s="280"/>
      <c r="G39" s="280"/>
      <c r="H39" s="280"/>
      <c r="I39" s="310"/>
      <c r="J39" s="311"/>
      <c r="K39" s="282"/>
      <c r="N39" s="278"/>
      <c r="O39" s="642"/>
      <c r="P39" s="279" t="s">
        <v>8</v>
      </c>
      <c r="Q39" s="280"/>
      <c r="R39" s="280"/>
      <c r="S39" s="280"/>
      <c r="T39" s="280"/>
      <c r="U39" s="280"/>
      <c r="V39" s="280"/>
      <c r="W39" s="281"/>
      <c r="X39" s="282"/>
      <c r="Y39" s="311"/>
      <c r="Z39" s="314" t="s">
        <v>8</v>
      </c>
      <c r="AA39" s="280"/>
      <c r="AB39" s="280"/>
      <c r="AC39" s="280"/>
      <c r="AD39" s="280"/>
      <c r="AE39" s="280"/>
      <c r="AF39" s="280"/>
      <c r="AG39" s="281"/>
      <c r="AH39" s="282"/>
      <c r="AI39" s="311"/>
      <c r="AJ39" s="315" t="s">
        <v>8</v>
      </c>
      <c r="AK39" s="280"/>
      <c r="AL39" s="280"/>
      <c r="AM39" s="280"/>
      <c r="AN39" s="280"/>
      <c r="AO39" s="280"/>
      <c r="AP39" s="280"/>
      <c r="AQ39" s="281"/>
      <c r="AR39" s="282"/>
      <c r="AS39" s="311"/>
      <c r="AT39" s="315" t="s">
        <v>8</v>
      </c>
      <c r="AU39" s="280"/>
      <c r="AV39" s="280"/>
      <c r="AW39" s="280"/>
      <c r="AX39" s="280"/>
      <c r="AY39" s="280"/>
      <c r="AZ39" s="280"/>
      <c r="BA39" s="281"/>
      <c r="BB39" s="282"/>
      <c r="BC39" s="282"/>
    </row>
    <row r="40" spans="1:55" ht="48.75" customHeight="1" thickBot="1">
      <c r="A40" s="420" t="s">
        <v>126</v>
      </c>
      <c r="B40" s="660" t="s">
        <v>10</v>
      </c>
      <c r="C40" s="655" t="s">
        <v>11</v>
      </c>
      <c r="D40" s="656" t="s">
        <v>12</v>
      </c>
      <c r="E40" s="656" t="s">
        <v>127</v>
      </c>
      <c r="F40" s="656" t="s">
        <v>128</v>
      </c>
      <c r="G40" s="656" t="s">
        <v>129</v>
      </c>
      <c r="H40" s="656" t="s">
        <v>16</v>
      </c>
      <c r="I40" s="657" t="s">
        <v>17</v>
      </c>
      <c r="J40" s="661" t="s">
        <v>110</v>
      </c>
      <c r="K40" s="659" t="s">
        <v>60</v>
      </c>
      <c r="N40" s="283" t="s">
        <v>108</v>
      </c>
      <c r="O40" s="643" t="s">
        <v>111</v>
      </c>
      <c r="P40" s="284" t="s">
        <v>10</v>
      </c>
      <c r="Q40" s="285" t="s">
        <v>109</v>
      </c>
      <c r="R40" s="286" t="s">
        <v>12</v>
      </c>
      <c r="S40" s="286" t="s">
        <v>13</v>
      </c>
      <c r="T40" s="286" t="s">
        <v>14</v>
      </c>
      <c r="U40" s="286" t="s">
        <v>15</v>
      </c>
      <c r="V40" s="286" t="s">
        <v>16</v>
      </c>
      <c r="W40" s="287" t="s">
        <v>17</v>
      </c>
      <c r="X40" s="288" t="s">
        <v>110</v>
      </c>
      <c r="Y40" s="312" t="s">
        <v>60</v>
      </c>
      <c r="Z40" s="284" t="s">
        <v>10</v>
      </c>
      <c r="AA40" s="285" t="s">
        <v>109</v>
      </c>
      <c r="AB40" s="286" t="s">
        <v>12</v>
      </c>
      <c r="AC40" s="286" t="s">
        <v>13</v>
      </c>
      <c r="AD40" s="286" t="s">
        <v>14</v>
      </c>
      <c r="AE40" s="286" t="s">
        <v>15</v>
      </c>
      <c r="AF40" s="286" t="s">
        <v>16</v>
      </c>
      <c r="AG40" s="287" t="s">
        <v>17</v>
      </c>
      <c r="AH40" s="288" t="s">
        <v>110</v>
      </c>
      <c r="AI40" s="289" t="s">
        <v>60</v>
      </c>
      <c r="AJ40" s="284" t="s">
        <v>10</v>
      </c>
      <c r="AK40" s="285" t="s">
        <v>109</v>
      </c>
      <c r="AL40" s="286" t="s">
        <v>12</v>
      </c>
      <c r="AM40" s="286" t="s">
        <v>13</v>
      </c>
      <c r="AN40" s="286" t="s">
        <v>14</v>
      </c>
      <c r="AO40" s="286" t="s">
        <v>15</v>
      </c>
      <c r="AP40" s="286" t="s">
        <v>16</v>
      </c>
      <c r="AQ40" s="287" t="s">
        <v>17</v>
      </c>
      <c r="AR40" s="288" t="s">
        <v>110</v>
      </c>
      <c r="AS40" s="289" t="s">
        <v>60</v>
      </c>
      <c r="AT40" s="284" t="s">
        <v>10</v>
      </c>
      <c r="AU40" s="285" t="s">
        <v>109</v>
      </c>
      <c r="AV40" s="286" t="s">
        <v>12</v>
      </c>
      <c r="AW40" s="286" t="s">
        <v>13</v>
      </c>
      <c r="AX40" s="286" t="s">
        <v>14</v>
      </c>
      <c r="AY40" s="286" t="s">
        <v>15</v>
      </c>
      <c r="AZ40" s="286" t="s">
        <v>16</v>
      </c>
      <c r="BA40" s="287" t="s">
        <v>17</v>
      </c>
      <c r="BB40" s="288" t="s">
        <v>110</v>
      </c>
      <c r="BC40" s="289" t="s">
        <v>60</v>
      </c>
    </row>
    <row r="41" spans="1:55" ht="12" customHeight="1" thickTop="1" thickBot="1">
      <c r="A41" s="421" t="s">
        <v>112</v>
      </c>
      <c r="B41" s="433">
        <f t="shared" ref="B41:K41" si="13">SUM(B42:B53)</f>
        <v>902</v>
      </c>
      <c r="C41" s="434">
        <f t="shared" si="13"/>
        <v>19</v>
      </c>
      <c r="D41" s="435">
        <f t="shared" si="13"/>
        <v>493</v>
      </c>
      <c r="E41" s="436">
        <f t="shared" si="13"/>
        <v>103</v>
      </c>
      <c r="F41" s="436">
        <f t="shared" si="13"/>
        <v>106</v>
      </c>
      <c r="G41" s="436">
        <f t="shared" si="13"/>
        <v>3</v>
      </c>
      <c r="H41" s="436">
        <f t="shared" si="13"/>
        <v>1</v>
      </c>
      <c r="I41" s="437">
        <f t="shared" si="13"/>
        <v>94</v>
      </c>
      <c r="J41" s="436">
        <f t="shared" si="13"/>
        <v>5</v>
      </c>
      <c r="K41" s="438">
        <f t="shared" si="13"/>
        <v>78</v>
      </c>
      <c r="N41" s="290" t="s">
        <v>112</v>
      </c>
      <c r="O41" s="647">
        <f>SUM(O42:O53)</f>
        <v>902</v>
      </c>
      <c r="P41" s="172">
        <f>SUM(P42:P53)</f>
        <v>233</v>
      </c>
      <c r="Q41" s="291">
        <f t="shared" ref="Q41:Y41" si="14">SUM(Q42:Q53)</f>
        <v>8</v>
      </c>
      <c r="R41" s="292">
        <f t="shared" si="14"/>
        <v>135</v>
      </c>
      <c r="S41" s="293">
        <f t="shared" si="14"/>
        <v>23</v>
      </c>
      <c r="T41" s="294">
        <f t="shared" si="14"/>
        <v>26</v>
      </c>
      <c r="U41" s="294">
        <f t="shared" si="14"/>
        <v>0</v>
      </c>
      <c r="V41" s="294">
        <f t="shared" si="14"/>
        <v>1</v>
      </c>
      <c r="W41" s="295">
        <f t="shared" si="14"/>
        <v>27</v>
      </c>
      <c r="X41" s="295">
        <f t="shared" si="14"/>
        <v>1</v>
      </c>
      <c r="Y41" s="296">
        <f t="shared" si="14"/>
        <v>12</v>
      </c>
      <c r="Z41" s="172">
        <f>SUM(Z42:Z53)</f>
        <v>229</v>
      </c>
      <c r="AA41" s="291">
        <f t="shared" ref="AA41:AI41" si="15">SUM(AA42:AA53)</f>
        <v>5</v>
      </c>
      <c r="AB41" s="292">
        <f t="shared" si="15"/>
        <v>109</v>
      </c>
      <c r="AC41" s="293">
        <f t="shared" si="15"/>
        <v>31</v>
      </c>
      <c r="AD41" s="294">
        <f t="shared" si="15"/>
        <v>32</v>
      </c>
      <c r="AE41" s="294">
        <f t="shared" si="15"/>
        <v>1</v>
      </c>
      <c r="AF41" s="294">
        <f t="shared" si="15"/>
        <v>0</v>
      </c>
      <c r="AG41" s="295">
        <f t="shared" si="15"/>
        <v>32</v>
      </c>
      <c r="AH41" s="295">
        <f t="shared" si="15"/>
        <v>0</v>
      </c>
      <c r="AI41" s="296">
        <f t="shared" si="15"/>
        <v>19</v>
      </c>
      <c r="AJ41" s="172">
        <f>SUM(AJ42:AJ53)</f>
        <v>209</v>
      </c>
      <c r="AK41" s="291">
        <f t="shared" ref="AK41:AS41" si="16">SUM(AK42:AK53)</f>
        <v>2</v>
      </c>
      <c r="AL41" s="292">
        <f t="shared" si="16"/>
        <v>109</v>
      </c>
      <c r="AM41" s="293">
        <f t="shared" si="16"/>
        <v>23</v>
      </c>
      <c r="AN41" s="294">
        <f t="shared" si="16"/>
        <v>32</v>
      </c>
      <c r="AO41" s="294">
        <f t="shared" si="16"/>
        <v>1</v>
      </c>
      <c r="AP41" s="294">
        <f t="shared" si="16"/>
        <v>0</v>
      </c>
      <c r="AQ41" s="295">
        <f t="shared" si="16"/>
        <v>18</v>
      </c>
      <c r="AR41" s="295">
        <f t="shared" si="16"/>
        <v>2</v>
      </c>
      <c r="AS41" s="296">
        <f t="shared" si="16"/>
        <v>22</v>
      </c>
      <c r="AT41" s="172">
        <f>SUM(AT42:AT53)</f>
        <v>231</v>
      </c>
      <c r="AU41" s="291">
        <f t="shared" ref="AU41:BC41" si="17">SUM(AU42:AU53)</f>
        <v>4</v>
      </c>
      <c r="AV41" s="292">
        <f t="shared" si="17"/>
        <v>140</v>
      </c>
      <c r="AW41" s="293">
        <f t="shared" si="17"/>
        <v>26</v>
      </c>
      <c r="AX41" s="294">
        <f t="shared" si="17"/>
        <v>16</v>
      </c>
      <c r="AY41" s="294">
        <f t="shared" si="17"/>
        <v>1</v>
      </c>
      <c r="AZ41" s="294">
        <f t="shared" si="17"/>
        <v>0</v>
      </c>
      <c r="BA41" s="295">
        <f t="shared" si="17"/>
        <v>17</v>
      </c>
      <c r="BB41" s="295">
        <f t="shared" si="17"/>
        <v>2</v>
      </c>
      <c r="BC41" s="296">
        <f t="shared" si="17"/>
        <v>25</v>
      </c>
    </row>
    <row r="42" spans="1:55" s="403" customFormat="1" ht="10.5" customHeight="1" thickTop="1">
      <c r="A42" s="399" t="s">
        <v>113</v>
      </c>
      <c r="B42" s="400">
        <f>SUM(C42:K42)</f>
        <v>57</v>
      </c>
      <c r="C42" s="401">
        <f>SUM(Q42,AA42,AK42,AU42)</f>
        <v>0</v>
      </c>
      <c r="D42" s="401">
        <f t="shared" ref="D42:D53" si="18">SUM(R42,AB42,AL42,AV42)</f>
        <v>31</v>
      </c>
      <c r="E42" s="401">
        <f t="shared" ref="E42:E53" si="19">SUM(S42,AC42,AM42,AW42)</f>
        <v>4</v>
      </c>
      <c r="F42" s="401">
        <f t="shared" ref="F42:F53" si="20">SUM(T42,AD42,AN42,AX42)</f>
        <v>17</v>
      </c>
      <c r="G42" s="401">
        <f t="shared" ref="G42:G53" si="21">SUM(U42,AE42,AO42,AY42)</f>
        <v>0</v>
      </c>
      <c r="H42" s="401">
        <f t="shared" ref="H42:H53" si="22">SUM(V42,AF42,AP42,AZ42)</f>
        <v>0</v>
      </c>
      <c r="I42" s="401">
        <f t="shared" ref="I42:I53" si="23">SUM(W42,AG42,AQ42,BA42)</f>
        <v>0</v>
      </c>
      <c r="J42" s="401">
        <f t="shared" ref="J42:J53" si="24">SUM(X42,AH42,AR42,BB42)</f>
        <v>2</v>
      </c>
      <c r="K42" s="402">
        <f t="shared" ref="K42:K53" si="25">SUM(Y42,AI42,AS42,BC42)</f>
        <v>3</v>
      </c>
      <c r="N42" s="399" t="s">
        <v>113</v>
      </c>
      <c r="O42" s="644">
        <f>SUM(P42,Z42,AJ42,AT42)</f>
        <v>57</v>
      </c>
      <c r="P42" s="404">
        <f>SUM(Q42:Y42)</f>
        <v>9</v>
      </c>
      <c r="Q42" s="401"/>
      <c r="R42" s="401">
        <v>5</v>
      </c>
      <c r="S42" s="401">
        <v>1</v>
      </c>
      <c r="T42" s="401">
        <v>1</v>
      </c>
      <c r="U42" s="401"/>
      <c r="V42" s="401"/>
      <c r="W42" s="401"/>
      <c r="X42" s="401"/>
      <c r="Y42" s="401">
        <v>2</v>
      </c>
      <c r="Z42" s="404">
        <f>SUM(AA42:AI42)</f>
        <v>27</v>
      </c>
      <c r="AA42" s="401"/>
      <c r="AB42" s="401">
        <v>15</v>
      </c>
      <c r="AC42" s="401">
        <v>1</v>
      </c>
      <c r="AD42" s="401">
        <v>11</v>
      </c>
      <c r="AE42" s="401"/>
      <c r="AF42" s="651"/>
      <c r="AG42" s="651"/>
      <c r="AH42" s="651"/>
      <c r="AI42" s="651"/>
      <c r="AJ42" s="404">
        <f>SUM(AK42:AS42)</f>
        <v>12</v>
      </c>
      <c r="AK42" s="401">
        <v>0</v>
      </c>
      <c r="AL42" s="401">
        <v>7</v>
      </c>
      <c r="AM42" s="401">
        <v>0</v>
      </c>
      <c r="AN42" s="401">
        <v>4</v>
      </c>
      <c r="AO42" s="401">
        <v>0</v>
      </c>
      <c r="AP42" s="401">
        <v>0</v>
      </c>
      <c r="AQ42" s="401">
        <v>0</v>
      </c>
      <c r="AR42" s="401">
        <v>0</v>
      </c>
      <c r="AS42" s="401">
        <v>1</v>
      </c>
      <c r="AT42" s="404">
        <f>SUM(AU42:BC42)</f>
        <v>9</v>
      </c>
      <c r="AU42" s="405">
        <v>0</v>
      </c>
      <c r="AV42" s="405">
        <v>4</v>
      </c>
      <c r="AW42" s="405">
        <v>2</v>
      </c>
      <c r="AX42" s="405">
        <v>1</v>
      </c>
      <c r="AY42" s="405">
        <v>0</v>
      </c>
      <c r="AZ42" s="405">
        <v>0</v>
      </c>
      <c r="BA42" s="405">
        <v>0</v>
      </c>
      <c r="BB42" s="405">
        <v>2</v>
      </c>
      <c r="BC42" s="405">
        <v>0</v>
      </c>
    </row>
    <row r="43" spans="1:55" s="403" customFormat="1" ht="10.5" customHeight="1">
      <c r="A43" s="406" t="s">
        <v>114</v>
      </c>
      <c r="B43" s="404">
        <f t="shared" ref="B43:B53" si="26">SUM(C43:K43)</f>
        <v>68</v>
      </c>
      <c r="C43" s="401">
        <f t="shared" ref="C43:C53" si="27">SUM(Q43,AA43,AK43,AU43)</f>
        <v>2</v>
      </c>
      <c r="D43" s="401">
        <f t="shared" si="18"/>
        <v>36</v>
      </c>
      <c r="E43" s="401">
        <f t="shared" si="19"/>
        <v>13</v>
      </c>
      <c r="F43" s="401">
        <f t="shared" si="20"/>
        <v>10</v>
      </c>
      <c r="G43" s="401">
        <f t="shared" si="21"/>
        <v>0</v>
      </c>
      <c r="H43" s="401">
        <f t="shared" si="22"/>
        <v>1</v>
      </c>
      <c r="I43" s="401">
        <f t="shared" si="23"/>
        <v>0</v>
      </c>
      <c r="J43" s="401">
        <f t="shared" si="24"/>
        <v>0</v>
      </c>
      <c r="K43" s="402">
        <f t="shared" si="25"/>
        <v>6</v>
      </c>
      <c r="N43" s="406" t="s">
        <v>114</v>
      </c>
      <c r="O43" s="644">
        <f t="shared" ref="O43:O52" si="28">SUM(P43,Z43,AJ43,AT43)</f>
        <v>68</v>
      </c>
      <c r="P43" s="404">
        <f t="shared" ref="P43:P53" si="29">SUM(Q43:Y43)</f>
        <v>16</v>
      </c>
      <c r="Q43" s="401"/>
      <c r="R43" s="401">
        <v>13</v>
      </c>
      <c r="S43" s="401">
        <v>1</v>
      </c>
      <c r="T43" s="401">
        <v>1</v>
      </c>
      <c r="U43" s="401"/>
      <c r="V43" s="401">
        <v>1</v>
      </c>
      <c r="W43" s="401"/>
      <c r="X43" s="401"/>
      <c r="Y43" s="401"/>
      <c r="Z43" s="404">
        <f t="shared" ref="Z43:Z53" si="30">SUM(AA43:AI43)</f>
        <v>14</v>
      </c>
      <c r="AA43" s="401"/>
      <c r="AB43" s="401">
        <v>6</v>
      </c>
      <c r="AC43" s="401">
        <v>5</v>
      </c>
      <c r="AD43" s="401">
        <v>2</v>
      </c>
      <c r="AE43" s="401"/>
      <c r="AF43" s="651"/>
      <c r="AG43" s="651"/>
      <c r="AH43" s="651"/>
      <c r="AI43" s="651">
        <v>1</v>
      </c>
      <c r="AJ43" s="404">
        <f t="shared" ref="AJ43:AJ53" si="31">SUM(AK43:AS43)</f>
        <v>11</v>
      </c>
      <c r="AK43" s="401">
        <v>0</v>
      </c>
      <c r="AL43" s="401">
        <v>0</v>
      </c>
      <c r="AM43" s="401">
        <v>3</v>
      </c>
      <c r="AN43" s="401">
        <v>3</v>
      </c>
      <c r="AO43" s="401">
        <v>0</v>
      </c>
      <c r="AP43" s="401">
        <v>0</v>
      </c>
      <c r="AQ43" s="401">
        <v>0</v>
      </c>
      <c r="AR43" s="401">
        <v>0</v>
      </c>
      <c r="AS43" s="401">
        <v>5</v>
      </c>
      <c r="AT43" s="404">
        <f t="shared" ref="AT43:AT53" si="32">SUM(AU43:BC43)</f>
        <v>27</v>
      </c>
      <c r="AU43" s="407">
        <v>2</v>
      </c>
      <c r="AV43" s="407">
        <v>17</v>
      </c>
      <c r="AW43" s="407">
        <v>4</v>
      </c>
      <c r="AX43" s="407">
        <v>4</v>
      </c>
      <c r="AY43" s="407"/>
      <c r="AZ43" s="407"/>
      <c r="BA43" s="407"/>
      <c r="BB43" s="407"/>
      <c r="BC43" s="407"/>
    </row>
    <row r="44" spans="1:55" s="403" customFormat="1" ht="10.5" customHeight="1">
      <c r="A44" s="406" t="s">
        <v>115</v>
      </c>
      <c r="B44" s="408">
        <f t="shared" si="26"/>
        <v>75</v>
      </c>
      <c r="C44" s="401">
        <f t="shared" si="27"/>
        <v>2</v>
      </c>
      <c r="D44" s="401">
        <f t="shared" si="18"/>
        <v>58</v>
      </c>
      <c r="E44" s="401">
        <f t="shared" si="19"/>
        <v>3</v>
      </c>
      <c r="F44" s="401">
        <f t="shared" si="20"/>
        <v>9</v>
      </c>
      <c r="G44" s="401">
        <f t="shared" si="21"/>
        <v>0</v>
      </c>
      <c r="H44" s="401">
        <f t="shared" si="22"/>
        <v>0</v>
      </c>
      <c r="I44" s="401">
        <f t="shared" si="23"/>
        <v>3</v>
      </c>
      <c r="J44" s="401">
        <f t="shared" si="24"/>
        <v>0</v>
      </c>
      <c r="K44" s="402">
        <f t="shared" si="25"/>
        <v>0</v>
      </c>
      <c r="N44" s="406" t="s">
        <v>115</v>
      </c>
      <c r="O44" s="644">
        <f t="shared" si="28"/>
        <v>75</v>
      </c>
      <c r="P44" s="404">
        <f t="shared" si="29"/>
        <v>20</v>
      </c>
      <c r="Q44" s="401">
        <v>1</v>
      </c>
      <c r="R44" s="401">
        <v>11</v>
      </c>
      <c r="S44" s="401">
        <v>1</v>
      </c>
      <c r="T44" s="401">
        <v>6</v>
      </c>
      <c r="U44" s="401"/>
      <c r="V44" s="401"/>
      <c r="W44" s="401">
        <v>1</v>
      </c>
      <c r="X44" s="401"/>
      <c r="Y44" s="401"/>
      <c r="Z44" s="404">
        <f t="shared" si="30"/>
        <v>17</v>
      </c>
      <c r="AA44" s="401"/>
      <c r="AB44" s="401">
        <v>12</v>
      </c>
      <c r="AC44" s="401">
        <v>1</v>
      </c>
      <c r="AD44" s="401">
        <v>2</v>
      </c>
      <c r="AE44" s="401"/>
      <c r="AF44" s="651"/>
      <c r="AG44" s="651">
        <v>2</v>
      </c>
      <c r="AH44" s="651"/>
      <c r="AI44" s="651"/>
      <c r="AJ44" s="404">
        <f t="shared" si="31"/>
        <v>14</v>
      </c>
      <c r="AK44" s="401">
        <v>0</v>
      </c>
      <c r="AL44" s="401">
        <v>13</v>
      </c>
      <c r="AM44" s="401">
        <v>0</v>
      </c>
      <c r="AN44" s="401">
        <v>1</v>
      </c>
      <c r="AO44" s="401">
        <v>0</v>
      </c>
      <c r="AP44" s="401">
        <v>0</v>
      </c>
      <c r="AQ44" s="401">
        <v>0</v>
      </c>
      <c r="AR44" s="401">
        <v>0</v>
      </c>
      <c r="AS44" s="401">
        <v>0</v>
      </c>
      <c r="AT44" s="404">
        <f t="shared" si="32"/>
        <v>24</v>
      </c>
      <c r="AU44" s="407">
        <v>1</v>
      </c>
      <c r="AV44" s="407">
        <v>22</v>
      </c>
      <c r="AW44" s="407">
        <v>1</v>
      </c>
      <c r="AX44" s="407"/>
      <c r="AY44" s="407"/>
      <c r="AZ44" s="407"/>
      <c r="BA44" s="407"/>
      <c r="BB44" s="407"/>
      <c r="BC44" s="407"/>
    </row>
    <row r="45" spans="1:55" s="403" customFormat="1" ht="10.5" customHeight="1">
      <c r="A45" s="409" t="s">
        <v>116</v>
      </c>
      <c r="B45" s="400">
        <f t="shared" si="26"/>
        <v>136</v>
      </c>
      <c r="C45" s="401">
        <f t="shared" si="27"/>
        <v>5</v>
      </c>
      <c r="D45" s="401">
        <f t="shared" si="18"/>
        <v>90</v>
      </c>
      <c r="E45" s="401">
        <f t="shared" si="19"/>
        <v>18</v>
      </c>
      <c r="F45" s="401">
        <f t="shared" si="20"/>
        <v>17</v>
      </c>
      <c r="G45" s="401">
        <f t="shared" si="21"/>
        <v>1</v>
      </c>
      <c r="H45" s="401">
        <f t="shared" si="22"/>
        <v>0</v>
      </c>
      <c r="I45" s="401">
        <f t="shared" si="23"/>
        <v>1</v>
      </c>
      <c r="J45" s="401">
        <f t="shared" si="24"/>
        <v>0</v>
      </c>
      <c r="K45" s="402">
        <f t="shared" si="25"/>
        <v>4</v>
      </c>
      <c r="N45" s="409" t="s">
        <v>116</v>
      </c>
      <c r="O45" s="644">
        <f t="shared" si="28"/>
        <v>136</v>
      </c>
      <c r="P45" s="404">
        <f t="shared" si="29"/>
        <v>42</v>
      </c>
      <c r="Q45" s="401">
        <v>3</v>
      </c>
      <c r="R45" s="401">
        <v>30</v>
      </c>
      <c r="S45" s="401">
        <v>4</v>
      </c>
      <c r="T45" s="401">
        <v>5</v>
      </c>
      <c r="U45" s="401"/>
      <c r="V45" s="401"/>
      <c r="W45" s="401"/>
      <c r="X45" s="401"/>
      <c r="Y45" s="401"/>
      <c r="Z45" s="404">
        <f t="shared" si="30"/>
        <v>38</v>
      </c>
      <c r="AA45" s="401">
        <v>1</v>
      </c>
      <c r="AB45" s="401">
        <v>24</v>
      </c>
      <c r="AC45" s="401">
        <v>7</v>
      </c>
      <c r="AD45" s="401">
        <v>4</v>
      </c>
      <c r="AE45" s="401">
        <v>1</v>
      </c>
      <c r="AF45" s="651"/>
      <c r="AG45" s="651"/>
      <c r="AH45" s="651"/>
      <c r="AI45" s="651">
        <v>1</v>
      </c>
      <c r="AJ45" s="404">
        <f t="shared" si="31"/>
        <v>33</v>
      </c>
      <c r="AK45" s="401">
        <v>0</v>
      </c>
      <c r="AL45" s="401">
        <v>19</v>
      </c>
      <c r="AM45" s="401">
        <v>6</v>
      </c>
      <c r="AN45" s="401">
        <v>7</v>
      </c>
      <c r="AO45" s="401">
        <v>0</v>
      </c>
      <c r="AP45" s="401">
        <v>0</v>
      </c>
      <c r="AQ45" s="401">
        <v>0</v>
      </c>
      <c r="AR45" s="401">
        <v>0</v>
      </c>
      <c r="AS45" s="401">
        <v>1</v>
      </c>
      <c r="AT45" s="404">
        <f t="shared" si="32"/>
        <v>23</v>
      </c>
      <c r="AU45" s="407">
        <v>1</v>
      </c>
      <c r="AV45" s="407">
        <v>17</v>
      </c>
      <c r="AW45" s="407">
        <v>1</v>
      </c>
      <c r="AX45" s="407">
        <v>1</v>
      </c>
      <c r="AY45" s="407"/>
      <c r="AZ45" s="407"/>
      <c r="BA45" s="407">
        <v>1</v>
      </c>
      <c r="BB45" s="407"/>
      <c r="BC45" s="407">
        <v>2</v>
      </c>
    </row>
    <row r="46" spans="1:55" s="403" customFormat="1" ht="10.5" customHeight="1">
      <c r="A46" s="409" t="s">
        <v>117</v>
      </c>
      <c r="B46" s="410">
        <f t="shared" si="26"/>
        <v>66</v>
      </c>
      <c r="C46" s="401">
        <f t="shared" si="27"/>
        <v>1</v>
      </c>
      <c r="D46" s="401">
        <f t="shared" si="18"/>
        <v>41</v>
      </c>
      <c r="E46" s="401">
        <f t="shared" si="19"/>
        <v>2</v>
      </c>
      <c r="F46" s="401">
        <f t="shared" si="20"/>
        <v>3</v>
      </c>
      <c r="G46" s="401">
        <f t="shared" si="21"/>
        <v>0</v>
      </c>
      <c r="H46" s="401">
        <f t="shared" si="22"/>
        <v>0</v>
      </c>
      <c r="I46" s="401">
        <f t="shared" si="23"/>
        <v>0</v>
      </c>
      <c r="J46" s="401">
        <f t="shared" si="24"/>
        <v>2</v>
      </c>
      <c r="K46" s="402">
        <f t="shared" si="25"/>
        <v>17</v>
      </c>
      <c r="N46" s="409" t="s">
        <v>117</v>
      </c>
      <c r="O46" s="644">
        <f t="shared" si="28"/>
        <v>66</v>
      </c>
      <c r="P46" s="411">
        <f t="shared" si="29"/>
        <v>1</v>
      </c>
      <c r="Q46" s="401"/>
      <c r="R46" s="401">
        <v>1</v>
      </c>
      <c r="S46" s="401"/>
      <c r="T46" s="401"/>
      <c r="U46" s="401"/>
      <c r="V46" s="401"/>
      <c r="W46" s="401"/>
      <c r="X46" s="401"/>
      <c r="Y46" s="401"/>
      <c r="Z46" s="411">
        <f t="shared" si="30"/>
        <v>16</v>
      </c>
      <c r="AA46" s="401"/>
      <c r="AB46" s="401">
        <v>5</v>
      </c>
      <c r="AC46" s="401">
        <v>0</v>
      </c>
      <c r="AD46" s="401">
        <v>1</v>
      </c>
      <c r="AE46" s="401"/>
      <c r="AF46" s="651"/>
      <c r="AG46" s="651"/>
      <c r="AH46" s="651"/>
      <c r="AI46" s="651">
        <v>10</v>
      </c>
      <c r="AJ46" s="411">
        <f t="shared" si="31"/>
        <v>30</v>
      </c>
      <c r="AK46" s="401">
        <v>1</v>
      </c>
      <c r="AL46" s="401">
        <v>22</v>
      </c>
      <c r="AM46" s="401">
        <v>1</v>
      </c>
      <c r="AN46" s="401">
        <v>1</v>
      </c>
      <c r="AO46" s="401">
        <v>0</v>
      </c>
      <c r="AP46" s="401">
        <v>0</v>
      </c>
      <c r="AQ46" s="401">
        <v>0</v>
      </c>
      <c r="AR46" s="401">
        <v>2</v>
      </c>
      <c r="AS46" s="401">
        <v>3</v>
      </c>
      <c r="AT46" s="411">
        <f t="shared" si="32"/>
        <v>19</v>
      </c>
      <c r="AU46" s="407">
        <v>0</v>
      </c>
      <c r="AV46" s="407">
        <v>13</v>
      </c>
      <c r="AW46" s="407">
        <v>1</v>
      </c>
      <c r="AX46" s="407">
        <v>1</v>
      </c>
      <c r="AY46" s="407"/>
      <c r="AZ46" s="407"/>
      <c r="BA46" s="407"/>
      <c r="BB46" s="407"/>
      <c r="BC46" s="407">
        <v>4</v>
      </c>
    </row>
    <row r="47" spans="1:55" s="403" customFormat="1" ht="10.5" customHeight="1">
      <c r="A47" s="409" t="s">
        <v>118</v>
      </c>
      <c r="B47" s="400">
        <f t="shared" si="26"/>
        <v>70</v>
      </c>
      <c r="C47" s="401">
        <f t="shared" si="27"/>
        <v>1</v>
      </c>
      <c r="D47" s="401">
        <f t="shared" si="18"/>
        <v>46</v>
      </c>
      <c r="E47" s="401">
        <f t="shared" si="19"/>
        <v>16</v>
      </c>
      <c r="F47" s="401">
        <f t="shared" si="20"/>
        <v>5</v>
      </c>
      <c r="G47" s="401">
        <f t="shared" si="21"/>
        <v>1</v>
      </c>
      <c r="H47" s="401">
        <f t="shared" si="22"/>
        <v>0</v>
      </c>
      <c r="I47" s="401">
        <f t="shared" si="23"/>
        <v>0</v>
      </c>
      <c r="J47" s="401">
        <f t="shared" si="24"/>
        <v>0</v>
      </c>
      <c r="K47" s="402">
        <f t="shared" si="25"/>
        <v>1</v>
      </c>
      <c r="N47" s="409" t="s">
        <v>118</v>
      </c>
      <c r="O47" s="644">
        <f t="shared" si="28"/>
        <v>70</v>
      </c>
      <c r="P47" s="404">
        <f t="shared" si="29"/>
        <v>23</v>
      </c>
      <c r="Q47" s="401">
        <v>1</v>
      </c>
      <c r="R47" s="401">
        <v>11</v>
      </c>
      <c r="S47" s="401">
        <v>6</v>
      </c>
      <c r="T47" s="401">
        <v>4</v>
      </c>
      <c r="U47" s="401"/>
      <c r="V47" s="401"/>
      <c r="W47" s="401"/>
      <c r="X47" s="401"/>
      <c r="Y47" s="401">
        <v>1</v>
      </c>
      <c r="Z47" s="404">
        <f t="shared" si="30"/>
        <v>19</v>
      </c>
      <c r="AA47" s="401"/>
      <c r="AB47" s="401">
        <v>12</v>
      </c>
      <c r="AC47" s="401">
        <v>6</v>
      </c>
      <c r="AD47" s="401">
        <v>1</v>
      </c>
      <c r="AE47" s="401"/>
      <c r="AF47" s="651"/>
      <c r="AG47" s="651"/>
      <c r="AH47" s="651"/>
      <c r="AI47" s="651"/>
      <c r="AJ47" s="404">
        <f t="shared" si="31"/>
        <v>12</v>
      </c>
      <c r="AK47" s="401">
        <v>0</v>
      </c>
      <c r="AL47" s="401">
        <v>9</v>
      </c>
      <c r="AM47" s="401">
        <v>2</v>
      </c>
      <c r="AN47" s="401">
        <v>0</v>
      </c>
      <c r="AO47" s="401">
        <v>1</v>
      </c>
      <c r="AP47" s="401">
        <v>0</v>
      </c>
      <c r="AQ47" s="401">
        <v>0</v>
      </c>
      <c r="AR47" s="401">
        <v>0</v>
      </c>
      <c r="AS47" s="401">
        <v>0</v>
      </c>
      <c r="AT47" s="404">
        <f t="shared" si="32"/>
        <v>16</v>
      </c>
      <c r="AU47" s="407">
        <v>0</v>
      </c>
      <c r="AV47" s="407">
        <v>14</v>
      </c>
      <c r="AW47" s="407">
        <v>2</v>
      </c>
      <c r="AX47" s="407"/>
      <c r="AY47" s="407"/>
      <c r="AZ47" s="407"/>
      <c r="BA47" s="407"/>
      <c r="BB47" s="407"/>
      <c r="BC47" s="407"/>
    </row>
    <row r="48" spans="1:55" s="403" customFormat="1" ht="10.5" customHeight="1">
      <c r="A48" s="409" t="s">
        <v>119</v>
      </c>
      <c r="B48" s="404">
        <f t="shared" si="26"/>
        <v>49</v>
      </c>
      <c r="C48" s="401">
        <f t="shared" si="27"/>
        <v>0</v>
      </c>
      <c r="D48" s="401">
        <f t="shared" si="18"/>
        <v>12</v>
      </c>
      <c r="E48" s="401">
        <f t="shared" si="19"/>
        <v>2</v>
      </c>
      <c r="F48" s="401">
        <f t="shared" si="20"/>
        <v>0</v>
      </c>
      <c r="G48" s="401">
        <f t="shared" si="21"/>
        <v>0</v>
      </c>
      <c r="H48" s="401">
        <f t="shared" si="22"/>
        <v>0</v>
      </c>
      <c r="I48" s="401">
        <f t="shared" si="23"/>
        <v>33</v>
      </c>
      <c r="J48" s="401">
        <f t="shared" si="24"/>
        <v>0</v>
      </c>
      <c r="K48" s="402">
        <f t="shared" si="25"/>
        <v>2</v>
      </c>
      <c r="N48" s="409" t="s">
        <v>119</v>
      </c>
      <c r="O48" s="644">
        <f t="shared" si="28"/>
        <v>49</v>
      </c>
      <c r="P48" s="404">
        <f t="shared" si="29"/>
        <v>11</v>
      </c>
      <c r="Q48" s="401"/>
      <c r="R48" s="401">
        <v>2</v>
      </c>
      <c r="S48" s="401">
        <v>1</v>
      </c>
      <c r="T48" s="401"/>
      <c r="U48" s="401"/>
      <c r="V48" s="401"/>
      <c r="W48" s="401">
        <v>8</v>
      </c>
      <c r="X48" s="401"/>
      <c r="Y48" s="401"/>
      <c r="Z48" s="404">
        <f t="shared" si="30"/>
        <v>17</v>
      </c>
      <c r="AA48" s="401"/>
      <c r="AB48" s="401">
        <v>2</v>
      </c>
      <c r="AC48" s="401">
        <v>1</v>
      </c>
      <c r="AD48" s="401">
        <v>0</v>
      </c>
      <c r="AE48" s="401"/>
      <c r="AF48" s="651"/>
      <c r="AG48" s="651">
        <v>12</v>
      </c>
      <c r="AH48" s="651"/>
      <c r="AI48" s="651">
        <v>2</v>
      </c>
      <c r="AJ48" s="404">
        <f t="shared" si="31"/>
        <v>10</v>
      </c>
      <c r="AK48" s="401">
        <v>0</v>
      </c>
      <c r="AL48" s="401">
        <v>1</v>
      </c>
      <c r="AM48" s="401">
        <v>0</v>
      </c>
      <c r="AN48" s="401">
        <v>0</v>
      </c>
      <c r="AO48" s="401">
        <v>0</v>
      </c>
      <c r="AP48" s="401">
        <v>0</v>
      </c>
      <c r="AQ48" s="401">
        <v>9</v>
      </c>
      <c r="AR48" s="401">
        <v>0</v>
      </c>
      <c r="AS48" s="401">
        <v>0</v>
      </c>
      <c r="AT48" s="404">
        <f t="shared" si="32"/>
        <v>11</v>
      </c>
      <c r="AU48" s="407">
        <v>0</v>
      </c>
      <c r="AV48" s="407">
        <v>7</v>
      </c>
      <c r="AW48" s="407">
        <v>0</v>
      </c>
      <c r="AX48" s="407">
        <v>0</v>
      </c>
      <c r="AY48" s="407">
        <v>0</v>
      </c>
      <c r="AZ48" s="407">
        <v>0</v>
      </c>
      <c r="BA48" s="407">
        <v>4</v>
      </c>
      <c r="BB48" s="407">
        <v>0</v>
      </c>
      <c r="BC48" s="407">
        <v>0</v>
      </c>
    </row>
    <row r="49" spans="1:55" s="403" customFormat="1" ht="10.5" customHeight="1">
      <c r="A49" s="409" t="s">
        <v>120</v>
      </c>
      <c r="B49" s="404">
        <f t="shared" si="26"/>
        <v>73</v>
      </c>
      <c r="C49" s="401">
        <f t="shared" si="27"/>
        <v>2</v>
      </c>
      <c r="D49" s="401">
        <f t="shared" si="18"/>
        <v>8</v>
      </c>
      <c r="E49" s="401">
        <f t="shared" si="19"/>
        <v>6</v>
      </c>
      <c r="F49" s="401">
        <f t="shared" si="20"/>
        <v>4</v>
      </c>
      <c r="G49" s="401">
        <f t="shared" si="21"/>
        <v>0</v>
      </c>
      <c r="H49" s="401">
        <f t="shared" si="22"/>
        <v>0</v>
      </c>
      <c r="I49" s="401">
        <f t="shared" si="23"/>
        <v>43</v>
      </c>
      <c r="J49" s="401">
        <f t="shared" si="24"/>
        <v>1</v>
      </c>
      <c r="K49" s="402">
        <f t="shared" si="25"/>
        <v>9</v>
      </c>
      <c r="N49" s="409" t="s">
        <v>120</v>
      </c>
      <c r="O49" s="644">
        <f t="shared" si="28"/>
        <v>73</v>
      </c>
      <c r="P49" s="404">
        <f t="shared" si="29"/>
        <v>20</v>
      </c>
      <c r="Q49" s="401"/>
      <c r="R49" s="401">
        <v>1</v>
      </c>
      <c r="S49" s="401">
        <v>2</v>
      </c>
      <c r="T49" s="401"/>
      <c r="U49" s="401"/>
      <c r="V49" s="401"/>
      <c r="W49" s="401">
        <v>12</v>
      </c>
      <c r="X49" s="401">
        <v>1</v>
      </c>
      <c r="Y49" s="401">
        <v>4</v>
      </c>
      <c r="Z49" s="404">
        <f t="shared" si="30"/>
        <v>20</v>
      </c>
      <c r="AA49" s="401">
        <v>1</v>
      </c>
      <c r="AB49" s="401">
        <v>2</v>
      </c>
      <c r="AC49" s="401">
        <v>2</v>
      </c>
      <c r="AD49" s="401">
        <v>1</v>
      </c>
      <c r="AE49" s="401"/>
      <c r="AF49" s="651"/>
      <c r="AG49" s="651">
        <v>13</v>
      </c>
      <c r="AH49" s="651"/>
      <c r="AI49" s="651">
        <v>1</v>
      </c>
      <c r="AJ49" s="404">
        <f t="shared" si="31"/>
        <v>13</v>
      </c>
      <c r="AK49" s="401">
        <v>1</v>
      </c>
      <c r="AL49" s="401">
        <v>0</v>
      </c>
      <c r="AM49" s="401">
        <v>0</v>
      </c>
      <c r="AN49" s="401">
        <v>3</v>
      </c>
      <c r="AO49" s="401">
        <v>0</v>
      </c>
      <c r="AP49" s="401">
        <v>0</v>
      </c>
      <c r="AQ49" s="649">
        <v>9</v>
      </c>
      <c r="AR49" s="401">
        <v>0</v>
      </c>
      <c r="AS49" s="401">
        <v>0</v>
      </c>
      <c r="AT49" s="404">
        <f t="shared" si="32"/>
        <v>20</v>
      </c>
      <c r="AU49" s="407">
        <v>0</v>
      </c>
      <c r="AV49" s="407">
        <v>5</v>
      </c>
      <c r="AW49" s="407">
        <v>2</v>
      </c>
      <c r="AX49" s="407">
        <v>0</v>
      </c>
      <c r="AY49" s="407">
        <v>0</v>
      </c>
      <c r="AZ49" s="407">
        <v>0</v>
      </c>
      <c r="BA49" s="407">
        <v>9</v>
      </c>
      <c r="BB49" s="407">
        <v>0</v>
      </c>
      <c r="BC49" s="407">
        <v>4</v>
      </c>
    </row>
    <row r="50" spans="1:55" s="403" customFormat="1" ht="10.5" customHeight="1">
      <c r="A50" s="409" t="s">
        <v>121</v>
      </c>
      <c r="B50" s="400">
        <f t="shared" si="26"/>
        <v>59</v>
      </c>
      <c r="C50" s="401">
        <f t="shared" si="27"/>
        <v>1</v>
      </c>
      <c r="D50" s="401">
        <f t="shared" si="18"/>
        <v>21</v>
      </c>
      <c r="E50" s="401">
        <f t="shared" si="19"/>
        <v>1</v>
      </c>
      <c r="F50" s="401">
        <f t="shared" si="20"/>
        <v>3</v>
      </c>
      <c r="G50" s="401">
        <f t="shared" si="21"/>
        <v>0</v>
      </c>
      <c r="H50" s="401">
        <f t="shared" si="22"/>
        <v>0</v>
      </c>
      <c r="I50" s="401">
        <f t="shared" si="23"/>
        <v>0</v>
      </c>
      <c r="J50" s="401">
        <f t="shared" si="24"/>
        <v>0</v>
      </c>
      <c r="K50" s="402">
        <f t="shared" si="25"/>
        <v>33</v>
      </c>
      <c r="N50" s="409" t="s">
        <v>121</v>
      </c>
      <c r="O50" s="644">
        <f t="shared" si="28"/>
        <v>59</v>
      </c>
      <c r="P50" s="404">
        <f t="shared" si="29"/>
        <v>15</v>
      </c>
      <c r="Q50" s="401">
        <v>1</v>
      </c>
      <c r="R50" s="401">
        <v>7</v>
      </c>
      <c r="S50" s="401">
        <v>1</v>
      </c>
      <c r="T50" s="401">
        <v>2</v>
      </c>
      <c r="U50" s="401"/>
      <c r="V50" s="401"/>
      <c r="W50" s="401"/>
      <c r="X50" s="401"/>
      <c r="Y50" s="401">
        <v>4</v>
      </c>
      <c r="Z50" s="404">
        <f t="shared" si="30"/>
        <v>9</v>
      </c>
      <c r="AA50" s="401"/>
      <c r="AB50" s="401">
        <v>5</v>
      </c>
      <c r="AC50" s="401">
        <v>0</v>
      </c>
      <c r="AD50" s="401">
        <v>0</v>
      </c>
      <c r="AE50" s="401"/>
      <c r="AF50" s="651"/>
      <c r="AG50" s="651"/>
      <c r="AH50" s="651"/>
      <c r="AI50" s="651">
        <v>4</v>
      </c>
      <c r="AJ50" s="404">
        <f t="shared" si="31"/>
        <v>17</v>
      </c>
      <c r="AK50" s="401">
        <v>0</v>
      </c>
      <c r="AL50" s="401">
        <v>6</v>
      </c>
      <c r="AM50" s="401">
        <v>0</v>
      </c>
      <c r="AN50" s="401">
        <v>0</v>
      </c>
      <c r="AO50" s="401">
        <v>0</v>
      </c>
      <c r="AP50" s="401">
        <v>0</v>
      </c>
      <c r="AQ50" s="401">
        <v>0</v>
      </c>
      <c r="AR50" s="401">
        <v>0</v>
      </c>
      <c r="AS50" s="401">
        <v>11</v>
      </c>
      <c r="AT50" s="404">
        <f t="shared" si="32"/>
        <v>18</v>
      </c>
      <c r="AU50" s="407">
        <v>0</v>
      </c>
      <c r="AV50" s="407">
        <v>3</v>
      </c>
      <c r="AW50" s="407">
        <v>0</v>
      </c>
      <c r="AX50" s="407">
        <v>1</v>
      </c>
      <c r="AY50" s="407">
        <v>0</v>
      </c>
      <c r="AZ50" s="407">
        <v>0</v>
      </c>
      <c r="BA50" s="407">
        <v>0</v>
      </c>
      <c r="BB50" s="407">
        <v>0</v>
      </c>
      <c r="BC50" s="407">
        <v>14</v>
      </c>
    </row>
    <row r="51" spans="1:55" s="403" customFormat="1" ht="10.5" customHeight="1">
      <c r="A51" s="409" t="s">
        <v>122</v>
      </c>
      <c r="B51" s="404">
        <f t="shared" si="26"/>
        <v>149</v>
      </c>
      <c r="C51" s="401">
        <f t="shared" si="27"/>
        <v>4</v>
      </c>
      <c r="D51" s="401">
        <f t="shared" si="18"/>
        <v>89</v>
      </c>
      <c r="E51" s="401">
        <f t="shared" si="19"/>
        <v>16</v>
      </c>
      <c r="F51" s="401">
        <f t="shared" si="20"/>
        <v>23</v>
      </c>
      <c r="G51" s="401">
        <f t="shared" si="21"/>
        <v>1</v>
      </c>
      <c r="H51" s="401">
        <f t="shared" si="22"/>
        <v>0</v>
      </c>
      <c r="I51" s="401">
        <f t="shared" si="23"/>
        <v>14</v>
      </c>
      <c r="J51" s="401">
        <f t="shared" si="24"/>
        <v>0</v>
      </c>
      <c r="K51" s="402">
        <f t="shared" si="25"/>
        <v>2</v>
      </c>
      <c r="N51" s="409" t="s">
        <v>122</v>
      </c>
      <c r="O51" s="644">
        <f t="shared" si="28"/>
        <v>149</v>
      </c>
      <c r="P51" s="404">
        <f t="shared" si="29"/>
        <v>52</v>
      </c>
      <c r="Q51" s="401">
        <v>2</v>
      </c>
      <c r="R51" s="401">
        <v>36</v>
      </c>
      <c r="S51" s="401">
        <v>3</v>
      </c>
      <c r="T51" s="401">
        <v>4</v>
      </c>
      <c r="U51" s="401"/>
      <c r="V51" s="401"/>
      <c r="W51" s="401">
        <v>6</v>
      </c>
      <c r="X51" s="401"/>
      <c r="Y51" s="401">
        <v>1</v>
      </c>
      <c r="Z51" s="404">
        <f t="shared" si="30"/>
        <v>36</v>
      </c>
      <c r="AA51" s="401">
        <v>2</v>
      </c>
      <c r="AB51" s="401">
        <v>19</v>
      </c>
      <c r="AC51" s="401">
        <v>4</v>
      </c>
      <c r="AD51" s="401">
        <v>6</v>
      </c>
      <c r="AE51" s="401"/>
      <c r="AF51" s="651"/>
      <c r="AG51" s="651">
        <v>5</v>
      </c>
      <c r="AH51" s="651"/>
      <c r="AI51" s="651"/>
      <c r="AJ51" s="404">
        <f t="shared" si="31"/>
        <v>29</v>
      </c>
      <c r="AK51" s="401">
        <v>0</v>
      </c>
      <c r="AL51" s="401">
        <v>15</v>
      </c>
      <c r="AM51" s="401">
        <v>5</v>
      </c>
      <c r="AN51" s="401">
        <v>9</v>
      </c>
      <c r="AO51" s="401">
        <v>0</v>
      </c>
      <c r="AP51" s="401">
        <v>0</v>
      </c>
      <c r="AQ51" s="401">
        <v>0</v>
      </c>
      <c r="AR51" s="401">
        <v>0</v>
      </c>
      <c r="AS51" s="401">
        <v>0</v>
      </c>
      <c r="AT51" s="404">
        <f t="shared" si="32"/>
        <v>32</v>
      </c>
      <c r="AU51" s="407">
        <v>0</v>
      </c>
      <c r="AV51" s="407">
        <v>19</v>
      </c>
      <c r="AW51" s="407">
        <v>4</v>
      </c>
      <c r="AX51" s="407">
        <v>4</v>
      </c>
      <c r="AY51" s="407">
        <v>1</v>
      </c>
      <c r="AZ51" s="407">
        <v>0</v>
      </c>
      <c r="BA51" s="407">
        <v>3</v>
      </c>
      <c r="BB51" s="407">
        <v>0</v>
      </c>
      <c r="BC51" s="407">
        <v>1</v>
      </c>
    </row>
    <row r="52" spans="1:55" s="403" customFormat="1" ht="10.5" customHeight="1">
      <c r="A52" s="406" t="s">
        <v>123</v>
      </c>
      <c r="B52" s="404">
        <f t="shared" si="26"/>
        <v>67</v>
      </c>
      <c r="C52" s="723">
        <f t="shared" si="27"/>
        <v>0</v>
      </c>
      <c r="D52" s="649">
        <f t="shared" si="18"/>
        <v>38</v>
      </c>
      <c r="E52" s="649">
        <f t="shared" si="19"/>
        <v>19</v>
      </c>
      <c r="F52" s="401">
        <f t="shared" si="20"/>
        <v>9</v>
      </c>
      <c r="G52" s="401">
        <f t="shared" si="21"/>
        <v>0</v>
      </c>
      <c r="H52" s="401">
        <f t="shared" si="22"/>
        <v>0</v>
      </c>
      <c r="I52" s="401">
        <f t="shared" si="23"/>
        <v>0</v>
      </c>
      <c r="J52" s="401">
        <f t="shared" si="24"/>
        <v>0</v>
      </c>
      <c r="K52" s="402">
        <f t="shared" si="25"/>
        <v>1</v>
      </c>
      <c r="N52" s="406" t="s">
        <v>123</v>
      </c>
      <c r="O52" s="644">
        <f t="shared" si="28"/>
        <v>67</v>
      </c>
      <c r="P52" s="404">
        <f t="shared" si="29"/>
        <v>17</v>
      </c>
      <c r="Q52" s="401"/>
      <c r="R52" s="401">
        <v>12</v>
      </c>
      <c r="S52" s="401">
        <v>2</v>
      </c>
      <c r="T52" s="401">
        <v>3</v>
      </c>
      <c r="U52" s="401"/>
      <c r="V52" s="401"/>
      <c r="W52" s="401"/>
      <c r="X52" s="401"/>
      <c r="Y52" s="401"/>
      <c r="Z52" s="404">
        <f t="shared" si="30"/>
        <v>10</v>
      </c>
      <c r="AA52" s="401"/>
      <c r="AB52" s="401">
        <v>5</v>
      </c>
      <c r="AC52" s="401">
        <v>4</v>
      </c>
      <c r="AD52" s="401">
        <v>1</v>
      </c>
      <c r="AE52" s="401"/>
      <c r="AF52" s="651"/>
      <c r="AG52" s="651"/>
      <c r="AH52" s="651"/>
      <c r="AI52" s="651"/>
      <c r="AJ52" s="404">
        <f t="shared" si="31"/>
        <v>17</v>
      </c>
      <c r="AK52" s="401">
        <v>0</v>
      </c>
      <c r="AL52" s="401">
        <v>8</v>
      </c>
      <c r="AM52" s="401">
        <v>5</v>
      </c>
      <c r="AN52" s="401">
        <v>3</v>
      </c>
      <c r="AO52" s="401">
        <v>0</v>
      </c>
      <c r="AP52" s="401">
        <v>0</v>
      </c>
      <c r="AQ52" s="401">
        <v>0</v>
      </c>
      <c r="AR52" s="401">
        <v>0</v>
      </c>
      <c r="AS52" s="401">
        <v>1</v>
      </c>
      <c r="AT52" s="404">
        <f t="shared" si="32"/>
        <v>23</v>
      </c>
      <c r="AU52" s="407">
        <v>0</v>
      </c>
      <c r="AV52" s="407">
        <v>13</v>
      </c>
      <c r="AW52" s="407">
        <v>8</v>
      </c>
      <c r="AX52" s="407">
        <v>2</v>
      </c>
      <c r="AY52" s="407"/>
      <c r="AZ52" s="407"/>
      <c r="BA52" s="407"/>
      <c r="BB52" s="407"/>
      <c r="BC52" s="407"/>
    </row>
    <row r="53" spans="1:55" s="403" customFormat="1" ht="10.5" customHeight="1" thickBot="1">
      <c r="A53" s="412" t="s">
        <v>124</v>
      </c>
      <c r="B53" s="413">
        <f t="shared" si="26"/>
        <v>33</v>
      </c>
      <c r="C53" s="414">
        <f t="shared" si="27"/>
        <v>1</v>
      </c>
      <c r="D53" s="416">
        <f t="shared" si="18"/>
        <v>23</v>
      </c>
      <c r="E53" s="416">
        <f t="shared" si="19"/>
        <v>3</v>
      </c>
      <c r="F53" s="416">
        <f t="shared" si="20"/>
        <v>6</v>
      </c>
      <c r="G53" s="416">
        <f t="shared" si="21"/>
        <v>0</v>
      </c>
      <c r="H53" s="416">
        <f t="shared" si="22"/>
        <v>0</v>
      </c>
      <c r="I53" s="416">
        <f t="shared" si="23"/>
        <v>0</v>
      </c>
      <c r="J53" s="416">
        <f t="shared" si="24"/>
        <v>0</v>
      </c>
      <c r="K53" s="417">
        <f t="shared" si="25"/>
        <v>0</v>
      </c>
      <c r="N53" s="412" t="s">
        <v>124</v>
      </c>
      <c r="O53" s="648">
        <f>SUM(P53,Z53,AJ53,AT53)</f>
        <v>33</v>
      </c>
      <c r="P53" s="418">
        <f t="shared" si="29"/>
        <v>7</v>
      </c>
      <c r="Q53" s="401"/>
      <c r="R53" s="401">
        <v>6</v>
      </c>
      <c r="S53" s="401">
        <v>1</v>
      </c>
      <c r="T53" s="401"/>
      <c r="U53" s="401"/>
      <c r="V53" s="401"/>
      <c r="W53" s="401"/>
      <c r="X53" s="401"/>
      <c r="Y53" s="401"/>
      <c r="Z53" s="418">
        <f t="shared" si="30"/>
        <v>6</v>
      </c>
      <c r="AA53" s="414">
        <v>1</v>
      </c>
      <c r="AB53" s="414">
        <v>2</v>
      </c>
      <c r="AC53" s="414">
        <v>0</v>
      </c>
      <c r="AD53" s="414">
        <v>3</v>
      </c>
      <c r="AE53" s="414"/>
      <c r="AF53" s="652"/>
      <c r="AG53" s="652"/>
      <c r="AH53" s="652"/>
      <c r="AI53" s="652"/>
      <c r="AJ53" s="418">
        <f t="shared" si="31"/>
        <v>11</v>
      </c>
      <c r="AK53" s="415">
        <v>0</v>
      </c>
      <c r="AL53" s="416">
        <v>9</v>
      </c>
      <c r="AM53" s="416">
        <v>1</v>
      </c>
      <c r="AN53" s="416">
        <v>1</v>
      </c>
      <c r="AO53" s="416">
        <v>0</v>
      </c>
      <c r="AP53" s="416">
        <v>0</v>
      </c>
      <c r="AQ53" s="416">
        <v>0</v>
      </c>
      <c r="AR53" s="416">
        <v>0</v>
      </c>
      <c r="AS53" s="650">
        <v>0</v>
      </c>
      <c r="AT53" s="418">
        <f t="shared" si="32"/>
        <v>9</v>
      </c>
      <c r="AU53" s="419">
        <v>0</v>
      </c>
      <c r="AV53" s="419">
        <v>6</v>
      </c>
      <c r="AW53" s="419">
        <v>1</v>
      </c>
      <c r="AX53" s="419">
        <v>2</v>
      </c>
      <c r="AY53" s="419"/>
      <c r="AZ53" s="419"/>
      <c r="BA53" s="419"/>
      <c r="BB53" s="419"/>
      <c r="BC53" s="419"/>
    </row>
    <row r="55" spans="1:55" ht="7.5" customHeight="1"/>
    <row r="56" spans="1:55" ht="9.75" customHeight="1"/>
    <row r="57" spans="1:55" ht="9.75" customHeight="1"/>
    <row r="58" spans="1:55" ht="11.25" customHeight="1"/>
    <row r="59" spans="1:55" ht="9.75" customHeight="1"/>
    <row r="60" spans="1:55" ht="9.75" customHeight="1"/>
    <row r="61" spans="1:55" ht="9.75" customHeight="1"/>
    <row r="62" spans="1:55" ht="9.75" customHeight="1"/>
    <row r="63" spans="1:55" ht="9.75" customHeight="1"/>
    <row r="64" spans="1:55" ht="9.75" customHeight="1"/>
    <row r="65" ht="9.75" customHeight="1"/>
    <row r="66" ht="9.75" customHeight="1"/>
    <row r="67" ht="9.75" customHeight="1"/>
    <row r="68" ht="9.75" customHeight="1"/>
    <row r="69" ht="9.75" customHeight="1"/>
    <row r="70" ht="9.75" customHeight="1"/>
    <row r="71" ht="9.75" customHeight="1"/>
  </sheetData>
  <printOptions horizontalCentered="1"/>
  <pageMargins left="0.57999999999999996" right="0.7" top="0.35" bottom="0.36" header="0.17" footer="0.16"/>
  <pageSetup orientation="portrait" r:id="rId1"/>
  <headerFooter>
    <oddHeader xml:space="preserve">&amp;CDEPARTAMENTO DE CORRECCION Y REHABILITACION </oddHeader>
    <oddFooter>&amp;L&amp;8FUENTE: NEGOCIADO DE COMUNIDAD&amp;R&amp;8OFICINA DE DESARROLLO PROGRAMATICO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7A36E-3682-418B-907F-27D1073738B1}">
  <sheetPr codeName="Sheet3"/>
  <dimension ref="A1:Q60"/>
  <sheetViews>
    <sheetView topLeftCell="A35" workbookViewId="0">
      <selection activeCell="E23" sqref="E23"/>
    </sheetView>
  </sheetViews>
  <sheetFormatPr defaultRowHeight="12.75"/>
  <cols>
    <col min="1" max="1" width="34.140625" customWidth="1"/>
    <col min="2" max="2" width="31" customWidth="1"/>
    <col min="3" max="3" width="26.85546875" customWidth="1"/>
    <col min="4" max="4" width="5.7109375" customWidth="1"/>
    <col min="5" max="5" width="7.140625" customWidth="1"/>
    <col min="6" max="6" width="10.7109375" customWidth="1"/>
    <col min="8" max="8" width="16.42578125" customWidth="1"/>
    <col min="10" max="10" width="12.5703125" customWidth="1"/>
    <col min="11" max="11" width="11.28515625" customWidth="1"/>
    <col min="12" max="12" width="12.42578125" customWidth="1"/>
    <col min="13" max="13" width="10.5703125" customWidth="1"/>
    <col min="14" max="14" width="11" customWidth="1"/>
    <col min="15" max="15" width="9.42578125" customWidth="1"/>
  </cols>
  <sheetData>
    <row r="1" spans="1:13" ht="15">
      <c r="A1" s="447" t="s">
        <v>130</v>
      </c>
      <c r="B1" s="510"/>
      <c r="C1" s="510"/>
    </row>
    <row r="2" spans="1:13" ht="15">
      <c r="A2" s="447" t="s">
        <v>131</v>
      </c>
      <c r="B2" s="510"/>
      <c r="C2" s="510"/>
      <c r="K2" s="22"/>
    </row>
    <row r="3" spans="1:13" ht="15">
      <c r="A3" s="447" t="s">
        <v>2</v>
      </c>
      <c r="B3" s="510"/>
      <c r="C3" s="510"/>
    </row>
    <row r="4" spans="1:13" ht="14.25" customHeight="1" thickBot="1">
      <c r="A4" s="425"/>
      <c r="B4" s="425"/>
      <c r="C4" s="444" t="s">
        <v>132</v>
      </c>
    </row>
    <row r="5" spans="1:13" s="25" customFormat="1" ht="12" customHeight="1" thickBot="1">
      <c r="A5" s="517"/>
      <c r="B5" s="518" t="s">
        <v>133</v>
      </c>
      <c r="C5" s="519"/>
      <c r="H5" s="160"/>
      <c r="I5" s="79" t="s">
        <v>10</v>
      </c>
      <c r="J5" s="53" t="s">
        <v>70</v>
      </c>
      <c r="K5" s="53" t="s">
        <v>71</v>
      </c>
      <c r="L5" s="53" t="s">
        <v>72</v>
      </c>
      <c r="M5" s="54" t="s">
        <v>73</v>
      </c>
    </row>
    <row r="6" spans="1:13" s="25" customFormat="1" ht="15.75" customHeight="1" thickTop="1" thickBot="1">
      <c r="A6" s="520" t="s">
        <v>134</v>
      </c>
      <c r="B6" s="521" t="s">
        <v>10</v>
      </c>
      <c r="C6" s="522" t="s">
        <v>69</v>
      </c>
      <c r="H6" s="161"/>
      <c r="I6" s="172">
        <f>SUM(I7:I17)</f>
        <v>312</v>
      </c>
      <c r="J6" s="231">
        <f>SUM(J7:J17)</f>
        <v>83</v>
      </c>
      <c r="K6" s="26">
        <f>SUM(K7:K17)</f>
        <v>79</v>
      </c>
      <c r="L6" s="26">
        <f>SUM(L7:L17)</f>
        <v>73</v>
      </c>
      <c r="M6" s="162">
        <f>SUM(M7:M17)</f>
        <v>77</v>
      </c>
    </row>
    <row r="7" spans="1:13" s="25" customFormat="1" ht="15.75" customHeight="1" thickTop="1" thickBot="1">
      <c r="A7" s="525" t="s">
        <v>10</v>
      </c>
      <c r="B7" s="526">
        <f>SUM(B8:B18)</f>
        <v>312</v>
      </c>
      <c r="C7" s="527">
        <f>SUM(C8:C18)</f>
        <v>100</v>
      </c>
      <c r="H7" s="27" t="s">
        <v>135</v>
      </c>
      <c r="I7" s="169">
        <f>SUM(J7:M7)</f>
        <v>0</v>
      </c>
      <c r="J7" s="225">
        <v>0</v>
      </c>
      <c r="K7" s="28">
        <v>0</v>
      </c>
      <c r="L7" s="28">
        <v>0</v>
      </c>
      <c r="M7" s="163">
        <v>0</v>
      </c>
    </row>
    <row r="8" spans="1:13" s="25" customFormat="1" ht="12" customHeight="1" thickTop="1">
      <c r="A8" s="663" t="s">
        <v>135</v>
      </c>
      <c r="B8" s="664">
        <f t="shared" ref="B8:B18" si="0">SUM(I7)</f>
        <v>0</v>
      </c>
      <c r="C8" s="665">
        <f t="shared" ref="C8:C18" si="1">B8/B$7*100</f>
        <v>0</v>
      </c>
      <c r="H8" s="27" t="s">
        <v>136</v>
      </c>
      <c r="I8" s="170">
        <f t="shared" ref="I8:I17" si="2">SUM(J8:M8)</f>
        <v>9</v>
      </c>
      <c r="J8" s="225">
        <v>4</v>
      </c>
      <c r="K8" s="28">
        <v>0</v>
      </c>
      <c r="L8" s="28">
        <v>0</v>
      </c>
      <c r="M8" s="163">
        <v>5</v>
      </c>
    </row>
    <row r="9" spans="1:13" s="25" customFormat="1" ht="12" customHeight="1">
      <c r="A9" s="663" t="s">
        <v>136</v>
      </c>
      <c r="B9" s="664">
        <f t="shared" si="0"/>
        <v>9</v>
      </c>
      <c r="C9" s="665">
        <f t="shared" si="1"/>
        <v>2.8846153846153846</v>
      </c>
      <c r="H9" s="27" t="s">
        <v>137</v>
      </c>
      <c r="I9" s="170">
        <f t="shared" si="2"/>
        <v>10</v>
      </c>
      <c r="J9" s="226">
        <v>7</v>
      </c>
      <c r="K9" s="9">
        <v>1</v>
      </c>
      <c r="L9" s="9">
        <v>2</v>
      </c>
      <c r="M9" s="129">
        <v>0</v>
      </c>
    </row>
    <row r="10" spans="1:13" s="25" customFormat="1" ht="12" customHeight="1">
      <c r="A10" s="663" t="s">
        <v>138</v>
      </c>
      <c r="B10" s="664">
        <f t="shared" si="0"/>
        <v>10</v>
      </c>
      <c r="C10" s="665">
        <f t="shared" si="1"/>
        <v>3.2051282051282048</v>
      </c>
      <c r="H10" s="27" t="s">
        <v>139</v>
      </c>
      <c r="I10" s="170">
        <f t="shared" si="2"/>
        <v>182</v>
      </c>
      <c r="J10" s="226">
        <v>34</v>
      </c>
      <c r="K10" s="9">
        <v>56</v>
      </c>
      <c r="L10" s="9">
        <v>52</v>
      </c>
      <c r="M10" s="129">
        <v>40</v>
      </c>
    </row>
    <row r="11" spans="1:13" s="25" customFormat="1" ht="12" customHeight="1">
      <c r="A11" s="663" t="s">
        <v>140</v>
      </c>
      <c r="B11" s="664">
        <f t="shared" si="0"/>
        <v>182</v>
      </c>
      <c r="C11" s="665">
        <f t="shared" si="1"/>
        <v>58.333333333333336</v>
      </c>
      <c r="H11" s="27" t="s">
        <v>141</v>
      </c>
      <c r="I11" s="170">
        <f t="shared" si="2"/>
        <v>63</v>
      </c>
      <c r="J11" s="226">
        <v>30</v>
      </c>
      <c r="K11" s="9">
        <v>2</v>
      </c>
      <c r="L11" s="9">
        <v>4</v>
      </c>
      <c r="M11" s="129">
        <v>27</v>
      </c>
    </row>
    <row r="12" spans="1:13" s="25" customFormat="1" ht="12" customHeight="1">
      <c r="A12" s="663" t="s">
        <v>141</v>
      </c>
      <c r="B12" s="664">
        <f t="shared" si="0"/>
        <v>63</v>
      </c>
      <c r="C12" s="665">
        <f t="shared" si="1"/>
        <v>20.192307692307693</v>
      </c>
      <c r="H12" s="27" t="s">
        <v>142</v>
      </c>
      <c r="I12" s="170">
        <f t="shared" si="2"/>
        <v>3</v>
      </c>
      <c r="J12" s="225">
        <v>1</v>
      </c>
      <c r="K12" s="28">
        <v>0</v>
      </c>
      <c r="L12" s="28">
        <v>0</v>
      </c>
      <c r="M12" s="163">
        <v>2</v>
      </c>
    </row>
    <row r="13" spans="1:13" s="25" customFormat="1" ht="12" customHeight="1">
      <c r="A13" s="663" t="s">
        <v>142</v>
      </c>
      <c r="B13" s="664">
        <f t="shared" si="0"/>
        <v>3</v>
      </c>
      <c r="C13" s="665">
        <f t="shared" si="1"/>
        <v>0.96153846153846156</v>
      </c>
      <c r="H13" s="27" t="s">
        <v>143</v>
      </c>
      <c r="I13" s="170">
        <f t="shared" si="2"/>
        <v>0</v>
      </c>
      <c r="J13" s="225"/>
      <c r="K13" s="28">
        <v>0</v>
      </c>
      <c r="L13" s="28">
        <v>0</v>
      </c>
      <c r="M13" s="163">
        <v>0</v>
      </c>
    </row>
    <row r="14" spans="1:13" s="25" customFormat="1" ht="12" customHeight="1">
      <c r="A14" s="663" t="s">
        <v>143</v>
      </c>
      <c r="B14" s="664">
        <f t="shared" si="0"/>
        <v>0</v>
      </c>
      <c r="C14" s="665">
        <f t="shared" si="1"/>
        <v>0</v>
      </c>
      <c r="H14" s="27" t="s">
        <v>144</v>
      </c>
      <c r="I14" s="170">
        <f t="shared" si="2"/>
        <v>0</v>
      </c>
      <c r="J14" s="225"/>
      <c r="K14" s="28">
        <v>0</v>
      </c>
      <c r="L14" s="28">
        <v>0</v>
      </c>
      <c r="M14" s="163">
        <v>0</v>
      </c>
    </row>
    <row r="15" spans="1:13" s="25" customFormat="1" ht="12" customHeight="1">
      <c r="A15" s="663" t="s">
        <v>144</v>
      </c>
      <c r="B15" s="664">
        <f t="shared" si="0"/>
        <v>0</v>
      </c>
      <c r="C15" s="665">
        <f t="shared" si="1"/>
        <v>0</v>
      </c>
      <c r="H15" s="27" t="s">
        <v>145</v>
      </c>
      <c r="I15" s="170">
        <f t="shared" si="2"/>
        <v>0</v>
      </c>
      <c r="J15" s="225"/>
      <c r="K15" s="28">
        <v>0</v>
      </c>
      <c r="L15" s="28">
        <v>0</v>
      </c>
      <c r="M15" s="163">
        <v>0</v>
      </c>
    </row>
    <row r="16" spans="1:13" s="25" customFormat="1" ht="12" customHeight="1" thickBot="1">
      <c r="A16" s="663" t="s">
        <v>145</v>
      </c>
      <c r="B16" s="664">
        <f t="shared" si="0"/>
        <v>0</v>
      </c>
      <c r="C16" s="665">
        <f t="shared" si="1"/>
        <v>0</v>
      </c>
      <c r="H16" s="27" t="s">
        <v>146</v>
      </c>
      <c r="I16" s="171">
        <f t="shared" si="2"/>
        <v>0</v>
      </c>
      <c r="J16" s="227"/>
      <c r="K16" s="29">
        <v>0</v>
      </c>
      <c r="L16" s="29">
        <v>0</v>
      </c>
      <c r="M16" s="164">
        <v>0</v>
      </c>
    </row>
    <row r="17" spans="1:13" s="25" customFormat="1" ht="12" customHeight="1" thickBot="1">
      <c r="A17" s="666" t="s">
        <v>146</v>
      </c>
      <c r="B17" s="664">
        <f t="shared" si="0"/>
        <v>0</v>
      </c>
      <c r="C17" s="665">
        <f t="shared" si="1"/>
        <v>0</v>
      </c>
      <c r="H17" s="30" t="s">
        <v>60</v>
      </c>
      <c r="I17" s="168">
        <f t="shared" si="2"/>
        <v>45</v>
      </c>
      <c r="J17" s="228">
        <v>7</v>
      </c>
      <c r="K17" s="31">
        <v>20</v>
      </c>
      <c r="L17" s="31">
        <v>15</v>
      </c>
      <c r="M17" s="165">
        <v>3</v>
      </c>
    </row>
    <row r="18" spans="1:13" s="25" customFormat="1" ht="12" customHeight="1" thickBot="1">
      <c r="A18" s="667" t="s">
        <v>60</v>
      </c>
      <c r="B18" s="668">
        <f t="shared" si="0"/>
        <v>45</v>
      </c>
      <c r="C18" s="669">
        <f t="shared" si="1"/>
        <v>14.423076923076922</v>
      </c>
    </row>
    <row r="19" spans="1:13">
      <c r="A19" s="23"/>
      <c r="B19" s="24"/>
      <c r="C19" s="23"/>
    </row>
    <row r="20" spans="1:13" ht="12" customHeight="1"/>
    <row r="21" spans="1:13" ht="12" customHeight="1"/>
    <row r="22" spans="1:13" ht="12" customHeight="1"/>
    <row r="23" spans="1:13" ht="12" customHeight="1"/>
    <row r="24" spans="1:13" ht="12" customHeight="1"/>
    <row r="25" spans="1:13" ht="12" customHeight="1"/>
    <row r="26" spans="1:13" ht="12" customHeight="1"/>
    <row r="27" spans="1:13" ht="12" customHeight="1"/>
    <row r="28" spans="1:13" ht="12" customHeight="1">
      <c r="L28" s="22"/>
    </row>
    <row r="29" spans="1:13" ht="12" customHeight="1"/>
    <row r="30" spans="1:13" ht="12" customHeight="1"/>
    <row r="31" spans="1:13" ht="12" customHeight="1"/>
    <row r="32" spans="1:13" ht="10.5" customHeight="1" thickBot="1">
      <c r="C32" s="444" t="s">
        <v>147</v>
      </c>
    </row>
    <row r="33" spans="1:17" ht="14.25" customHeight="1" thickBot="1">
      <c r="A33" s="517"/>
      <c r="B33" s="518" t="s">
        <v>146</v>
      </c>
      <c r="C33" s="519"/>
    </row>
    <row r="34" spans="1:17" ht="14.25" customHeight="1" thickBot="1">
      <c r="A34" s="520" t="s">
        <v>134</v>
      </c>
      <c r="B34" s="521" t="s">
        <v>10</v>
      </c>
      <c r="C34" s="522" t="s">
        <v>69</v>
      </c>
      <c r="H34" s="145"/>
      <c r="I34" s="176" t="s">
        <v>10</v>
      </c>
      <c r="J34" s="53" t="s">
        <v>70</v>
      </c>
      <c r="K34" s="181" t="s">
        <v>71</v>
      </c>
      <c r="L34" s="181" t="s">
        <v>72</v>
      </c>
      <c r="M34" s="54" t="s">
        <v>73</v>
      </c>
      <c r="P34" s="25"/>
      <c r="Q34" s="25"/>
    </row>
    <row r="35" spans="1:17" ht="14.25" customHeight="1" thickTop="1" thickBot="1">
      <c r="A35" s="488" t="s">
        <v>10</v>
      </c>
      <c r="B35" s="534">
        <f>SUM(B36:B46)</f>
        <v>590</v>
      </c>
      <c r="C35" s="533">
        <f>SUM(C36:C46)</f>
        <v>100</v>
      </c>
      <c r="H35" s="110"/>
      <c r="I35" s="634">
        <f>SUM(I36:I46)</f>
        <v>590</v>
      </c>
      <c r="J35" s="229">
        <f>SUM(J36:J46)</f>
        <v>150</v>
      </c>
      <c r="K35" s="182">
        <f>SUM(K36:K46)</f>
        <v>150</v>
      </c>
      <c r="L35" s="182">
        <f>SUM(L36:L46)</f>
        <v>136</v>
      </c>
      <c r="M35" s="182">
        <f>SUM(M36:M46)</f>
        <v>154</v>
      </c>
    </row>
    <row r="36" spans="1:17" s="25" customFormat="1" ht="12" customHeight="1" thickTop="1">
      <c r="A36" s="515" t="s">
        <v>135</v>
      </c>
      <c r="B36" s="528">
        <f>SUM(I36)</f>
        <v>1</v>
      </c>
      <c r="C36" s="529">
        <f t="shared" ref="C36:C45" si="3">B36/B$35*100</f>
        <v>0.16949152542372881</v>
      </c>
      <c r="H36" s="175" t="s">
        <v>135</v>
      </c>
      <c r="I36" s="177">
        <f>SUM(J36:M36)</f>
        <v>1</v>
      </c>
      <c r="J36" s="230">
        <v>0</v>
      </c>
      <c r="K36" s="179">
        <v>0</v>
      </c>
      <c r="L36" s="179">
        <v>1</v>
      </c>
      <c r="M36" s="180">
        <v>0</v>
      </c>
    </row>
    <row r="37" spans="1:17" s="25" customFormat="1" ht="12" customHeight="1">
      <c r="A37" s="515" t="s">
        <v>136</v>
      </c>
      <c r="B37" s="528">
        <f t="shared" ref="B37:B46" si="4">SUM(I37)</f>
        <v>3</v>
      </c>
      <c r="C37" s="530">
        <f t="shared" si="3"/>
        <v>0.50847457627118642</v>
      </c>
      <c r="H37" s="166" t="s">
        <v>136</v>
      </c>
      <c r="I37" s="177">
        <f>SUM(J37:M37)</f>
        <v>3</v>
      </c>
      <c r="J37" s="225">
        <v>2</v>
      </c>
      <c r="K37" s="28">
        <v>0</v>
      </c>
      <c r="L37" s="28">
        <v>0</v>
      </c>
      <c r="M37" s="163">
        <v>1</v>
      </c>
    </row>
    <row r="38" spans="1:17" s="25" customFormat="1" ht="12" customHeight="1">
      <c r="A38" s="515" t="s">
        <v>137</v>
      </c>
      <c r="B38" s="528">
        <f t="shared" si="4"/>
        <v>42</v>
      </c>
      <c r="C38" s="530">
        <f t="shared" si="3"/>
        <v>7.1186440677966107</v>
      </c>
      <c r="H38" s="166" t="s">
        <v>137</v>
      </c>
      <c r="I38" s="177">
        <f t="shared" ref="I38:I46" si="5">SUM(J38:M38)</f>
        <v>42</v>
      </c>
      <c r="J38" s="225">
        <v>33</v>
      </c>
      <c r="K38" s="28">
        <v>4</v>
      </c>
      <c r="L38" s="28">
        <v>4</v>
      </c>
      <c r="M38" s="129">
        <v>1</v>
      </c>
    </row>
    <row r="39" spans="1:17" s="25" customFormat="1" ht="12" customHeight="1">
      <c r="A39" s="515" t="s">
        <v>148</v>
      </c>
      <c r="B39" s="528">
        <f t="shared" si="4"/>
        <v>499</v>
      </c>
      <c r="C39" s="530">
        <f t="shared" si="3"/>
        <v>84.576271186440678</v>
      </c>
      <c r="H39" s="166" t="s">
        <v>148</v>
      </c>
      <c r="I39" s="177">
        <f t="shared" si="5"/>
        <v>499</v>
      </c>
      <c r="J39" s="225">
        <v>114</v>
      </c>
      <c r="K39" s="28">
        <v>145</v>
      </c>
      <c r="L39" s="28">
        <v>128</v>
      </c>
      <c r="M39" s="129">
        <v>112</v>
      </c>
    </row>
    <row r="40" spans="1:17" s="25" customFormat="1" ht="12" customHeight="1">
      <c r="A40" s="515" t="s">
        <v>141</v>
      </c>
      <c r="B40" s="528">
        <f t="shared" si="4"/>
        <v>44</v>
      </c>
      <c r="C40" s="530">
        <f t="shared" si="3"/>
        <v>7.4576271186440684</v>
      </c>
      <c r="H40" s="166" t="s">
        <v>141</v>
      </c>
      <c r="I40" s="177">
        <f t="shared" si="5"/>
        <v>44</v>
      </c>
      <c r="J40" s="225"/>
      <c r="K40" s="28">
        <v>1</v>
      </c>
      <c r="L40" s="28">
        <v>3</v>
      </c>
      <c r="M40" s="129">
        <v>40</v>
      </c>
    </row>
    <row r="41" spans="1:17" s="25" customFormat="1" ht="12" customHeight="1">
      <c r="A41" s="515" t="s">
        <v>142</v>
      </c>
      <c r="B41" s="528">
        <f t="shared" si="4"/>
        <v>0</v>
      </c>
      <c r="C41" s="530">
        <f t="shared" si="3"/>
        <v>0</v>
      </c>
      <c r="H41" s="166" t="s">
        <v>142</v>
      </c>
      <c r="I41" s="177">
        <f t="shared" si="5"/>
        <v>0</v>
      </c>
      <c r="J41" s="225"/>
      <c r="K41" s="28">
        <v>0</v>
      </c>
      <c r="L41" s="179"/>
      <c r="M41" s="173">
        <v>0</v>
      </c>
    </row>
    <row r="42" spans="1:17" s="25" customFormat="1" ht="12" customHeight="1">
      <c r="A42" s="515" t="s">
        <v>143</v>
      </c>
      <c r="B42" s="528">
        <f t="shared" si="4"/>
        <v>0</v>
      </c>
      <c r="C42" s="530">
        <f t="shared" si="3"/>
        <v>0</v>
      </c>
      <c r="H42" s="166" t="s">
        <v>143</v>
      </c>
      <c r="I42" s="177">
        <f t="shared" si="5"/>
        <v>0</v>
      </c>
      <c r="J42" s="225"/>
      <c r="K42" s="28"/>
      <c r="L42" s="28"/>
      <c r="M42" s="174">
        <v>0</v>
      </c>
    </row>
    <row r="43" spans="1:17" s="25" customFormat="1" ht="12" customHeight="1">
      <c r="A43" s="515" t="s">
        <v>144</v>
      </c>
      <c r="B43" s="528">
        <f t="shared" si="4"/>
        <v>0</v>
      </c>
      <c r="C43" s="530">
        <f t="shared" si="3"/>
        <v>0</v>
      </c>
      <c r="H43" s="166" t="s">
        <v>144</v>
      </c>
      <c r="I43" s="177">
        <f t="shared" si="5"/>
        <v>0</v>
      </c>
      <c r="J43" s="225"/>
      <c r="K43" s="28">
        <v>0</v>
      </c>
      <c r="L43" s="28"/>
      <c r="M43" s="174">
        <v>0</v>
      </c>
    </row>
    <row r="44" spans="1:17" s="25" customFormat="1" ht="12" customHeight="1">
      <c r="A44" s="515" t="s">
        <v>145</v>
      </c>
      <c r="B44" s="528">
        <f t="shared" si="4"/>
        <v>0</v>
      </c>
      <c r="C44" s="530">
        <f t="shared" si="3"/>
        <v>0</v>
      </c>
      <c r="H44" s="166" t="s">
        <v>145</v>
      </c>
      <c r="I44" s="177">
        <f t="shared" si="5"/>
        <v>0</v>
      </c>
      <c r="J44" s="225"/>
      <c r="K44" s="28">
        <v>0</v>
      </c>
      <c r="L44" s="28"/>
      <c r="M44" s="174">
        <v>0</v>
      </c>
    </row>
    <row r="45" spans="1:17" s="25" customFormat="1" ht="12" customHeight="1">
      <c r="A45" s="515" t="s">
        <v>146</v>
      </c>
      <c r="B45" s="528">
        <f t="shared" si="4"/>
        <v>0</v>
      </c>
      <c r="C45" s="530">
        <f t="shared" si="3"/>
        <v>0</v>
      </c>
      <c r="H45" s="166" t="s">
        <v>146</v>
      </c>
      <c r="I45" s="177">
        <f t="shared" si="5"/>
        <v>0</v>
      </c>
      <c r="J45" s="225"/>
      <c r="K45" s="28">
        <v>0</v>
      </c>
      <c r="L45" s="28"/>
      <c r="M45" s="174">
        <v>0</v>
      </c>
    </row>
    <row r="46" spans="1:17" s="25" customFormat="1" ht="12" customHeight="1" thickBot="1">
      <c r="A46" s="516" t="s">
        <v>60</v>
      </c>
      <c r="B46" s="528">
        <f t="shared" si="4"/>
        <v>1</v>
      </c>
      <c r="C46" s="531">
        <f>B46/B$35*100</f>
        <v>0.16949152542372881</v>
      </c>
      <c r="H46" s="167" t="s">
        <v>60</v>
      </c>
      <c r="I46" s="178">
        <f t="shared" si="5"/>
        <v>1</v>
      </c>
      <c r="J46" s="228">
        <v>1</v>
      </c>
      <c r="K46" s="31">
        <v>0</v>
      </c>
      <c r="L46" s="31"/>
      <c r="M46" s="165">
        <v>0</v>
      </c>
    </row>
    <row r="47" spans="1:17">
      <c r="B47" s="41"/>
      <c r="C47" s="40"/>
      <c r="J47" s="25"/>
      <c r="K47" s="25"/>
    </row>
    <row r="48" spans="1:17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</sheetData>
  <phoneticPr fontId="4" type="noConversion"/>
  <printOptions horizontalCentered="1" verticalCentered="1"/>
  <pageMargins left="0.57999999999999996" right="0.59" top="0.41" bottom="0.44" header="0.17" footer="0.21"/>
  <pageSetup orientation="portrait" r:id="rId1"/>
  <headerFooter alignWithMargins="0">
    <oddHeader xml:space="preserve">&amp;C&amp;"Arial,Bold"&amp;12DEPARTAMENTO DE CORRECCION Y REHABILITACION </oddHeader>
    <oddFooter>&amp;L&amp;8FUENTE: PROGRAMA DE COMUNIDAD &amp;R&amp;8OFICINA DE DESARROLLO PROGRAMATICO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BC26-B52A-4C2D-993D-3109650E1825}">
  <dimension ref="A1:K66"/>
  <sheetViews>
    <sheetView topLeftCell="A47" workbookViewId="0">
      <selection activeCell="D74" sqref="D74"/>
    </sheetView>
  </sheetViews>
  <sheetFormatPr defaultRowHeight="12.75"/>
  <cols>
    <col min="1" max="1" width="31.42578125" style="19" customWidth="1"/>
    <col min="2" max="2" width="31.140625" style="19" customWidth="1"/>
    <col min="3" max="3" width="28.42578125" style="19" customWidth="1"/>
    <col min="4" max="4" width="7.28515625" style="19" customWidth="1"/>
    <col min="5" max="5" width="7.5703125" style="19" customWidth="1"/>
    <col min="6" max="6" width="11.42578125" style="19" customWidth="1"/>
    <col min="7" max="7" width="10.5703125" style="19" customWidth="1"/>
    <col min="8" max="8" width="14.28515625" style="19" customWidth="1"/>
    <col min="9" max="9" width="10.85546875" style="19" customWidth="1"/>
    <col min="10" max="10" width="10.7109375" style="19" customWidth="1"/>
    <col min="11" max="16384" width="9.140625" style="19"/>
  </cols>
  <sheetData>
    <row r="1" spans="1:11">
      <c r="A1" s="535" t="s">
        <v>103</v>
      </c>
      <c r="B1" s="536"/>
      <c r="C1" s="536"/>
    </row>
    <row r="2" spans="1:11">
      <c r="A2" s="535" t="s">
        <v>149</v>
      </c>
      <c r="B2" s="536"/>
      <c r="C2" s="536"/>
      <c r="E2"/>
      <c r="F2"/>
      <c r="G2"/>
      <c r="H2"/>
      <c r="I2"/>
      <c r="J2"/>
    </row>
    <row r="3" spans="1:11">
      <c r="A3" s="320" t="s">
        <v>2</v>
      </c>
      <c r="B3" s="536"/>
      <c r="C3" s="536"/>
      <c r="E3"/>
      <c r="F3"/>
      <c r="G3" s="212">
        <f>SUM(G6,G16)</f>
        <v>902</v>
      </c>
      <c r="H3" s="34">
        <f>SUM(H6,H16)</f>
        <v>233</v>
      </c>
      <c r="I3" s="34">
        <f>SUM(I6,I16)</f>
        <v>229</v>
      </c>
      <c r="J3" s="34">
        <f>SUM(J6,J16)</f>
        <v>209</v>
      </c>
      <c r="K3" s="34">
        <f>SUM(K6,K16)</f>
        <v>231</v>
      </c>
    </row>
    <row r="4" spans="1:11" ht="13.5" customHeight="1" thickBot="1">
      <c r="A4" s="446"/>
      <c r="B4" s="446"/>
      <c r="C4" s="443" t="s">
        <v>150</v>
      </c>
      <c r="E4"/>
      <c r="F4"/>
      <c r="G4"/>
      <c r="H4"/>
      <c r="I4"/>
      <c r="J4"/>
    </row>
    <row r="5" spans="1:11" ht="13.5" customHeight="1" thickBot="1">
      <c r="A5" s="670" t="s">
        <v>108</v>
      </c>
      <c r="B5" s="671" t="s">
        <v>101</v>
      </c>
      <c r="C5" s="450" t="s">
        <v>69</v>
      </c>
      <c r="E5"/>
      <c r="F5" s="145"/>
      <c r="G5" s="193" t="s">
        <v>10</v>
      </c>
      <c r="H5" s="53" t="s">
        <v>70</v>
      </c>
      <c r="I5" s="53" t="s">
        <v>71</v>
      </c>
      <c r="J5" s="53" t="s">
        <v>72</v>
      </c>
      <c r="K5" s="54" t="s">
        <v>73</v>
      </c>
    </row>
    <row r="6" spans="1:11" ht="13.5" customHeight="1" thickTop="1" thickBot="1">
      <c r="A6" s="672" t="s">
        <v>10</v>
      </c>
      <c r="B6" s="673">
        <f>SUM(B7:B14)</f>
        <v>896</v>
      </c>
      <c r="C6" s="674">
        <f>SUM(C7:C14)</f>
        <v>100</v>
      </c>
      <c r="E6"/>
      <c r="F6" s="110"/>
      <c r="G6" s="206">
        <f>SUM(G7:G14)</f>
        <v>896</v>
      </c>
      <c r="H6" s="232">
        <f>SUM(H7:H14)</f>
        <v>233</v>
      </c>
      <c r="I6" s="33">
        <f>SUM(I7:I14)</f>
        <v>227</v>
      </c>
      <c r="J6" s="33">
        <f>SUM(J7:J14)</f>
        <v>209</v>
      </c>
      <c r="K6" s="184">
        <f>SUM(K7:K14)</f>
        <v>227</v>
      </c>
    </row>
    <row r="7" spans="1:11" ht="12.75" customHeight="1" thickTop="1">
      <c r="A7" s="675" t="s">
        <v>151</v>
      </c>
      <c r="B7" s="676">
        <f>SUM(G7)</f>
        <v>56</v>
      </c>
      <c r="C7" s="677">
        <f t="shared" ref="C7:C14" si="0">B7/B$6*100</f>
        <v>6.25</v>
      </c>
      <c r="E7"/>
      <c r="F7" s="190" t="s">
        <v>151</v>
      </c>
      <c r="G7" s="207">
        <f t="shared" ref="G7:G14" si="1">SUM(H7:K7)</f>
        <v>56</v>
      </c>
      <c r="H7" s="233">
        <v>25</v>
      </c>
      <c r="I7" s="42">
        <v>8</v>
      </c>
      <c r="J7" s="42">
        <v>8</v>
      </c>
      <c r="K7" s="185">
        <v>15</v>
      </c>
    </row>
    <row r="8" spans="1:11" ht="12.75" customHeight="1">
      <c r="A8" s="678" t="s">
        <v>152</v>
      </c>
      <c r="B8" s="676">
        <f t="shared" ref="B8:B14" si="2">SUM(G8)</f>
        <v>380</v>
      </c>
      <c r="C8" s="679">
        <f t="shared" si="0"/>
        <v>42.410714285714285</v>
      </c>
      <c r="E8"/>
      <c r="F8" s="191" t="s">
        <v>152</v>
      </c>
      <c r="G8" s="208">
        <f t="shared" si="1"/>
        <v>380</v>
      </c>
      <c r="H8" s="234">
        <v>101</v>
      </c>
      <c r="I8" s="43">
        <v>90</v>
      </c>
      <c r="J8" s="43">
        <v>78</v>
      </c>
      <c r="K8" s="186">
        <v>111</v>
      </c>
    </row>
    <row r="9" spans="1:11" ht="12.75" customHeight="1">
      <c r="A9" s="678" t="s">
        <v>153</v>
      </c>
      <c r="B9" s="676">
        <f t="shared" si="2"/>
        <v>253</v>
      </c>
      <c r="C9" s="679">
        <f t="shared" si="0"/>
        <v>28.236607142857146</v>
      </c>
      <c r="E9"/>
      <c r="F9" s="191" t="s">
        <v>153</v>
      </c>
      <c r="G9" s="208">
        <f t="shared" si="1"/>
        <v>253</v>
      </c>
      <c r="H9" s="234">
        <v>62</v>
      </c>
      <c r="I9" s="43">
        <v>65</v>
      </c>
      <c r="J9" s="43">
        <v>63</v>
      </c>
      <c r="K9" s="186">
        <v>63</v>
      </c>
    </row>
    <row r="10" spans="1:11" ht="12.75" customHeight="1">
      <c r="A10" s="678" t="s">
        <v>154</v>
      </c>
      <c r="B10" s="676">
        <f t="shared" si="2"/>
        <v>180</v>
      </c>
      <c r="C10" s="679">
        <f t="shared" si="0"/>
        <v>20.089285714285715</v>
      </c>
      <c r="E10"/>
      <c r="F10" s="191" t="s">
        <v>154</v>
      </c>
      <c r="G10" s="208">
        <f t="shared" si="1"/>
        <v>180</v>
      </c>
      <c r="H10" s="234">
        <v>38</v>
      </c>
      <c r="I10" s="43">
        <v>50</v>
      </c>
      <c r="J10" s="43">
        <v>55</v>
      </c>
      <c r="K10" s="186">
        <v>37</v>
      </c>
    </row>
    <row r="11" spans="1:11" ht="12.75" customHeight="1">
      <c r="A11" s="678" t="s">
        <v>155</v>
      </c>
      <c r="B11" s="676">
        <f t="shared" si="2"/>
        <v>6</v>
      </c>
      <c r="C11" s="679">
        <f t="shared" si="0"/>
        <v>0.6696428571428571</v>
      </c>
      <c r="E11"/>
      <c r="F11" s="191" t="s">
        <v>155</v>
      </c>
      <c r="G11" s="208">
        <f t="shared" si="1"/>
        <v>6</v>
      </c>
      <c r="H11" s="234">
        <v>1</v>
      </c>
      <c r="I11" s="43">
        <v>2</v>
      </c>
      <c r="J11" s="43">
        <v>2</v>
      </c>
      <c r="K11" s="186">
        <v>1</v>
      </c>
    </row>
    <row r="12" spans="1:11" ht="12.75" customHeight="1">
      <c r="A12" s="678" t="s">
        <v>156</v>
      </c>
      <c r="B12" s="676">
        <f t="shared" si="2"/>
        <v>6</v>
      </c>
      <c r="C12" s="679">
        <f t="shared" si="0"/>
        <v>0.6696428571428571</v>
      </c>
      <c r="E12"/>
      <c r="F12" s="191" t="s">
        <v>156</v>
      </c>
      <c r="G12" s="208">
        <f t="shared" si="1"/>
        <v>6</v>
      </c>
      <c r="H12" s="234">
        <v>4</v>
      </c>
      <c r="I12" s="35">
        <v>2</v>
      </c>
      <c r="J12" s="35">
        <v>0</v>
      </c>
      <c r="K12" s="187"/>
    </row>
    <row r="13" spans="1:11" ht="12.75" customHeight="1">
      <c r="A13" s="680" t="s">
        <v>110</v>
      </c>
      <c r="B13" s="676">
        <f t="shared" si="2"/>
        <v>3</v>
      </c>
      <c r="C13" s="679">
        <f t="shared" si="0"/>
        <v>0.33482142857142855</v>
      </c>
      <c r="E13"/>
      <c r="F13" s="192" t="s">
        <v>110</v>
      </c>
      <c r="G13" s="208">
        <f t="shared" si="1"/>
        <v>3</v>
      </c>
      <c r="H13" s="235">
        <v>1</v>
      </c>
      <c r="I13" s="37">
        <v>0</v>
      </c>
      <c r="J13" s="37">
        <v>2</v>
      </c>
      <c r="K13" s="188"/>
    </row>
    <row r="14" spans="1:11" ht="12.75" customHeight="1" thickBot="1">
      <c r="A14" s="681" t="s">
        <v>60</v>
      </c>
      <c r="B14" s="682">
        <f t="shared" si="2"/>
        <v>12</v>
      </c>
      <c r="C14" s="683">
        <f t="shared" si="0"/>
        <v>1.3392857142857142</v>
      </c>
      <c r="E14"/>
      <c r="F14" s="78" t="s">
        <v>60</v>
      </c>
      <c r="G14" s="209">
        <f t="shared" si="1"/>
        <v>12</v>
      </c>
      <c r="H14" s="236">
        <v>1</v>
      </c>
      <c r="I14" s="50">
        <v>10</v>
      </c>
      <c r="J14" s="44">
        <v>1</v>
      </c>
      <c r="K14" s="189"/>
    </row>
    <row r="15" spans="1:11" ht="9" customHeight="1" thickBot="1">
      <c r="A15" s="662"/>
      <c r="B15" s="684"/>
      <c r="C15" s="685"/>
      <c r="E15"/>
      <c r="G15" s="210"/>
      <c r="H15" s="237"/>
    </row>
    <row r="16" spans="1:11" ht="14.25" customHeight="1" thickBot="1">
      <c r="A16" s="686" t="s">
        <v>108</v>
      </c>
      <c r="B16" s="687" t="s">
        <v>101</v>
      </c>
      <c r="C16" s="688" t="s">
        <v>69</v>
      </c>
      <c r="E16"/>
      <c r="F16" s="201">
        <v>3.6</v>
      </c>
      <c r="G16" s="211">
        <f>SUM(H16:K16)</f>
        <v>6</v>
      </c>
      <c r="H16" s="238">
        <v>0</v>
      </c>
      <c r="I16" s="202">
        <v>2</v>
      </c>
      <c r="J16" s="202">
        <v>0</v>
      </c>
      <c r="K16" s="203">
        <v>4</v>
      </c>
    </row>
    <row r="17" spans="1:11" ht="13.5" customHeight="1" thickTop="1" thickBot="1">
      <c r="A17" s="689" t="s">
        <v>157</v>
      </c>
      <c r="B17" s="690">
        <f>SUM(G16)</f>
        <v>6</v>
      </c>
      <c r="C17" s="691">
        <f>B17/B$6*100</f>
        <v>0.6696428571428571</v>
      </c>
      <c r="E17"/>
      <c r="G17" s="210"/>
      <c r="H17" s="183"/>
    </row>
    <row r="18" spans="1:11" ht="18" customHeight="1">
      <c r="E18"/>
      <c r="F18" s="74"/>
      <c r="H18" s="199"/>
      <c r="I18" s="199"/>
      <c r="J18" s="200"/>
      <c r="K18" s="200"/>
    </row>
    <row r="19" spans="1:11">
      <c r="E19"/>
      <c r="H19" s="204"/>
      <c r="I19" s="34"/>
      <c r="J19"/>
    </row>
    <row r="20" spans="1:11" ht="9" customHeight="1"/>
    <row r="21" spans="1:11" ht="9" customHeight="1"/>
    <row r="22" spans="1:11" ht="9" customHeight="1"/>
    <row r="23" spans="1:11" ht="9" customHeight="1"/>
    <row r="24" spans="1:11" ht="9" customHeight="1"/>
    <row r="25" spans="1:11" ht="9" customHeight="1">
      <c r="E25" s="45"/>
    </row>
    <row r="26" spans="1:11" ht="9" customHeight="1"/>
    <row r="27" spans="1:11" ht="9" customHeight="1">
      <c r="F27" s="19" t="s">
        <v>158</v>
      </c>
    </row>
    <row r="28" spans="1:11" ht="9" customHeight="1">
      <c r="J28" s="51"/>
    </row>
    <row r="29" spans="1:11" ht="9" customHeight="1"/>
    <row r="30" spans="1:11" ht="9" customHeight="1">
      <c r="I30" s="51"/>
    </row>
    <row r="31" spans="1:11" ht="9" customHeight="1">
      <c r="K31" s="51"/>
    </row>
    <row r="32" spans="1:11" ht="9" customHeight="1"/>
    <row r="33" spans="1:11" ht="11.25" customHeight="1">
      <c r="G33" s="213">
        <f>SUM(G37,G47)</f>
        <v>902</v>
      </c>
      <c r="H33" s="51">
        <f>SUM(H37,H47)</f>
        <v>233</v>
      </c>
      <c r="I33" s="51">
        <f>SUM(I37,I47)</f>
        <v>229</v>
      </c>
      <c r="J33" s="51">
        <f>SUM(J37,J47)</f>
        <v>209</v>
      </c>
      <c r="K33" s="51">
        <f>SUM(K37,K47)</f>
        <v>231</v>
      </c>
    </row>
    <row r="34" spans="1:11" ht="4.5" customHeight="1">
      <c r="G34" s="213"/>
      <c r="H34" s="51"/>
      <c r="I34" s="51"/>
      <c r="J34" s="51"/>
      <c r="K34" s="51"/>
    </row>
    <row r="35" spans="1:11" ht="13.5" customHeight="1" thickBot="1">
      <c r="C35" s="424" t="s">
        <v>159</v>
      </c>
    </row>
    <row r="36" spans="1:11" ht="14.25" customHeight="1" thickBot="1">
      <c r="A36" s="692" t="s">
        <v>160</v>
      </c>
      <c r="B36" s="671" t="s">
        <v>101</v>
      </c>
      <c r="C36" s="450" t="s">
        <v>69</v>
      </c>
      <c r="E36"/>
      <c r="F36" s="215"/>
      <c r="G36" s="198" t="s">
        <v>10</v>
      </c>
      <c r="H36" s="239" t="s">
        <v>70</v>
      </c>
      <c r="I36" s="53" t="s">
        <v>71</v>
      </c>
      <c r="J36" s="53" t="s">
        <v>72</v>
      </c>
      <c r="K36" s="54" t="s">
        <v>73</v>
      </c>
    </row>
    <row r="37" spans="1:11" ht="14.25" customHeight="1" thickTop="1" thickBot="1">
      <c r="A37" s="672" t="s">
        <v>10</v>
      </c>
      <c r="B37" s="693">
        <f>SUM(B38:B45)</f>
        <v>808</v>
      </c>
      <c r="C37" s="694">
        <f>SUM(C38:C45)</f>
        <v>100</v>
      </c>
      <c r="E37"/>
      <c r="F37" s="216"/>
      <c r="G37" s="214">
        <f>SUM(G38:G45)</f>
        <v>808</v>
      </c>
      <c r="H37" s="232">
        <f>SUM(H38:H45)</f>
        <v>206</v>
      </c>
      <c r="I37" s="33">
        <f>SUM(I38:I45)</f>
        <v>197</v>
      </c>
      <c r="J37" s="33">
        <f>SUM(J38:J45)</f>
        <v>191</v>
      </c>
      <c r="K37" s="184">
        <f>SUM(K38:K45)</f>
        <v>214</v>
      </c>
    </row>
    <row r="38" spans="1:11" ht="12" customHeight="1" thickTop="1">
      <c r="A38" s="675" t="s">
        <v>151</v>
      </c>
      <c r="B38" s="695">
        <f>SUM(G38)</f>
        <v>19</v>
      </c>
      <c r="C38" s="677">
        <f>B38/B$37*100</f>
        <v>2.3514851485148514</v>
      </c>
      <c r="E38"/>
      <c r="F38" s="217" t="s">
        <v>151</v>
      </c>
      <c r="G38" s="90">
        <f>SUM(H38:K38)</f>
        <v>19</v>
      </c>
      <c r="H38" s="240">
        <v>8</v>
      </c>
      <c r="I38" s="23">
        <v>5</v>
      </c>
      <c r="J38" s="23">
        <v>2</v>
      </c>
      <c r="K38" s="196">
        <v>4</v>
      </c>
    </row>
    <row r="39" spans="1:11" ht="12" customHeight="1">
      <c r="A39" s="678" t="s">
        <v>152</v>
      </c>
      <c r="B39" s="696">
        <f t="shared" ref="B39:B45" si="3">SUM(G39)</f>
        <v>498</v>
      </c>
      <c r="C39" s="679">
        <f t="shared" ref="C39:C45" si="4">B39/B$37*100</f>
        <v>61.633663366336634</v>
      </c>
      <c r="E39"/>
      <c r="F39" s="90" t="s">
        <v>152</v>
      </c>
      <c r="G39" s="90">
        <f t="shared" ref="G39:G44" si="5">SUM(H39:K39)</f>
        <v>498</v>
      </c>
      <c r="H39" s="241">
        <v>135</v>
      </c>
      <c r="I39" s="38">
        <v>109</v>
      </c>
      <c r="J39" s="38">
        <v>109</v>
      </c>
      <c r="K39" s="97">
        <v>145</v>
      </c>
    </row>
    <row r="40" spans="1:11" ht="12" customHeight="1">
      <c r="A40" s="678" t="s">
        <v>153</v>
      </c>
      <c r="B40" s="696">
        <f t="shared" si="3"/>
        <v>104</v>
      </c>
      <c r="C40" s="679">
        <f t="shared" si="4"/>
        <v>12.871287128712872</v>
      </c>
      <c r="E40"/>
      <c r="F40" s="90" t="s">
        <v>153</v>
      </c>
      <c r="G40" s="90">
        <f t="shared" si="5"/>
        <v>104</v>
      </c>
      <c r="H40" s="241">
        <v>23</v>
      </c>
      <c r="I40" s="38">
        <v>31</v>
      </c>
      <c r="J40" s="38">
        <v>23</v>
      </c>
      <c r="K40" s="97">
        <v>27</v>
      </c>
    </row>
    <row r="41" spans="1:11" ht="12" customHeight="1">
      <c r="A41" s="678" t="s">
        <v>154</v>
      </c>
      <c r="B41" s="696">
        <f t="shared" si="3"/>
        <v>115</v>
      </c>
      <c r="C41" s="679">
        <f t="shared" si="4"/>
        <v>14.232673267326732</v>
      </c>
      <c r="E41"/>
      <c r="F41" s="90" t="s">
        <v>154</v>
      </c>
      <c r="G41" s="90">
        <f t="shared" si="5"/>
        <v>115</v>
      </c>
      <c r="H41" s="241">
        <v>26</v>
      </c>
      <c r="I41" s="38">
        <v>32</v>
      </c>
      <c r="J41" s="38">
        <v>32</v>
      </c>
      <c r="K41" s="97">
        <v>25</v>
      </c>
    </row>
    <row r="42" spans="1:11" ht="12" customHeight="1">
      <c r="A42" s="678" t="s">
        <v>155</v>
      </c>
      <c r="B42" s="696">
        <f t="shared" si="3"/>
        <v>3</v>
      </c>
      <c r="C42" s="679">
        <f t="shared" si="4"/>
        <v>0.37128712871287128</v>
      </c>
      <c r="E42"/>
      <c r="F42" s="90" t="s">
        <v>155</v>
      </c>
      <c r="G42" s="90">
        <f t="shared" si="5"/>
        <v>3</v>
      </c>
      <c r="H42" s="241"/>
      <c r="I42" s="38">
        <v>1</v>
      </c>
      <c r="J42" s="38">
        <v>1</v>
      </c>
      <c r="K42" s="97">
        <v>1</v>
      </c>
    </row>
    <row r="43" spans="1:11" ht="12" customHeight="1">
      <c r="A43" s="678" t="s">
        <v>156</v>
      </c>
      <c r="B43" s="696">
        <f t="shared" si="3"/>
        <v>1</v>
      </c>
      <c r="C43" s="679">
        <f t="shared" si="4"/>
        <v>0.12376237623762376</v>
      </c>
      <c r="E43"/>
      <c r="F43" s="90" t="s">
        <v>156</v>
      </c>
      <c r="G43" s="90">
        <f t="shared" si="5"/>
        <v>1</v>
      </c>
      <c r="H43" s="241">
        <v>1</v>
      </c>
      <c r="I43" s="38"/>
      <c r="J43" s="38">
        <v>0</v>
      </c>
      <c r="K43" s="97">
        <v>0</v>
      </c>
    </row>
    <row r="44" spans="1:11" ht="12" customHeight="1">
      <c r="A44" s="662" t="s">
        <v>110</v>
      </c>
      <c r="B44" s="696">
        <f t="shared" si="3"/>
        <v>5</v>
      </c>
      <c r="C44" s="679">
        <f t="shared" si="4"/>
        <v>0.61881188118811881</v>
      </c>
      <c r="E44"/>
      <c r="F44" s="218" t="s">
        <v>110</v>
      </c>
      <c r="G44" s="90">
        <f t="shared" si="5"/>
        <v>5</v>
      </c>
      <c r="H44" s="242">
        <v>1</v>
      </c>
      <c r="I44" s="48"/>
      <c r="J44" s="48">
        <v>2</v>
      </c>
      <c r="K44" s="75">
        <v>2</v>
      </c>
    </row>
    <row r="45" spans="1:11" ht="12" customHeight="1" thickBot="1">
      <c r="A45" s="478" t="s">
        <v>60</v>
      </c>
      <c r="B45" s="697">
        <f t="shared" si="3"/>
        <v>63</v>
      </c>
      <c r="C45" s="683">
        <f t="shared" si="4"/>
        <v>7.7970297029702973</v>
      </c>
      <c r="E45"/>
      <c r="F45" s="92" t="s">
        <v>60</v>
      </c>
      <c r="G45" s="92">
        <f>SUM(H45:K45)</f>
        <v>63</v>
      </c>
      <c r="H45" s="243">
        <v>12</v>
      </c>
      <c r="I45" s="39">
        <v>19</v>
      </c>
      <c r="J45" s="39">
        <v>22</v>
      </c>
      <c r="K45" s="197">
        <v>10</v>
      </c>
    </row>
    <row r="46" spans="1:11" ht="9" customHeight="1" thickBot="1">
      <c r="A46" s="662"/>
      <c r="B46" s="695"/>
      <c r="C46" s="698"/>
      <c r="E46"/>
      <c r="H46" s="237"/>
    </row>
    <row r="47" spans="1:11" ht="12.75" customHeight="1" thickBot="1">
      <c r="A47" s="699" t="s">
        <v>160</v>
      </c>
      <c r="B47" s="700" t="s">
        <v>101</v>
      </c>
      <c r="C47" s="701" t="s">
        <v>69</v>
      </c>
      <c r="F47" s="201">
        <v>3.6</v>
      </c>
      <c r="G47" s="211">
        <f>SUM(H47:K47)</f>
        <v>94</v>
      </c>
      <c r="H47" s="238">
        <v>27</v>
      </c>
      <c r="I47" s="202">
        <v>32</v>
      </c>
      <c r="J47" s="202">
        <v>18</v>
      </c>
      <c r="K47" s="203">
        <v>17</v>
      </c>
    </row>
    <row r="48" spans="1:11" ht="12.75" customHeight="1" thickTop="1" thickBot="1">
      <c r="A48" s="702" t="s">
        <v>161</v>
      </c>
      <c r="B48" s="703">
        <f>SUM(G47)</f>
        <v>94</v>
      </c>
      <c r="C48" s="691">
        <f>B48/B$37*100</f>
        <v>11.633663366336634</v>
      </c>
    </row>
    <row r="49" spans="1:11" ht="6.75" customHeight="1"/>
    <row r="50" spans="1:11" ht="12.75" customHeight="1">
      <c r="A50" s="540" t="s">
        <v>162</v>
      </c>
    </row>
    <row r="51" spans="1:11" ht="12.75" customHeight="1">
      <c r="A51" s="32"/>
      <c r="B51" s="32"/>
    </row>
    <row r="52" spans="1:11" ht="19.5" customHeight="1">
      <c r="F52" s="48"/>
      <c r="G52" s="48"/>
      <c r="H52" s="219" t="s">
        <v>70</v>
      </c>
      <c r="I52" s="219" t="s">
        <v>71</v>
      </c>
      <c r="J52" s="219" t="s">
        <v>72</v>
      </c>
      <c r="K52" s="219" t="s">
        <v>73</v>
      </c>
    </row>
    <row r="53" spans="1:11" ht="10.5" customHeight="1">
      <c r="F53" s="48" t="s">
        <v>157</v>
      </c>
      <c r="G53" s="48">
        <f>SUM(G54:G60)</f>
        <v>94</v>
      </c>
      <c r="H53" s="220">
        <f>SUM(H54:H60)</f>
        <v>27</v>
      </c>
      <c r="I53" s="220">
        <f>SUM(I54:I60)</f>
        <v>32</v>
      </c>
      <c r="J53" s="220">
        <f>SUM(J54:J60)</f>
        <v>18</v>
      </c>
      <c r="K53" s="220">
        <f>SUM(K54:K60)</f>
        <v>17</v>
      </c>
    </row>
    <row r="54" spans="1:11" ht="10.5" customHeight="1">
      <c r="F54" s="48">
        <v>2.8</v>
      </c>
      <c r="G54" s="48">
        <f t="shared" ref="G54:G60" si="6">SUM(H54:K54)</f>
        <v>0</v>
      </c>
      <c r="H54" s="48">
        <v>0</v>
      </c>
      <c r="I54" s="48">
        <v>0</v>
      </c>
      <c r="J54" s="48">
        <v>0</v>
      </c>
      <c r="K54" s="48">
        <v>0</v>
      </c>
    </row>
    <row r="55" spans="1:11" ht="10.5" customHeight="1">
      <c r="F55" s="48">
        <v>3.1</v>
      </c>
      <c r="G55" s="48">
        <f t="shared" si="6"/>
        <v>53</v>
      </c>
      <c r="H55" s="48">
        <v>13</v>
      </c>
      <c r="I55" s="48">
        <v>15</v>
      </c>
      <c r="J55" s="48">
        <v>14</v>
      </c>
      <c r="K55" s="48">
        <v>11</v>
      </c>
    </row>
    <row r="56" spans="1:11" ht="10.5" customHeight="1">
      <c r="F56" s="48">
        <v>3.2</v>
      </c>
      <c r="G56" s="48">
        <f t="shared" si="6"/>
        <v>13</v>
      </c>
      <c r="H56" s="48">
        <v>4</v>
      </c>
      <c r="I56" s="48">
        <v>7</v>
      </c>
      <c r="J56" s="48">
        <v>1</v>
      </c>
      <c r="K56" s="48">
        <v>1</v>
      </c>
    </row>
    <row r="57" spans="1:11" ht="10.5" customHeight="1">
      <c r="F57" s="48">
        <v>3.3</v>
      </c>
      <c r="G57" s="48">
        <f t="shared" si="6"/>
        <v>23</v>
      </c>
      <c r="H57" s="48">
        <v>10</v>
      </c>
      <c r="I57" s="48">
        <v>8</v>
      </c>
      <c r="J57" s="48">
        <v>3</v>
      </c>
      <c r="K57" s="48">
        <v>2</v>
      </c>
    </row>
    <row r="58" spans="1:11" ht="10.5" customHeight="1">
      <c r="F58" s="48">
        <v>3.4</v>
      </c>
      <c r="G58" s="48">
        <f t="shared" si="6"/>
        <v>0</v>
      </c>
      <c r="H58" s="48">
        <v>0</v>
      </c>
      <c r="I58" s="48">
        <v>0</v>
      </c>
      <c r="J58" s="48">
        <v>0</v>
      </c>
      <c r="K58" s="48">
        <v>0</v>
      </c>
    </row>
    <row r="59" spans="1:11" ht="10.5" customHeight="1">
      <c r="F59" s="48">
        <v>3.5</v>
      </c>
      <c r="G59" s="48">
        <f t="shared" si="6"/>
        <v>0</v>
      </c>
      <c r="H59" s="48">
        <v>0</v>
      </c>
      <c r="I59" s="48">
        <v>0</v>
      </c>
      <c r="J59" s="48">
        <v>0</v>
      </c>
      <c r="K59" s="48">
        <v>0</v>
      </c>
    </row>
    <row r="60" spans="1:11" ht="10.5" customHeight="1">
      <c r="F60" s="48">
        <v>3.6</v>
      </c>
      <c r="G60" s="48">
        <f t="shared" si="6"/>
        <v>5</v>
      </c>
      <c r="H60" s="48">
        <v>0</v>
      </c>
      <c r="I60" s="48">
        <v>2</v>
      </c>
      <c r="J60" s="48">
        <v>0</v>
      </c>
      <c r="K60" s="48">
        <v>3</v>
      </c>
    </row>
    <row r="61" spans="1:11" ht="10.5" customHeight="1"/>
    <row r="62" spans="1:11" ht="10.5" customHeight="1">
      <c r="F62" s="48" t="s">
        <v>163</v>
      </c>
      <c r="G62" s="48">
        <f>SUM(H62:K62)</f>
        <v>0</v>
      </c>
      <c r="H62" s="48"/>
      <c r="I62" s="48"/>
      <c r="J62" s="48"/>
      <c r="K62" s="48"/>
    </row>
    <row r="63" spans="1:11" ht="10.5" customHeight="1">
      <c r="F63" s="19" t="s">
        <v>164</v>
      </c>
    </row>
    <row r="64" spans="1:11" ht="10.5" customHeight="1">
      <c r="F64" s="19" t="s">
        <v>165</v>
      </c>
    </row>
    <row r="65" ht="10.5" customHeight="1"/>
    <row r="66" ht="10.5" customHeight="1"/>
  </sheetData>
  <phoneticPr fontId="4" type="noConversion"/>
  <printOptions horizontalCentered="1"/>
  <pageMargins left="0.7" right="0.75" top="0.46" bottom="0.37" header="0.17" footer="0.17"/>
  <pageSetup orientation="portrait" r:id="rId1"/>
  <headerFooter alignWithMargins="0">
    <oddHeader>&amp;C&amp;"Arial,Bold"&amp;12DEPARTAMENTO DE CORRECCION Y REHABILITACION</oddHeader>
    <oddFooter>&amp;L&amp;8FUENTE: PROGRAMA DE COMUNIDAD&amp;R&amp;8OFICINA DE DESARROLLO PROGRAMATICO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36B6B-1406-45DC-AC41-19C2F0773523}">
  <dimension ref="A1:I60"/>
  <sheetViews>
    <sheetView topLeftCell="A41" workbookViewId="0">
      <selection activeCell="D63" sqref="D63"/>
    </sheetView>
  </sheetViews>
  <sheetFormatPr defaultRowHeight="12.75"/>
  <cols>
    <col min="1" max="3" width="30.5703125" style="19" customWidth="1"/>
    <col min="4" max="4" width="13.7109375" style="19" customWidth="1"/>
    <col min="5" max="5" width="9" style="19" customWidth="1"/>
    <col min="6" max="6" width="10.85546875" style="19" customWidth="1"/>
    <col min="7" max="8" width="9.140625" style="19"/>
    <col min="9" max="9" width="11" style="19" customWidth="1"/>
    <col min="10" max="16384" width="9.140625" style="19"/>
  </cols>
  <sheetData>
    <row r="1" spans="1:9">
      <c r="A1" s="541" t="s">
        <v>103</v>
      </c>
      <c r="B1" s="446"/>
      <c r="C1" s="446"/>
    </row>
    <row r="2" spans="1:9">
      <c r="A2" s="541" t="s">
        <v>166</v>
      </c>
      <c r="B2" s="446"/>
      <c r="C2" s="446"/>
    </row>
    <row r="3" spans="1:9">
      <c r="A3" s="541" t="s">
        <v>167</v>
      </c>
      <c r="B3" s="446"/>
      <c r="C3" s="446"/>
      <c r="E3" s="19" t="s">
        <v>164</v>
      </c>
    </row>
    <row r="4" spans="1:9">
      <c r="A4" s="1" t="s">
        <v>2</v>
      </c>
      <c r="B4" s="446"/>
      <c r="C4" s="446"/>
      <c r="D4" s="51"/>
    </row>
    <row r="5" spans="1:9" ht="13.5" customHeight="1" thickBot="1">
      <c r="A5" s="446"/>
      <c r="B5" s="446"/>
      <c r="C5" s="443" t="s">
        <v>168</v>
      </c>
      <c r="F5" s="221"/>
      <c r="H5" s="51"/>
    </row>
    <row r="6" spans="1:9" ht="14.25" customHeight="1" thickBot="1">
      <c r="A6" s="670" t="s">
        <v>108</v>
      </c>
      <c r="B6" s="671" t="s">
        <v>101</v>
      </c>
      <c r="C6" s="450" t="s">
        <v>69</v>
      </c>
    </row>
    <row r="7" spans="1:9" ht="13.5" customHeight="1" thickTop="1" thickBot="1">
      <c r="A7" s="672" t="s">
        <v>10</v>
      </c>
      <c r="B7" s="704">
        <f>SUM(B8:B15)</f>
        <v>2148.6119733924616</v>
      </c>
      <c r="C7" s="674">
        <f>SUM(C8:C15)</f>
        <v>99.999999999999986</v>
      </c>
      <c r="F7" s="194">
        <f>SUM(F8:F18)</f>
        <v>902</v>
      </c>
      <c r="G7" s="221">
        <f>SUM(G8:G15)</f>
        <v>99.334811529933489</v>
      </c>
      <c r="H7" s="194">
        <v>2163</v>
      </c>
      <c r="I7" s="221">
        <f>SUM(I8:I15)</f>
        <v>99.334811529933475</v>
      </c>
    </row>
    <row r="8" spans="1:9" ht="12.75" customHeight="1" thickTop="1">
      <c r="A8" s="675" t="s">
        <v>151</v>
      </c>
      <c r="B8" s="705">
        <f>H8</f>
        <v>134.28824833702885</v>
      </c>
      <c r="C8" s="677">
        <f t="shared" ref="C8:C15" si="0">B8/B$7*100</f>
        <v>6.25</v>
      </c>
      <c r="F8" s="195">
        <f>'COMUNIDAD DELITOS'!B7</f>
        <v>56</v>
      </c>
      <c r="G8" s="20">
        <f t="shared" ref="G8:G15" si="1">F8/F$7*100</f>
        <v>6.2084257206208431</v>
      </c>
      <c r="H8" s="195">
        <f>SUM(G8)*H$7/100</f>
        <v>134.28824833702885</v>
      </c>
      <c r="I8" s="20">
        <f t="shared" ref="I8:I15" si="2">H8/H$7*100</f>
        <v>6.208425720620844</v>
      </c>
    </row>
    <row r="9" spans="1:9" ht="12.75" customHeight="1">
      <c r="A9" s="678" t="s">
        <v>152</v>
      </c>
      <c r="B9" s="705">
        <f t="shared" ref="B9:B15" si="3">H9</f>
        <v>911.24168514412406</v>
      </c>
      <c r="C9" s="679">
        <f t="shared" si="0"/>
        <v>42.41071428571427</v>
      </c>
      <c r="F9" s="195">
        <f>'COMUNIDAD DELITOS'!B8</f>
        <v>380</v>
      </c>
      <c r="G9" s="36">
        <f t="shared" si="1"/>
        <v>42.128603104212857</v>
      </c>
      <c r="H9" s="195">
        <f t="shared" ref="H9:H15" si="4">SUM(G9)*H$7/100</f>
        <v>911.24168514412406</v>
      </c>
      <c r="I9" s="36">
        <f t="shared" si="2"/>
        <v>42.12860310421285</v>
      </c>
    </row>
    <row r="10" spans="1:9" ht="12.75" customHeight="1">
      <c r="A10" s="678" t="s">
        <v>153</v>
      </c>
      <c r="B10" s="705">
        <f t="shared" si="3"/>
        <v>606.69512195121956</v>
      </c>
      <c r="C10" s="679">
        <f t="shared" si="0"/>
        <v>28.236607142857139</v>
      </c>
      <c r="F10" s="195">
        <f>'COMUNIDAD DELITOS'!B9</f>
        <v>253</v>
      </c>
      <c r="G10" s="36">
        <f t="shared" si="1"/>
        <v>28.04878048780488</v>
      </c>
      <c r="H10" s="195">
        <f t="shared" si="4"/>
        <v>606.69512195121956</v>
      </c>
      <c r="I10" s="36">
        <f t="shared" si="2"/>
        <v>28.04878048780488</v>
      </c>
    </row>
    <row r="11" spans="1:9" ht="12.75" customHeight="1">
      <c r="A11" s="678" t="s">
        <v>154</v>
      </c>
      <c r="B11" s="705">
        <f t="shared" si="3"/>
        <v>431.64079822616412</v>
      </c>
      <c r="C11" s="679">
        <f t="shared" si="0"/>
        <v>20.089285714285712</v>
      </c>
      <c r="F11" s="195">
        <f>'COMUNIDAD DELITOS'!B10</f>
        <v>180</v>
      </c>
      <c r="G11" s="36">
        <f t="shared" si="1"/>
        <v>19.955654101995567</v>
      </c>
      <c r="H11" s="195">
        <f t="shared" si="4"/>
        <v>431.64079822616412</v>
      </c>
      <c r="I11" s="36">
        <f t="shared" si="2"/>
        <v>19.955654101995567</v>
      </c>
    </row>
    <row r="12" spans="1:9" ht="12.75" customHeight="1">
      <c r="A12" s="678" t="s">
        <v>155</v>
      </c>
      <c r="B12" s="705">
        <f t="shared" si="3"/>
        <v>14.388026607538801</v>
      </c>
      <c r="C12" s="679">
        <f t="shared" si="0"/>
        <v>0.66964285714285698</v>
      </c>
      <c r="F12" s="195">
        <f>'COMUNIDAD DELITOS'!B11</f>
        <v>6</v>
      </c>
      <c r="G12" s="36">
        <f t="shared" si="1"/>
        <v>0.66518847006651882</v>
      </c>
      <c r="H12" s="195">
        <f t="shared" si="4"/>
        <v>14.388026607538801</v>
      </c>
      <c r="I12" s="36">
        <f t="shared" si="2"/>
        <v>0.66518847006651871</v>
      </c>
    </row>
    <row r="13" spans="1:9" ht="12.75" customHeight="1">
      <c r="A13" s="678" t="s">
        <v>156</v>
      </c>
      <c r="B13" s="705">
        <f t="shared" si="3"/>
        <v>14.388026607538801</v>
      </c>
      <c r="C13" s="679">
        <f t="shared" si="0"/>
        <v>0.66964285714285698</v>
      </c>
      <c r="F13" s="195">
        <f>'COMUNIDAD DELITOS'!B12</f>
        <v>6</v>
      </c>
      <c r="G13" s="36">
        <f t="shared" si="1"/>
        <v>0.66518847006651882</v>
      </c>
      <c r="H13" s="195">
        <f t="shared" si="4"/>
        <v>14.388026607538801</v>
      </c>
      <c r="I13" s="36">
        <f t="shared" si="2"/>
        <v>0.66518847006651871</v>
      </c>
    </row>
    <row r="14" spans="1:9" ht="12.75" customHeight="1">
      <c r="A14" s="680" t="s">
        <v>110</v>
      </c>
      <c r="B14" s="705">
        <f t="shared" si="3"/>
        <v>7.1940133037694007</v>
      </c>
      <c r="C14" s="679">
        <f t="shared" si="0"/>
        <v>0.33482142857142849</v>
      </c>
      <c r="F14" s="195">
        <f>'COMUNIDAD DELITOS'!B13</f>
        <v>3</v>
      </c>
      <c r="G14" s="36">
        <f t="shared" si="1"/>
        <v>0.33259423503325941</v>
      </c>
      <c r="H14" s="195">
        <f t="shared" si="4"/>
        <v>7.1940133037694007</v>
      </c>
      <c r="I14" s="36">
        <f t="shared" si="2"/>
        <v>0.33259423503325936</v>
      </c>
    </row>
    <row r="15" spans="1:9" ht="12.75" customHeight="1" thickBot="1">
      <c r="A15" s="681" t="s">
        <v>60</v>
      </c>
      <c r="B15" s="706">
        <f t="shared" si="3"/>
        <v>28.776053215077603</v>
      </c>
      <c r="C15" s="683">
        <f t="shared" si="0"/>
        <v>1.339285714285714</v>
      </c>
      <c r="F15" s="195">
        <f>'COMUNIDAD DELITOS'!B14</f>
        <v>12</v>
      </c>
      <c r="G15" s="21">
        <f t="shared" si="1"/>
        <v>1.3303769401330376</v>
      </c>
      <c r="H15" s="195">
        <f t="shared" si="4"/>
        <v>28.776053215077603</v>
      </c>
      <c r="I15" s="21">
        <f t="shared" si="2"/>
        <v>1.3303769401330374</v>
      </c>
    </row>
    <row r="16" spans="1:9" ht="7.5" customHeight="1" thickBot="1">
      <c r="A16" s="662"/>
      <c r="B16" s="685"/>
      <c r="C16" s="662"/>
      <c r="F16" s="195">
        <f>'COMUNIDAD DELITOS'!B15</f>
        <v>0</v>
      </c>
      <c r="G16" s="21">
        <f>F16/F$7*100</f>
        <v>0</v>
      </c>
      <c r="H16" s="195">
        <f>SUM(G16)*H$7/100</f>
        <v>0</v>
      </c>
      <c r="I16" s="21">
        <f>H16/H$7*100</f>
        <v>0</v>
      </c>
    </row>
    <row r="17" spans="1:9" ht="13.5" thickBot="1">
      <c r="A17" s="686" t="s">
        <v>108</v>
      </c>
      <c r="B17" s="707" t="s">
        <v>101</v>
      </c>
      <c r="C17" s="688" t="s">
        <v>69</v>
      </c>
    </row>
    <row r="18" spans="1:9" ht="13.5" customHeight="1" thickTop="1" thickBot="1">
      <c r="A18" s="689" t="s">
        <v>157</v>
      </c>
      <c r="B18" s="708">
        <f>H18</f>
        <v>14.388026607538801</v>
      </c>
      <c r="C18" s="691">
        <f>B18/B$7*100</f>
        <v>0.66964285714285698</v>
      </c>
      <c r="E18" s="51"/>
      <c r="F18" s="195">
        <f>'COMUNIDAD DELITOS'!B17</f>
        <v>6</v>
      </c>
      <c r="G18" s="21">
        <f>F18/F$7*100</f>
        <v>0.66518847006651882</v>
      </c>
      <c r="H18" s="195">
        <f>SUM(G18)*H$7/100</f>
        <v>14.388026607538801</v>
      </c>
      <c r="I18" s="21"/>
    </row>
    <row r="19" spans="1:9" ht="11.25" customHeight="1">
      <c r="H19" s="51">
        <f>SUM(H8:H18)</f>
        <v>2163.0000000000005</v>
      </c>
    </row>
    <row r="20" spans="1:9" ht="11.25" customHeight="1"/>
    <row r="21" spans="1:9" ht="11.25" customHeight="1"/>
    <row r="22" spans="1:9" ht="11.25" customHeight="1"/>
    <row r="23" spans="1:9" ht="11.25" customHeight="1"/>
    <row r="24" spans="1:9" ht="11.25" customHeight="1"/>
    <row r="25" spans="1:9" ht="11.25" customHeight="1"/>
    <row r="26" spans="1:9" ht="11.25" customHeight="1"/>
    <row r="27" spans="1:9" ht="11.25" customHeight="1"/>
    <row r="28" spans="1:9" ht="11.25" customHeight="1"/>
    <row r="29" spans="1:9" ht="11.25" customHeight="1"/>
    <row r="30" spans="1:9" ht="11.25" customHeight="1"/>
    <row r="31" spans="1:9" ht="11.25" customHeight="1"/>
    <row r="32" spans="1:9" ht="11.25" customHeight="1">
      <c r="E32" s="51"/>
    </row>
    <row r="33" spans="1:9" ht="11.25" customHeight="1">
      <c r="E33" s="51"/>
    </row>
    <row r="34" spans="1:9" ht="14.25" customHeight="1" thickBot="1">
      <c r="C34" s="424" t="s">
        <v>169</v>
      </c>
    </row>
    <row r="35" spans="1:9" s="32" customFormat="1" ht="14.25" customHeight="1" thickBot="1">
      <c r="A35" s="692" t="s">
        <v>160</v>
      </c>
      <c r="B35" s="671" t="s">
        <v>101</v>
      </c>
      <c r="C35" s="450" t="s">
        <v>69</v>
      </c>
      <c r="D35" s="709"/>
      <c r="H35" s="709"/>
    </row>
    <row r="36" spans="1:9" s="32" customFormat="1" ht="14.25" customHeight="1" thickTop="1" thickBot="1">
      <c r="A36" s="672" t="s">
        <v>10</v>
      </c>
      <c r="B36" s="710">
        <f>SUM(B37:B44)</f>
        <v>1937.5875831485587</v>
      </c>
      <c r="C36" s="711">
        <f>SUM(C37:C44)</f>
        <v>100</v>
      </c>
      <c r="F36" s="712">
        <f>SUM(F37:F45)</f>
        <v>902</v>
      </c>
      <c r="G36" s="713">
        <f>SUM(G37:G45)</f>
        <v>99.999999999999986</v>
      </c>
      <c r="H36" s="712">
        <v>2163</v>
      </c>
      <c r="I36" s="713">
        <f>SUM(I37:I44)</f>
        <v>89.578713968957857</v>
      </c>
    </row>
    <row r="37" spans="1:9" s="32" customFormat="1" ht="14.25" customHeight="1" thickTop="1">
      <c r="A37" s="675" t="s">
        <v>151</v>
      </c>
      <c r="B37" s="714">
        <f>H37</f>
        <v>45.562084257206209</v>
      </c>
      <c r="C37" s="677">
        <f>B37/B$36*100</f>
        <v>2.3514851485148514</v>
      </c>
      <c r="F37" s="715">
        <f>'COMUNIDAD DELITOS'!B38</f>
        <v>19</v>
      </c>
      <c r="G37" s="716">
        <f t="shared" ref="G37:G44" si="5">F37/F$7*100</f>
        <v>2.106430155210643</v>
      </c>
      <c r="H37" s="715">
        <f>SUM(G37)*H$7/100</f>
        <v>45.562084257206209</v>
      </c>
      <c r="I37" s="716">
        <f t="shared" ref="I37:I44" si="6">H37/H$7*100</f>
        <v>2.106430155210643</v>
      </c>
    </row>
    <row r="38" spans="1:9" s="32" customFormat="1" ht="14.25" customHeight="1">
      <c r="A38" s="678" t="s">
        <v>152</v>
      </c>
      <c r="B38" s="717">
        <f t="shared" ref="B38:B44" si="7">H38</f>
        <v>1194.2062084257207</v>
      </c>
      <c r="C38" s="679">
        <f t="shared" ref="C38:C44" si="8">B38/B$36*100</f>
        <v>61.633663366336634</v>
      </c>
      <c r="F38" s="715">
        <f>'COMUNIDAD DELITOS'!B39</f>
        <v>498</v>
      </c>
      <c r="G38" s="718">
        <f t="shared" si="5"/>
        <v>55.210643015521065</v>
      </c>
      <c r="H38" s="715">
        <f t="shared" ref="H38:H44" si="9">SUM(G38)*H$7/100</f>
        <v>1194.2062084257207</v>
      </c>
      <c r="I38" s="718">
        <f t="shared" si="6"/>
        <v>55.210643015521065</v>
      </c>
    </row>
    <row r="39" spans="1:9" s="32" customFormat="1" ht="14.25" customHeight="1">
      <c r="A39" s="678" t="s">
        <v>153</v>
      </c>
      <c r="B39" s="717">
        <f t="shared" si="7"/>
        <v>249.39246119733923</v>
      </c>
      <c r="C39" s="679">
        <f t="shared" si="8"/>
        <v>12.871287128712872</v>
      </c>
      <c r="F39" s="715">
        <f>'COMUNIDAD DELITOS'!B40</f>
        <v>104</v>
      </c>
      <c r="G39" s="718">
        <f t="shared" si="5"/>
        <v>11.529933481152993</v>
      </c>
      <c r="H39" s="715">
        <f t="shared" si="9"/>
        <v>249.39246119733923</v>
      </c>
      <c r="I39" s="718">
        <f t="shared" si="6"/>
        <v>11.529933481152993</v>
      </c>
    </row>
    <row r="40" spans="1:9" s="32" customFormat="1" ht="14.25" customHeight="1">
      <c r="A40" s="678" t="s">
        <v>154</v>
      </c>
      <c r="B40" s="717">
        <f t="shared" si="7"/>
        <v>275.77050997782703</v>
      </c>
      <c r="C40" s="679">
        <f t="shared" si="8"/>
        <v>14.232673267326732</v>
      </c>
      <c r="F40" s="715">
        <f>'COMUNIDAD DELITOS'!B41</f>
        <v>115</v>
      </c>
      <c r="G40" s="718">
        <f t="shared" si="5"/>
        <v>12.749445676274945</v>
      </c>
      <c r="H40" s="715">
        <f t="shared" si="9"/>
        <v>275.77050997782703</v>
      </c>
      <c r="I40" s="718">
        <f t="shared" si="6"/>
        <v>12.749445676274943</v>
      </c>
    </row>
    <row r="41" spans="1:9" s="32" customFormat="1" ht="14.25" customHeight="1">
      <c r="A41" s="678" t="s">
        <v>155</v>
      </c>
      <c r="B41" s="717">
        <f t="shared" si="7"/>
        <v>7.1940133037694007</v>
      </c>
      <c r="C41" s="679">
        <f t="shared" si="8"/>
        <v>0.37128712871287128</v>
      </c>
      <c r="F41" s="715">
        <f>'COMUNIDAD DELITOS'!B42</f>
        <v>3</v>
      </c>
      <c r="G41" s="718">
        <f t="shared" si="5"/>
        <v>0.33259423503325941</v>
      </c>
      <c r="H41" s="715">
        <f t="shared" si="9"/>
        <v>7.1940133037694007</v>
      </c>
      <c r="I41" s="718">
        <f t="shared" si="6"/>
        <v>0.33259423503325936</v>
      </c>
    </row>
    <row r="42" spans="1:9" s="32" customFormat="1" ht="14.25" customHeight="1">
      <c r="A42" s="678" t="s">
        <v>156</v>
      </c>
      <c r="B42" s="717">
        <f t="shared" si="7"/>
        <v>2.3980044345898004</v>
      </c>
      <c r="C42" s="679">
        <f t="shared" si="8"/>
        <v>0.12376237623762376</v>
      </c>
      <c r="F42" s="715">
        <f>'COMUNIDAD DELITOS'!B43</f>
        <v>1</v>
      </c>
      <c r="G42" s="718">
        <f t="shared" si="5"/>
        <v>0.11086474501108648</v>
      </c>
      <c r="H42" s="715">
        <f t="shared" si="9"/>
        <v>2.3980044345898004</v>
      </c>
      <c r="I42" s="718">
        <f t="shared" si="6"/>
        <v>0.11086474501108648</v>
      </c>
    </row>
    <row r="43" spans="1:9" s="32" customFormat="1" ht="14.25" customHeight="1">
      <c r="A43" s="719" t="s">
        <v>163</v>
      </c>
      <c r="B43" s="717">
        <f t="shared" si="7"/>
        <v>11.990022172949002</v>
      </c>
      <c r="C43" s="679">
        <f t="shared" si="8"/>
        <v>0.61881188118811881</v>
      </c>
      <c r="F43" s="715">
        <f>'COMUNIDAD DELITOS'!B44</f>
        <v>5</v>
      </c>
      <c r="G43" s="718">
        <f t="shared" si="5"/>
        <v>0.55432372505543237</v>
      </c>
      <c r="H43" s="715">
        <f t="shared" si="9"/>
        <v>11.990022172949002</v>
      </c>
      <c r="I43" s="718">
        <f t="shared" si="6"/>
        <v>0.55432372505543237</v>
      </c>
    </row>
    <row r="44" spans="1:9" s="32" customFormat="1" ht="14.25" customHeight="1" thickBot="1">
      <c r="A44" s="681" t="s">
        <v>60</v>
      </c>
      <c r="B44" s="720">
        <f t="shared" si="7"/>
        <v>151.07427937915745</v>
      </c>
      <c r="C44" s="683">
        <f t="shared" si="8"/>
        <v>7.7970297029702982</v>
      </c>
      <c r="F44" s="715">
        <f>'COMUNIDAD DELITOS'!B45</f>
        <v>63</v>
      </c>
      <c r="G44" s="721">
        <f t="shared" si="5"/>
        <v>6.9844789356984478</v>
      </c>
      <c r="H44" s="715">
        <f t="shared" si="9"/>
        <v>151.07427937915745</v>
      </c>
      <c r="I44" s="721">
        <f t="shared" si="6"/>
        <v>6.9844789356984487</v>
      </c>
    </row>
    <row r="45" spans="1:9" s="32" customFormat="1" ht="7.5" customHeight="1" thickBot="1">
      <c r="F45" s="722">
        <f>'COMUNIDAD DELITOS'!B48</f>
        <v>94</v>
      </c>
      <c r="G45" s="721">
        <f>F45/F$7*100</f>
        <v>10.421286031042129</v>
      </c>
      <c r="H45" s="715">
        <f>SUM(G45)*H$7/100</f>
        <v>225.41241685144126</v>
      </c>
      <c r="I45" s="721">
        <f>H45/H$7*100</f>
        <v>10.421286031042129</v>
      </c>
    </row>
    <row r="46" spans="1:9" s="32" customFormat="1" ht="14.25" customHeight="1" thickBot="1">
      <c r="A46" s="699" t="s">
        <v>160</v>
      </c>
      <c r="B46" s="707" t="s">
        <v>101</v>
      </c>
      <c r="C46" s="688" t="s">
        <v>69</v>
      </c>
      <c r="H46" s="709">
        <f>SUM(H37:H45)</f>
        <v>2163</v>
      </c>
      <c r="I46" s="32">
        <f>H46/H$7*100</f>
        <v>100</v>
      </c>
    </row>
    <row r="47" spans="1:9" s="32" customFormat="1" ht="14.25" customHeight="1" thickTop="1" thickBot="1">
      <c r="A47" s="689" t="s">
        <v>157</v>
      </c>
      <c r="B47" s="690">
        <f>H45</f>
        <v>225.41241685144126</v>
      </c>
      <c r="C47" s="691">
        <f>B47/B$36*100</f>
        <v>11.633663366336636</v>
      </c>
      <c r="D47" s="709"/>
    </row>
    <row r="48" spans="1:9" ht="12" customHeight="1"/>
    <row r="49" spans="1:2" ht="15.75" customHeight="1">
      <c r="A49" s="32"/>
    </row>
    <row r="50" spans="1:2" ht="12.75" customHeight="1">
      <c r="A50" s="32"/>
      <c r="B50" s="32"/>
    </row>
    <row r="51" spans="1:2" ht="19.5" customHeight="1"/>
    <row r="52" spans="1:2" ht="12" customHeight="1"/>
    <row r="53" spans="1:2" ht="12" customHeight="1"/>
    <row r="54" spans="1:2" ht="12" customHeight="1"/>
    <row r="55" spans="1:2" ht="12" customHeight="1"/>
    <row r="56" spans="1:2" ht="12" customHeight="1"/>
    <row r="57" spans="1:2" ht="12" customHeight="1"/>
    <row r="58" spans="1:2" ht="12" customHeight="1"/>
    <row r="59" spans="1:2" ht="12" customHeight="1"/>
    <row r="60" spans="1:2" ht="12" customHeight="1"/>
  </sheetData>
  <printOptions horizontalCentered="1"/>
  <pageMargins left="0.7" right="0.7" top="0.34" bottom="0.39" header="0.18" footer="0.18"/>
  <pageSetup orientation="portrait" r:id="rId1"/>
  <headerFooter>
    <oddHeader xml:space="preserve">&amp;C&amp;12DEPARTAMENTO DE CORRECCION Y REHABILITACION </oddHeader>
    <oddFooter>&amp;L&amp;8FUENTE: NEGOCIADO DE COMUNIDAD&amp;R&amp;8OFICINA DE DESARROLLO PROGRAMATICO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A9CF-F2AF-441C-AF2F-67915497925F}">
  <dimension ref="A1:BL55"/>
  <sheetViews>
    <sheetView workbookViewId="0">
      <selection activeCell="E68" sqref="E68"/>
    </sheetView>
  </sheetViews>
  <sheetFormatPr defaultRowHeight="12.75"/>
  <cols>
    <col min="1" max="1" width="20.140625" customWidth="1"/>
    <col min="2" max="2" width="11.42578125" customWidth="1"/>
    <col min="3" max="3" width="15.28515625" customWidth="1"/>
    <col min="4" max="4" width="10.85546875" customWidth="1"/>
    <col min="5" max="5" width="13.42578125" customWidth="1"/>
    <col min="6" max="6" width="11.7109375" customWidth="1"/>
    <col min="7" max="7" width="12" customWidth="1"/>
    <col min="8" max="8" width="14.7109375" customWidth="1"/>
    <col min="9" max="9" width="15.85546875" customWidth="1"/>
    <col min="10" max="10" width="18.7109375" customWidth="1"/>
    <col min="11" max="11" width="19.42578125" customWidth="1"/>
    <col min="12" max="12" width="12.140625" customWidth="1"/>
    <col min="13" max="13" width="11.5703125" customWidth="1"/>
    <col min="14" max="14" width="10.42578125" customWidth="1"/>
    <col min="15" max="15" width="9.7109375" customWidth="1"/>
    <col min="18" max="18" width="8.5703125" customWidth="1"/>
    <col min="19" max="19" width="12.7109375" customWidth="1"/>
    <col min="20" max="43" width="7.7109375" customWidth="1"/>
    <col min="44" max="44" width="7.28515625" customWidth="1"/>
    <col min="45" max="45" width="7.7109375" customWidth="1"/>
    <col min="46" max="46" width="8.140625" customWidth="1"/>
    <col min="47" max="47" width="6.7109375" customWidth="1"/>
    <col min="48" max="48" width="7.42578125" customWidth="1"/>
    <col min="49" max="49" width="5.85546875" customWidth="1"/>
    <col min="50" max="51" width="7.7109375" customWidth="1"/>
  </cols>
  <sheetData>
    <row r="1" spans="1:51" ht="16.5" customHeight="1">
      <c r="A1" s="1" t="s">
        <v>130</v>
      </c>
      <c r="B1" s="510"/>
      <c r="C1" s="510"/>
      <c r="D1" s="510"/>
      <c r="E1" s="510"/>
      <c r="F1" s="510"/>
      <c r="G1" s="510"/>
      <c r="H1" s="510"/>
      <c r="I1" s="510"/>
    </row>
    <row r="2" spans="1:51" ht="17.25" customHeight="1">
      <c r="A2" s="1" t="s">
        <v>170</v>
      </c>
      <c r="B2" s="510"/>
      <c r="C2" s="510"/>
      <c r="D2" s="510"/>
      <c r="E2" s="510"/>
      <c r="F2" s="510"/>
      <c r="G2" s="510"/>
      <c r="H2" s="510"/>
      <c r="I2" s="510"/>
    </row>
    <row r="3" spans="1:51" ht="15.75" customHeight="1">
      <c r="A3" s="1" t="s">
        <v>171</v>
      </c>
      <c r="B3" s="510"/>
      <c r="C3" s="510"/>
      <c r="D3" s="510"/>
      <c r="E3" s="510"/>
      <c r="F3" s="510"/>
      <c r="G3" s="510"/>
      <c r="H3" s="510"/>
      <c r="I3" s="510"/>
    </row>
    <row r="4" spans="1:51" ht="21.75" customHeight="1" thickBot="1">
      <c r="A4" s="1"/>
      <c r="B4" s="510"/>
      <c r="C4" s="510"/>
      <c r="D4" s="510"/>
      <c r="E4" s="510"/>
      <c r="F4" s="510"/>
      <c r="G4" s="510"/>
      <c r="H4" s="425"/>
      <c r="I4" s="443" t="s">
        <v>172</v>
      </c>
    </row>
    <row r="5" spans="1:51" ht="29.25" customHeight="1" thickBot="1">
      <c r="A5" s="511"/>
      <c r="B5" s="512" t="s">
        <v>173</v>
      </c>
      <c r="C5" s="542"/>
      <c r="D5" s="512" t="s">
        <v>174</v>
      </c>
      <c r="E5" s="542"/>
      <c r="F5" s="512" t="s">
        <v>175</v>
      </c>
      <c r="G5" s="513"/>
      <c r="H5" s="512" t="s">
        <v>176</v>
      </c>
      <c r="I5" s="513"/>
      <c r="K5" s="122"/>
      <c r="L5" s="118" t="s">
        <v>10</v>
      </c>
      <c r="M5" s="321"/>
      <c r="N5" s="119"/>
      <c r="O5" s="119"/>
      <c r="P5" s="119"/>
      <c r="Q5" s="119"/>
      <c r="R5" s="119"/>
      <c r="S5" s="121"/>
      <c r="T5" s="125" t="s">
        <v>177</v>
      </c>
      <c r="U5" s="119"/>
      <c r="V5" s="119"/>
      <c r="W5" s="119"/>
      <c r="X5" s="119"/>
      <c r="Y5" s="119"/>
      <c r="Z5" s="119"/>
      <c r="AA5" s="120"/>
      <c r="AB5" s="124" t="s">
        <v>178</v>
      </c>
      <c r="AC5" s="119"/>
      <c r="AD5" s="119"/>
      <c r="AE5" s="119"/>
      <c r="AF5" s="119"/>
      <c r="AG5" s="119"/>
      <c r="AH5" s="119"/>
      <c r="AI5" s="120"/>
      <c r="AJ5" s="124" t="s">
        <v>72</v>
      </c>
      <c r="AK5" s="119"/>
      <c r="AL5" s="119"/>
      <c r="AM5" s="119"/>
      <c r="AN5" s="119"/>
      <c r="AO5" s="119"/>
      <c r="AP5" s="119"/>
      <c r="AQ5" s="120"/>
      <c r="AR5" s="124" t="s">
        <v>73</v>
      </c>
      <c r="AS5" s="119"/>
      <c r="AT5" s="119"/>
      <c r="AU5" s="119"/>
      <c r="AV5" s="119"/>
      <c r="AW5" s="119"/>
      <c r="AX5" s="119"/>
      <c r="AY5" s="121"/>
    </row>
    <row r="6" spans="1:51" ht="38.25" customHeight="1" thickBot="1">
      <c r="A6" s="543" t="s">
        <v>179</v>
      </c>
      <c r="B6" s="544" t="s">
        <v>108</v>
      </c>
      <c r="C6" s="545" t="s">
        <v>180</v>
      </c>
      <c r="D6" s="544" t="s">
        <v>108</v>
      </c>
      <c r="E6" s="545" t="s">
        <v>180</v>
      </c>
      <c r="F6" s="544" t="s">
        <v>108</v>
      </c>
      <c r="G6" s="546" t="s">
        <v>180</v>
      </c>
      <c r="H6" s="544" t="s">
        <v>108</v>
      </c>
      <c r="I6" s="546" t="s">
        <v>180</v>
      </c>
      <c r="K6" s="123"/>
      <c r="L6" s="322" t="s">
        <v>173</v>
      </c>
      <c r="M6" s="323"/>
      <c r="N6" s="322" t="s">
        <v>174</v>
      </c>
      <c r="O6" s="324"/>
      <c r="P6" s="322" t="s">
        <v>175</v>
      </c>
      <c r="Q6" s="325"/>
      <c r="R6" s="322" t="s">
        <v>176</v>
      </c>
      <c r="S6" s="325"/>
      <c r="T6" s="323" t="s">
        <v>173</v>
      </c>
      <c r="U6" s="323"/>
      <c r="V6" s="322" t="s">
        <v>174</v>
      </c>
      <c r="W6" s="324"/>
      <c r="X6" s="322" t="s">
        <v>175</v>
      </c>
      <c r="Y6" s="325"/>
      <c r="Z6" s="322" t="s">
        <v>176</v>
      </c>
      <c r="AA6" s="325"/>
      <c r="AB6" s="322" t="s">
        <v>173</v>
      </c>
      <c r="AC6" s="323"/>
      <c r="AD6" s="322" t="s">
        <v>174</v>
      </c>
      <c r="AE6" s="324"/>
      <c r="AF6" s="322" t="s">
        <v>175</v>
      </c>
      <c r="AG6" s="325"/>
      <c r="AH6" s="322" t="s">
        <v>176</v>
      </c>
      <c r="AI6" s="325"/>
      <c r="AJ6" s="322" t="s">
        <v>173</v>
      </c>
      <c r="AK6" s="323"/>
      <c r="AL6" s="322" t="s">
        <v>174</v>
      </c>
      <c r="AM6" s="324"/>
      <c r="AN6" s="322" t="s">
        <v>175</v>
      </c>
      <c r="AO6" s="325"/>
      <c r="AP6" s="322" t="s">
        <v>176</v>
      </c>
      <c r="AQ6" s="325"/>
      <c r="AR6" s="322" t="s">
        <v>173</v>
      </c>
      <c r="AS6" s="323"/>
      <c r="AT6" s="322" t="s">
        <v>174</v>
      </c>
      <c r="AU6" s="324"/>
      <c r="AV6" s="322" t="s">
        <v>175</v>
      </c>
      <c r="AW6" s="325"/>
      <c r="AX6" s="322" t="s">
        <v>176</v>
      </c>
      <c r="AY6" s="325"/>
    </row>
    <row r="7" spans="1:51" ht="30" customHeight="1" thickTop="1" thickBot="1">
      <c r="A7" s="514" t="s">
        <v>10</v>
      </c>
      <c r="B7" s="547">
        <f t="shared" ref="B7:G7" si="0">SUM(B8:B16)</f>
        <v>0</v>
      </c>
      <c r="C7" s="548">
        <f t="shared" si="0"/>
        <v>0</v>
      </c>
      <c r="D7" s="547">
        <f t="shared" si="0"/>
        <v>0</v>
      </c>
      <c r="E7" s="549">
        <f t="shared" si="0"/>
        <v>0</v>
      </c>
      <c r="F7" s="547">
        <f t="shared" si="0"/>
        <v>0</v>
      </c>
      <c r="G7" s="550">
        <f t="shared" si="0"/>
        <v>0</v>
      </c>
      <c r="H7" s="547">
        <f>SUM(H8:H16)</f>
        <v>0</v>
      </c>
      <c r="I7" s="550">
        <f>SUM(I8:I16)</f>
        <v>0</v>
      </c>
      <c r="K7" s="117" t="s">
        <v>179</v>
      </c>
      <c r="L7" s="326" t="s">
        <v>108</v>
      </c>
      <c r="M7" s="327" t="s">
        <v>181</v>
      </c>
      <c r="N7" s="328" t="s">
        <v>108</v>
      </c>
      <c r="O7" s="329" t="s">
        <v>181</v>
      </c>
      <c r="P7" s="328" t="s">
        <v>108</v>
      </c>
      <c r="Q7" s="329" t="s">
        <v>181</v>
      </c>
      <c r="R7" s="328" t="s">
        <v>108</v>
      </c>
      <c r="S7" s="330" t="s">
        <v>181</v>
      </c>
      <c r="T7" s="331" t="s">
        <v>108</v>
      </c>
      <c r="U7" s="327" t="s">
        <v>181</v>
      </c>
      <c r="V7" s="332" t="s">
        <v>108</v>
      </c>
      <c r="W7" s="327" t="s">
        <v>181</v>
      </c>
      <c r="X7" s="332" t="s">
        <v>108</v>
      </c>
      <c r="Y7" s="327" t="s">
        <v>181</v>
      </c>
      <c r="Z7" s="332" t="s">
        <v>108</v>
      </c>
      <c r="AA7" s="327" t="s">
        <v>181</v>
      </c>
      <c r="AB7" s="332" t="s">
        <v>108</v>
      </c>
      <c r="AC7" s="327" t="s">
        <v>181</v>
      </c>
      <c r="AD7" s="332" t="s">
        <v>108</v>
      </c>
      <c r="AE7" s="327" t="s">
        <v>181</v>
      </c>
      <c r="AF7" s="332" t="s">
        <v>108</v>
      </c>
      <c r="AG7" s="327" t="s">
        <v>181</v>
      </c>
      <c r="AH7" s="332" t="s">
        <v>108</v>
      </c>
      <c r="AI7" s="327" t="s">
        <v>181</v>
      </c>
      <c r="AJ7" s="332" t="s">
        <v>108</v>
      </c>
      <c r="AK7" s="327" t="s">
        <v>181</v>
      </c>
      <c r="AL7" s="332" t="s">
        <v>108</v>
      </c>
      <c r="AM7" s="327" t="s">
        <v>181</v>
      </c>
      <c r="AN7" s="332" t="s">
        <v>108</v>
      </c>
      <c r="AO7" s="327" t="s">
        <v>181</v>
      </c>
      <c r="AP7" s="332" t="s">
        <v>108</v>
      </c>
      <c r="AQ7" s="327" t="s">
        <v>181</v>
      </c>
      <c r="AR7" s="332" t="s">
        <v>108</v>
      </c>
      <c r="AS7" s="327" t="s">
        <v>181</v>
      </c>
      <c r="AT7" s="332" t="s">
        <v>108</v>
      </c>
      <c r="AU7" s="327" t="s">
        <v>181</v>
      </c>
      <c r="AV7" s="332" t="s">
        <v>108</v>
      </c>
      <c r="AW7" s="327" t="s">
        <v>181</v>
      </c>
      <c r="AX7" s="332" t="s">
        <v>108</v>
      </c>
      <c r="AY7" s="333" t="s">
        <v>181</v>
      </c>
    </row>
    <row r="8" spans="1:51" ht="18.75" customHeight="1" thickTop="1" thickBot="1">
      <c r="A8" s="551" t="s">
        <v>151</v>
      </c>
      <c r="B8" s="552">
        <f t="shared" ref="B8:I15" si="1">SUM(L9)</f>
        <v>0</v>
      </c>
      <c r="C8" s="553">
        <f t="shared" si="1"/>
        <v>0</v>
      </c>
      <c r="D8" s="552">
        <f t="shared" si="1"/>
        <v>0</v>
      </c>
      <c r="E8" s="553">
        <f t="shared" si="1"/>
        <v>0</v>
      </c>
      <c r="F8" s="552">
        <f t="shared" si="1"/>
        <v>0</v>
      </c>
      <c r="G8" s="553">
        <f t="shared" si="1"/>
        <v>0</v>
      </c>
      <c r="H8" s="552">
        <f t="shared" si="1"/>
        <v>0</v>
      </c>
      <c r="I8" s="554">
        <f t="shared" si="1"/>
        <v>0</v>
      </c>
      <c r="K8" s="3" t="s">
        <v>10</v>
      </c>
      <c r="L8" s="130">
        <f t="shared" ref="L8:AY8" si="2">SUM(L9:L18)</f>
        <v>0</v>
      </c>
      <c r="M8" s="131">
        <f t="shared" si="2"/>
        <v>0</v>
      </c>
      <c r="N8" s="130">
        <f t="shared" si="2"/>
        <v>0</v>
      </c>
      <c r="O8" s="131">
        <f t="shared" si="2"/>
        <v>0</v>
      </c>
      <c r="P8" s="130">
        <f t="shared" si="2"/>
        <v>0</v>
      </c>
      <c r="Q8" s="131">
        <f t="shared" si="2"/>
        <v>0</v>
      </c>
      <c r="R8" s="130">
        <f t="shared" si="2"/>
        <v>1</v>
      </c>
      <c r="S8" s="135">
        <f t="shared" si="2"/>
        <v>1</v>
      </c>
      <c r="T8" s="126">
        <f t="shared" si="2"/>
        <v>0</v>
      </c>
      <c r="U8" s="5">
        <f t="shared" si="2"/>
        <v>0</v>
      </c>
      <c r="V8" s="4">
        <f t="shared" si="2"/>
        <v>0</v>
      </c>
      <c r="W8" s="6">
        <f t="shared" si="2"/>
        <v>0</v>
      </c>
      <c r="X8" s="4">
        <f t="shared" si="2"/>
        <v>0</v>
      </c>
      <c r="Y8" s="7">
        <f t="shared" si="2"/>
        <v>0</v>
      </c>
      <c r="Z8" s="4">
        <f t="shared" si="2"/>
        <v>1</v>
      </c>
      <c r="AA8" s="7">
        <f t="shared" si="2"/>
        <v>1</v>
      </c>
      <c r="AB8" s="4">
        <f t="shared" si="2"/>
        <v>0</v>
      </c>
      <c r="AC8" s="5">
        <f t="shared" si="2"/>
        <v>0</v>
      </c>
      <c r="AD8" s="4">
        <f t="shared" si="2"/>
        <v>0</v>
      </c>
      <c r="AE8" s="6">
        <f t="shared" si="2"/>
        <v>0</v>
      </c>
      <c r="AF8" s="4">
        <f t="shared" si="2"/>
        <v>0</v>
      </c>
      <c r="AG8" s="7">
        <f t="shared" si="2"/>
        <v>0</v>
      </c>
      <c r="AH8" s="4">
        <f t="shared" si="2"/>
        <v>0</v>
      </c>
      <c r="AI8" s="7">
        <f t="shared" si="2"/>
        <v>0</v>
      </c>
      <c r="AJ8" s="4">
        <f t="shared" si="2"/>
        <v>0</v>
      </c>
      <c r="AK8" s="5">
        <f t="shared" si="2"/>
        <v>0</v>
      </c>
      <c r="AL8" s="4">
        <f t="shared" si="2"/>
        <v>0</v>
      </c>
      <c r="AM8" s="6">
        <f t="shared" si="2"/>
        <v>0</v>
      </c>
      <c r="AN8" s="4">
        <f t="shared" si="2"/>
        <v>0</v>
      </c>
      <c r="AO8" s="7">
        <f t="shared" si="2"/>
        <v>0</v>
      </c>
      <c r="AP8" s="4">
        <f t="shared" si="2"/>
        <v>0</v>
      </c>
      <c r="AQ8" s="7">
        <f t="shared" si="2"/>
        <v>0</v>
      </c>
      <c r="AR8" s="4">
        <f t="shared" si="2"/>
        <v>0</v>
      </c>
      <c r="AS8" s="5">
        <f t="shared" si="2"/>
        <v>0</v>
      </c>
      <c r="AT8" s="4">
        <f t="shared" si="2"/>
        <v>0</v>
      </c>
      <c r="AU8" s="6">
        <f t="shared" si="2"/>
        <v>0</v>
      </c>
      <c r="AV8" s="4">
        <f t="shared" si="2"/>
        <v>0</v>
      </c>
      <c r="AW8" s="7">
        <f t="shared" si="2"/>
        <v>0</v>
      </c>
      <c r="AX8" s="4">
        <f t="shared" si="2"/>
        <v>0</v>
      </c>
      <c r="AY8" s="7">
        <f t="shared" si="2"/>
        <v>0</v>
      </c>
    </row>
    <row r="9" spans="1:51" ht="13.5" customHeight="1" thickTop="1">
      <c r="A9" s="551" t="s">
        <v>152</v>
      </c>
      <c r="B9" s="555">
        <f t="shared" si="1"/>
        <v>0</v>
      </c>
      <c r="C9" s="556">
        <f t="shared" si="1"/>
        <v>0</v>
      </c>
      <c r="D9" s="555">
        <f t="shared" si="1"/>
        <v>0</v>
      </c>
      <c r="E9" s="556">
        <f t="shared" si="1"/>
        <v>0</v>
      </c>
      <c r="F9" s="555">
        <f t="shared" si="1"/>
        <v>0</v>
      </c>
      <c r="G9" s="556">
        <f t="shared" si="1"/>
        <v>0</v>
      </c>
      <c r="H9" s="555">
        <f t="shared" si="1"/>
        <v>0</v>
      </c>
      <c r="I9" s="554"/>
      <c r="K9" s="8" t="s">
        <v>151</v>
      </c>
      <c r="L9" s="138">
        <f>SUM(T9,AB9,AJ9,AR9)</f>
        <v>0</v>
      </c>
      <c r="M9" s="139">
        <f t="shared" ref="M9:S16" si="3">SUM(U9,AC9,AK9,AS9)</f>
        <v>0</v>
      </c>
      <c r="N9" s="138">
        <f t="shared" si="3"/>
        <v>0</v>
      </c>
      <c r="O9" s="140">
        <f t="shared" si="3"/>
        <v>0</v>
      </c>
      <c r="P9" s="138">
        <f t="shared" si="3"/>
        <v>0</v>
      </c>
      <c r="Q9" s="140">
        <f t="shared" si="3"/>
        <v>0</v>
      </c>
      <c r="R9" s="138">
        <f t="shared" si="3"/>
        <v>0</v>
      </c>
      <c r="S9" s="141">
        <f t="shared" si="3"/>
        <v>0</v>
      </c>
      <c r="T9" s="127"/>
      <c r="U9" s="10"/>
      <c r="V9" s="9"/>
      <c r="W9" s="10"/>
      <c r="X9" s="9"/>
      <c r="Y9" s="11"/>
      <c r="Z9" s="9"/>
      <c r="AA9" s="11"/>
      <c r="AB9" s="9"/>
      <c r="AC9" s="10"/>
      <c r="AD9" s="9"/>
      <c r="AE9" s="10"/>
      <c r="AF9" s="9"/>
      <c r="AG9" s="11"/>
      <c r="AH9" s="9"/>
      <c r="AI9" s="11"/>
      <c r="AJ9" s="9"/>
      <c r="AK9" s="10"/>
      <c r="AL9" s="9"/>
      <c r="AM9" s="10"/>
      <c r="AN9" s="9"/>
      <c r="AO9" s="11"/>
      <c r="AP9" s="9"/>
      <c r="AQ9" s="11"/>
      <c r="AR9" s="9"/>
      <c r="AS9" s="10"/>
      <c r="AT9" s="9"/>
      <c r="AU9" s="10"/>
      <c r="AV9" s="9"/>
      <c r="AW9" s="11"/>
      <c r="AX9" s="9"/>
      <c r="AY9" s="11"/>
    </row>
    <row r="10" spans="1:51" ht="17.25" customHeight="1">
      <c r="A10" s="551" t="s">
        <v>153</v>
      </c>
      <c r="B10" s="557">
        <f t="shared" si="1"/>
        <v>0</v>
      </c>
      <c r="C10" s="556">
        <f t="shared" si="1"/>
        <v>0</v>
      </c>
      <c r="D10" s="557">
        <f t="shared" si="1"/>
        <v>0</v>
      </c>
      <c r="E10" s="556">
        <f t="shared" si="1"/>
        <v>0</v>
      </c>
      <c r="F10" s="557">
        <f t="shared" si="1"/>
        <v>0</v>
      </c>
      <c r="G10" s="556">
        <f t="shared" si="1"/>
        <v>0</v>
      </c>
      <c r="H10" s="557">
        <f t="shared" si="1"/>
        <v>0</v>
      </c>
      <c r="I10" s="554">
        <f t="shared" si="1"/>
        <v>0</v>
      </c>
      <c r="K10" s="8" t="s">
        <v>152</v>
      </c>
      <c r="L10" s="132">
        <f t="shared" ref="L10:L16" si="4">SUM(T10,AB10,AJ10,AR10)</f>
        <v>0</v>
      </c>
      <c r="M10" s="137">
        <f t="shared" si="3"/>
        <v>0</v>
      </c>
      <c r="N10" s="132">
        <f t="shared" si="3"/>
        <v>0</v>
      </c>
      <c r="O10" s="134">
        <f t="shared" si="3"/>
        <v>0</v>
      </c>
      <c r="P10" s="132">
        <f t="shared" si="3"/>
        <v>0</v>
      </c>
      <c r="Q10" s="134">
        <f t="shared" si="3"/>
        <v>0</v>
      </c>
      <c r="R10" s="132">
        <f t="shared" si="3"/>
        <v>0</v>
      </c>
      <c r="S10" s="136">
        <f t="shared" si="3"/>
        <v>1</v>
      </c>
      <c r="T10" s="127"/>
      <c r="U10" s="10"/>
      <c r="V10" s="9"/>
      <c r="W10" s="10"/>
      <c r="X10" s="9"/>
      <c r="Y10" s="11"/>
      <c r="Z10" s="9"/>
      <c r="AA10" s="47">
        <v>1</v>
      </c>
      <c r="AB10" s="9"/>
      <c r="AC10" s="10"/>
      <c r="AD10" s="9"/>
      <c r="AE10" s="10"/>
      <c r="AF10" s="9"/>
      <c r="AG10" s="11"/>
      <c r="AH10" s="9"/>
      <c r="AI10" s="47"/>
      <c r="AJ10" s="9"/>
      <c r="AK10" s="10"/>
      <c r="AL10" s="9"/>
      <c r="AM10" s="10"/>
      <c r="AN10" s="9"/>
      <c r="AO10" s="11"/>
      <c r="AP10" s="9"/>
      <c r="AQ10" s="47"/>
      <c r="AR10" s="9"/>
      <c r="AS10" s="10"/>
      <c r="AT10" s="9"/>
      <c r="AU10" s="10"/>
      <c r="AV10" s="9"/>
      <c r="AW10" s="11"/>
      <c r="AX10" s="9"/>
      <c r="AY10" s="47"/>
    </row>
    <row r="11" spans="1:51" ht="13.5" customHeight="1">
      <c r="A11" s="551" t="s">
        <v>154</v>
      </c>
      <c r="B11" s="557">
        <f t="shared" si="1"/>
        <v>0</v>
      </c>
      <c r="C11" s="556">
        <f t="shared" si="1"/>
        <v>0</v>
      </c>
      <c r="D11" s="557">
        <f t="shared" si="1"/>
        <v>0</v>
      </c>
      <c r="E11" s="556">
        <f t="shared" si="1"/>
        <v>0</v>
      </c>
      <c r="F11" s="557">
        <f t="shared" si="1"/>
        <v>0</v>
      </c>
      <c r="G11" s="556">
        <f t="shared" si="1"/>
        <v>0</v>
      </c>
      <c r="H11" s="557"/>
      <c r="I11" s="554">
        <f t="shared" si="1"/>
        <v>0</v>
      </c>
      <c r="K11" s="8" t="s">
        <v>153</v>
      </c>
      <c r="L11" s="132">
        <f t="shared" si="4"/>
        <v>0</v>
      </c>
      <c r="M11" s="137">
        <f t="shared" si="3"/>
        <v>0</v>
      </c>
      <c r="N11" s="132">
        <f t="shared" si="3"/>
        <v>0</v>
      </c>
      <c r="O11" s="134">
        <f t="shared" si="3"/>
        <v>0</v>
      </c>
      <c r="P11" s="132">
        <f t="shared" si="3"/>
        <v>0</v>
      </c>
      <c r="Q11" s="134">
        <f t="shared" si="3"/>
        <v>0</v>
      </c>
      <c r="R11" s="132">
        <f t="shared" si="3"/>
        <v>0</v>
      </c>
      <c r="S11" s="136">
        <f t="shared" si="3"/>
        <v>0</v>
      </c>
      <c r="T11" s="127"/>
      <c r="U11" s="10"/>
      <c r="V11" s="9"/>
      <c r="W11" s="10"/>
      <c r="X11" s="9"/>
      <c r="Y11" s="11"/>
      <c r="Z11" s="9"/>
      <c r="AA11" s="46"/>
      <c r="AB11" s="9"/>
      <c r="AC11" s="10"/>
      <c r="AD11" s="9"/>
      <c r="AE11" s="10"/>
      <c r="AF11" s="9"/>
      <c r="AG11" s="11"/>
      <c r="AH11" s="9"/>
      <c r="AI11" s="46"/>
      <c r="AJ11" s="9"/>
      <c r="AK11" s="10"/>
      <c r="AL11" s="9"/>
      <c r="AM11" s="10"/>
      <c r="AN11" s="9"/>
      <c r="AO11" s="11"/>
      <c r="AP11" s="9"/>
      <c r="AQ11" s="46"/>
      <c r="AR11" s="9"/>
      <c r="AS11" s="10"/>
      <c r="AT11" s="9"/>
      <c r="AU11" s="10"/>
      <c r="AV11" s="9"/>
      <c r="AW11" s="11"/>
      <c r="AX11" s="9"/>
      <c r="AY11" s="46"/>
    </row>
    <row r="12" spans="1:51" ht="17.25" customHeight="1">
      <c r="A12" s="551" t="s">
        <v>155</v>
      </c>
      <c r="B12" s="557">
        <f t="shared" si="1"/>
        <v>0</v>
      </c>
      <c r="C12" s="556">
        <f t="shared" si="1"/>
        <v>0</v>
      </c>
      <c r="D12" s="557">
        <f t="shared" si="1"/>
        <v>0</v>
      </c>
      <c r="E12" s="556">
        <f t="shared" si="1"/>
        <v>0</v>
      </c>
      <c r="F12" s="557">
        <f t="shared" si="1"/>
        <v>0</v>
      </c>
      <c r="G12" s="556">
        <f t="shared" si="1"/>
        <v>0</v>
      </c>
      <c r="H12" s="557">
        <f t="shared" si="1"/>
        <v>0</v>
      </c>
      <c r="I12" s="554">
        <f t="shared" si="1"/>
        <v>0</v>
      </c>
      <c r="K12" s="8" t="s">
        <v>154</v>
      </c>
      <c r="L12" s="132">
        <f t="shared" si="4"/>
        <v>0</v>
      </c>
      <c r="M12" s="137">
        <f t="shared" si="3"/>
        <v>0</v>
      </c>
      <c r="N12" s="132">
        <f t="shared" si="3"/>
        <v>0</v>
      </c>
      <c r="O12" s="134">
        <f t="shared" si="3"/>
        <v>0</v>
      </c>
      <c r="P12" s="132">
        <f t="shared" si="3"/>
        <v>0</v>
      </c>
      <c r="Q12" s="134">
        <f t="shared" si="3"/>
        <v>0</v>
      </c>
      <c r="R12" s="132">
        <f t="shared" si="3"/>
        <v>1</v>
      </c>
      <c r="S12" s="136">
        <f t="shared" si="3"/>
        <v>0</v>
      </c>
      <c r="T12" s="127"/>
      <c r="U12" s="10"/>
      <c r="V12" s="9"/>
      <c r="W12" s="10"/>
      <c r="X12" s="9"/>
      <c r="Y12" s="11"/>
      <c r="Z12" s="9">
        <v>1</v>
      </c>
      <c r="AA12" s="11"/>
      <c r="AB12" s="9"/>
      <c r="AC12" s="10"/>
      <c r="AD12" s="9"/>
      <c r="AE12" s="10"/>
      <c r="AF12" s="9"/>
      <c r="AG12" s="11"/>
      <c r="AH12" s="9"/>
      <c r="AI12" s="11"/>
      <c r="AJ12" s="9"/>
      <c r="AK12" s="10"/>
      <c r="AL12" s="9"/>
      <c r="AM12" s="10"/>
      <c r="AN12" s="9"/>
      <c r="AO12" s="11"/>
      <c r="AP12" s="9"/>
      <c r="AQ12" s="11"/>
      <c r="AR12" s="9"/>
      <c r="AS12" s="10"/>
      <c r="AT12" s="9"/>
      <c r="AU12" s="10"/>
      <c r="AV12" s="9"/>
      <c r="AW12" s="11"/>
      <c r="AX12" s="9"/>
      <c r="AY12" s="11"/>
    </row>
    <row r="13" spans="1:51" ht="15.75" customHeight="1">
      <c r="A13" s="551" t="s">
        <v>156</v>
      </c>
      <c r="B13" s="557">
        <f t="shared" si="1"/>
        <v>0</v>
      </c>
      <c r="C13" s="556">
        <f t="shared" si="1"/>
        <v>0</v>
      </c>
      <c r="D13" s="557">
        <f t="shared" si="1"/>
        <v>0</v>
      </c>
      <c r="E13" s="556">
        <f t="shared" si="1"/>
        <v>0</v>
      </c>
      <c r="F13" s="557">
        <f t="shared" si="1"/>
        <v>0</v>
      </c>
      <c r="G13" s="556">
        <f t="shared" si="1"/>
        <v>0</v>
      </c>
      <c r="H13" s="557">
        <f t="shared" si="1"/>
        <v>0</v>
      </c>
      <c r="I13" s="554">
        <f t="shared" si="1"/>
        <v>0</v>
      </c>
      <c r="K13" s="8" t="s">
        <v>155</v>
      </c>
      <c r="L13" s="132">
        <f t="shared" si="4"/>
        <v>0</v>
      </c>
      <c r="M13" s="137">
        <f t="shared" si="3"/>
        <v>0</v>
      </c>
      <c r="N13" s="132">
        <f t="shared" si="3"/>
        <v>0</v>
      </c>
      <c r="O13" s="134">
        <f t="shared" si="3"/>
        <v>0</v>
      </c>
      <c r="P13" s="132">
        <f t="shared" si="3"/>
        <v>0</v>
      </c>
      <c r="Q13" s="134">
        <f t="shared" si="3"/>
        <v>0</v>
      </c>
      <c r="R13" s="132">
        <f t="shared" si="3"/>
        <v>0</v>
      </c>
      <c r="S13" s="136">
        <f t="shared" si="3"/>
        <v>0</v>
      </c>
      <c r="T13" s="127"/>
      <c r="U13" s="10"/>
      <c r="V13" s="9"/>
      <c r="W13" s="10"/>
      <c r="X13" s="9"/>
      <c r="Y13" s="11"/>
      <c r="Z13" s="9"/>
      <c r="AA13" s="11"/>
      <c r="AB13" s="9"/>
      <c r="AC13" s="10"/>
      <c r="AD13" s="9"/>
      <c r="AE13" s="10"/>
      <c r="AF13" s="9"/>
      <c r="AG13" s="11"/>
      <c r="AH13" s="9"/>
      <c r="AI13" s="11"/>
      <c r="AJ13" s="9"/>
      <c r="AK13" s="10"/>
      <c r="AL13" s="9"/>
      <c r="AM13" s="10"/>
      <c r="AN13" s="9"/>
      <c r="AO13" s="11"/>
      <c r="AP13" s="9"/>
      <c r="AQ13" s="11"/>
      <c r="AR13" s="9"/>
      <c r="AS13" s="10"/>
      <c r="AT13" s="9"/>
      <c r="AU13" s="10"/>
      <c r="AV13" s="9"/>
      <c r="AW13" s="11"/>
      <c r="AX13" s="9"/>
      <c r="AY13" s="11"/>
    </row>
    <row r="14" spans="1:51" ht="13.5" customHeight="1">
      <c r="A14" s="551" t="s">
        <v>157</v>
      </c>
      <c r="B14" s="557">
        <f t="shared" si="1"/>
        <v>0</v>
      </c>
      <c r="C14" s="556">
        <f t="shared" si="1"/>
        <v>0</v>
      </c>
      <c r="D14" s="557">
        <f t="shared" si="1"/>
        <v>0</v>
      </c>
      <c r="E14" s="556">
        <f t="shared" si="1"/>
        <v>0</v>
      </c>
      <c r="F14" s="557">
        <f t="shared" si="1"/>
        <v>0</v>
      </c>
      <c r="G14" s="556">
        <f t="shared" si="1"/>
        <v>0</v>
      </c>
      <c r="H14" s="557">
        <f t="shared" si="1"/>
        <v>0</v>
      </c>
      <c r="I14" s="554">
        <f t="shared" si="1"/>
        <v>0</v>
      </c>
      <c r="K14" s="8" t="s">
        <v>156</v>
      </c>
      <c r="L14" s="132">
        <f t="shared" si="4"/>
        <v>0</v>
      </c>
      <c r="M14" s="137">
        <f t="shared" si="3"/>
        <v>0</v>
      </c>
      <c r="N14" s="132">
        <f t="shared" si="3"/>
        <v>0</v>
      </c>
      <c r="O14" s="134">
        <f t="shared" si="3"/>
        <v>0</v>
      </c>
      <c r="P14" s="132">
        <f t="shared" si="3"/>
        <v>0</v>
      </c>
      <c r="Q14" s="134">
        <f t="shared" si="3"/>
        <v>0</v>
      </c>
      <c r="R14" s="132">
        <f t="shared" si="3"/>
        <v>0</v>
      </c>
      <c r="S14" s="136">
        <f t="shared" si="3"/>
        <v>0</v>
      </c>
      <c r="T14" s="127"/>
      <c r="U14" s="10"/>
      <c r="V14" s="9"/>
      <c r="W14" s="10"/>
      <c r="X14" s="9"/>
      <c r="Y14" s="11"/>
      <c r="Z14" s="9"/>
      <c r="AA14" s="11"/>
      <c r="AB14" s="9"/>
      <c r="AC14" s="10"/>
      <c r="AD14" s="9"/>
      <c r="AE14" s="10"/>
      <c r="AF14" s="9"/>
      <c r="AG14" s="11"/>
      <c r="AH14" s="9"/>
      <c r="AI14" s="11"/>
      <c r="AJ14" s="9"/>
      <c r="AK14" s="10"/>
      <c r="AL14" s="9"/>
      <c r="AM14" s="10"/>
      <c r="AN14" s="9"/>
      <c r="AO14" s="11"/>
      <c r="AP14" s="9"/>
      <c r="AQ14" s="11"/>
      <c r="AR14" s="9"/>
      <c r="AS14" s="10"/>
      <c r="AT14" s="9"/>
      <c r="AU14" s="10"/>
      <c r="AV14" s="9"/>
      <c r="AW14" s="11"/>
      <c r="AX14" s="9"/>
      <c r="AY14" s="11"/>
    </row>
    <row r="15" spans="1:51" ht="13.5" customHeight="1" thickBot="1">
      <c r="A15" s="558" t="s">
        <v>60</v>
      </c>
      <c r="B15" s="559">
        <f t="shared" si="1"/>
        <v>0</v>
      </c>
      <c r="C15" s="560">
        <f t="shared" si="1"/>
        <v>0</v>
      </c>
      <c r="D15" s="559">
        <f t="shared" si="1"/>
        <v>0</v>
      </c>
      <c r="E15" s="560">
        <f t="shared" si="1"/>
        <v>0</v>
      </c>
      <c r="F15" s="559">
        <f t="shared" si="1"/>
        <v>0</v>
      </c>
      <c r="G15" s="560">
        <f t="shared" si="1"/>
        <v>0</v>
      </c>
      <c r="H15" s="561">
        <f t="shared" si="1"/>
        <v>0</v>
      </c>
      <c r="I15" s="562">
        <f t="shared" si="1"/>
        <v>0</v>
      </c>
      <c r="K15" s="8" t="s">
        <v>157</v>
      </c>
      <c r="L15" s="132">
        <f t="shared" si="4"/>
        <v>0</v>
      </c>
      <c r="M15" s="137">
        <f t="shared" si="3"/>
        <v>0</v>
      </c>
      <c r="N15" s="132">
        <f t="shared" si="3"/>
        <v>0</v>
      </c>
      <c r="O15" s="134">
        <f t="shared" si="3"/>
        <v>0</v>
      </c>
      <c r="P15" s="132">
        <f t="shared" si="3"/>
        <v>0</v>
      </c>
      <c r="Q15" s="134">
        <f t="shared" si="3"/>
        <v>0</v>
      </c>
      <c r="R15" s="132">
        <f t="shared" si="3"/>
        <v>0</v>
      </c>
      <c r="S15" s="136">
        <f t="shared" si="3"/>
        <v>0</v>
      </c>
      <c r="T15" s="127"/>
      <c r="U15" s="10"/>
      <c r="V15" s="9"/>
      <c r="W15" s="10"/>
      <c r="X15" s="9"/>
      <c r="Y15" s="11"/>
      <c r="Z15" s="9"/>
      <c r="AA15" s="11"/>
      <c r="AB15" s="9"/>
      <c r="AC15" s="10"/>
      <c r="AD15" s="9"/>
      <c r="AE15" s="10"/>
      <c r="AF15" s="9"/>
      <c r="AG15" s="11"/>
      <c r="AH15" s="9"/>
      <c r="AI15" s="11"/>
      <c r="AJ15" s="9"/>
      <c r="AK15" s="10"/>
      <c r="AL15" s="9"/>
      <c r="AM15" s="10"/>
      <c r="AN15" s="9"/>
      <c r="AO15" s="11"/>
      <c r="AP15" s="9"/>
      <c r="AQ15" s="11"/>
      <c r="AR15" s="9"/>
      <c r="AS15" s="10"/>
      <c r="AT15" s="9"/>
      <c r="AU15" s="10"/>
      <c r="AV15" s="9"/>
      <c r="AW15" s="11"/>
      <c r="AX15" s="9"/>
      <c r="AY15" s="11"/>
    </row>
    <row r="16" spans="1:51" ht="12" customHeight="1" thickBot="1">
      <c r="K16" s="12" t="s">
        <v>60</v>
      </c>
      <c r="L16" s="133">
        <f t="shared" si="4"/>
        <v>0</v>
      </c>
      <c r="M16" s="142">
        <f t="shared" si="3"/>
        <v>0</v>
      </c>
      <c r="N16" s="133">
        <f t="shared" si="3"/>
        <v>0</v>
      </c>
      <c r="O16" s="143">
        <f t="shared" si="3"/>
        <v>0</v>
      </c>
      <c r="P16" s="133">
        <f t="shared" si="3"/>
        <v>0</v>
      </c>
      <c r="Q16" s="143">
        <f t="shared" si="3"/>
        <v>0</v>
      </c>
      <c r="R16" s="133">
        <f t="shared" si="3"/>
        <v>0</v>
      </c>
      <c r="S16" s="144">
        <f t="shared" si="3"/>
        <v>0</v>
      </c>
      <c r="T16" s="128"/>
      <c r="U16" s="14"/>
      <c r="V16" s="13"/>
      <c r="W16" s="14"/>
      <c r="X16" s="13"/>
      <c r="Y16" s="15"/>
      <c r="Z16" s="13"/>
      <c r="AA16" s="15"/>
      <c r="AB16" s="13"/>
      <c r="AC16" s="14"/>
      <c r="AD16" s="13"/>
      <c r="AE16" s="14"/>
      <c r="AF16" s="13"/>
      <c r="AG16" s="15"/>
      <c r="AH16" s="13"/>
      <c r="AI16" s="15"/>
      <c r="AJ16" s="13"/>
      <c r="AK16" s="14"/>
      <c r="AL16" s="13"/>
      <c r="AM16" s="14"/>
      <c r="AN16" s="13"/>
      <c r="AO16" s="15"/>
      <c r="AP16" s="13"/>
      <c r="AQ16" s="15"/>
      <c r="AR16" s="13"/>
      <c r="AS16" s="14"/>
      <c r="AT16" s="13"/>
      <c r="AU16" s="14"/>
      <c r="AV16" s="13"/>
      <c r="AW16" s="15"/>
      <c r="AX16" s="13"/>
      <c r="AY16" s="15"/>
    </row>
    <row r="17" spans="11:13" ht="12" customHeight="1"/>
    <row r="18" spans="11:13" ht="12" customHeight="1"/>
    <row r="19" spans="11:13" ht="12" customHeight="1" thickBot="1"/>
    <row r="20" spans="11:13" ht="15.75" customHeight="1">
      <c r="K20" s="112"/>
      <c r="L20" s="334" t="s">
        <v>10</v>
      </c>
      <c r="M20" s="335"/>
    </row>
    <row r="21" spans="11:13" ht="21.75" customHeight="1">
      <c r="K21" s="113" t="s">
        <v>182</v>
      </c>
      <c r="L21" s="95" t="s">
        <v>108</v>
      </c>
      <c r="M21" s="103" t="s">
        <v>180</v>
      </c>
    </row>
    <row r="22" spans="11:13" ht="15.75" customHeight="1">
      <c r="K22" s="114" t="s">
        <v>173</v>
      </c>
      <c r="L22" s="96">
        <f>SUM(L8)</f>
        <v>0</v>
      </c>
      <c r="M22" s="111">
        <f>SUM(M8)</f>
        <v>0</v>
      </c>
    </row>
    <row r="23" spans="11:13" ht="17.25" customHeight="1">
      <c r="K23" s="114" t="s">
        <v>183</v>
      </c>
      <c r="L23" s="96">
        <f>SUM(N8)</f>
        <v>0</v>
      </c>
      <c r="M23" s="111">
        <f>SUM(O8)</f>
        <v>0</v>
      </c>
    </row>
    <row r="24" spans="11:13" ht="18" customHeight="1">
      <c r="K24" s="114" t="s">
        <v>175</v>
      </c>
      <c r="L24" s="96">
        <f>SUM(P8)</f>
        <v>0</v>
      </c>
      <c r="M24" s="111">
        <f>SUM(Q8)</f>
        <v>0</v>
      </c>
    </row>
    <row r="25" spans="11:13" ht="20.25" customHeight="1" thickBot="1">
      <c r="K25" s="115" t="s">
        <v>184</v>
      </c>
      <c r="L25" s="98">
        <f>SUM(R8)</f>
        <v>1</v>
      </c>
      <c r="M25" s="116">
        <f>SUM(S8)</f>
        <v>1</v>
      </c>
    </row>
    <row r="26" spans="11:13" ht="12" customHeight="1"/>
    <row r="27" spans="11:13" ht="12" customHeight="1"/>
    <row r="28" spans="11:13" ht="12" customHeight="1"/>
    <row r="29" spans="11:13" ht="12" customHeight="1"/>
    <row r="30" spans="11:13" ht="12" customHeight="1"/>
    <row r="31" spans="11:13" ht="12" customHeight="1"/>
    <row r="32" spans="11:13" ht="12" customHeight="1"/>
    <row r="33" spans="1:64" ht="9" customHeight="1"/>
    <row r="34" spans="1:64" ht="21.75" customHeight="1" thickBot="1">
      <c r="A34" s="1" t="s">
        <v>185</v>
      </c>
      <c r="B34" s="510"/>
      <c r="C34" s="510"/>
      <c r="D34" s="510"/>
      <c r="E34" s="510"/>
      <c r="F34" s="510"/>
      <c r="G34" s="510"/>
      <c r="H34" s="510"/>
      <c r="I34" s="510"/>
    </row>
    <row r="35" spans="1:64" ht="20.25" customHeight="1" thickBot="1">
      <c r="A35" s="425"/>
      <c r="B35" s="425"/>
      <c r="C35" s="425"/>
      <c r="D35" s="425"/>
      <c r="E35" s="425"/>
      <c r="F35" s="425"/>
      <c r="G35" s="425"/>
      <c r="H35" s="425"/>
      <c r="I35" s="443" t="s">
        <v>186</v>
      </c>
      <c r="K35" s="145"/>
      <c r="L35" s="118" t="s">
        <v>10</v>
      </c>
      <c r="M35" s="321"/>
      <c r="N35" s="119"/>
      <c r="O35" s="120"/>
      <c r="P35" s="125" t="s">
        <v>177</v>
      </c>
      <c r="Q35" s="119"/>
      <c r="R35" s="119"/>
      <c r="S35" s="119"/>
      <c r="T35" s="336" t="s">
        <v>178</v>
      </c>
      <c r="U35" s="337"/>
      <c r="V35" s="337"/>
      <c r="W35" s="338"/>
      <c r="X35" s="125" t="s">
        <v>72</v>
      </c>
      <c r="Y35" s="119"/>
      <c r="Z35" s="119"/>
      <c r="AA35" s="119"/>
      <c r="AB35" s="336" t="s">
        <v>73</v>
      </c>
      <c r="AC35" s="337"/>
      <c r="AD35" s="337"/>
      <c r="AE35" s="339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</row>
    <row r="36" spans="1:64" ht="39.75" customHeight="1" thickBot="1">
      <c r="A36" s="517"/>
      <c r="B36" s="512" t="s">
        <v>173</v>
      </c>
      <c r="C36" s="563"/>
      <c r="D36" s="512" t="s">
        <v>174</v>
      </c>
      <c r="E36" s="563"/>
      <c r="F36" s="512" t="s">
        <v>175</v>
      </c>
      <c r="G36" s="513"/>
      <c r="H36" s="512" t="s">
        <v>176</v>
      </c>
      <c r="I36" s="513"/>
      <c r="K36" s="110"/>
      <c r="L36" s="340" t="s">
        <v>173</v>
      </c>
      <c r="M36" s="341" t="s">
        <v>174</v>
      </c>
      <c r="N36" s="341" t="s">
        <v>175</v>
      </c>
      <c r="O36" s="342" t="s">
        <v>176</v>
      </c>
      <c r="P36" s="343" t="s">
        <v>173</v>
      </c>
      <c r="Q36" s="344" t="s">
        <v>174</v>
      </c>
      <c r="R36" s="344" t="s">
        <v>175</v>
      </c>
      <c r="S36" s="345" t="s">
        <v>176</v>
      </c>
      <c r="T36" s="346" t="s">
        <v>173</v>
      </c>
      <c r="U36" s="344" t="s">
        <v>174</v>
      </c>
      <c r="V36" s="344" t="s">
        <v>175</v>
      </c>
      <c r="W36" s="347" t="s">
        <v>176</v>
      </c>
      <c r="X36" s="343" t="s">
        <v>173</v>
      </c>
      <c r="Y36" s="344" t="s">
        <v>174</v>
      </c>
      <c r="Z36" s="344" t="s">
        <v>175</v>
      </c>
      <c r="AA36" s="345" t="s">
        <v>176</v>
      </c>
      <c r="AB36" s="346" t="s">
        <v>173</v>
      </c>
      <c r="AC36" s="344" t="s">
        <v>174</v>
      </c>
      <c r="AD36" s="344" t="s">
        <v>175</v>
      </c>
      <c r="AE36" s="348" t="s">
        <v>176</v>
      </c>
    </row>
    <row r="37" spans="1:64" ht="21" customHeight="1" thickTop="1" thickBot="1">
      <c r="A37" s="520" t="s">
        <v>179</v>
      </c>
      <c r="B37" s="521" t="s">
        <v>10</v>
      </c>
      <c r="C37" s="564" t="s">
        <v>69</v>
      </c>
      <c r="D37" s="521" t="s">
        <v>10</v>
      </c>
      <c r="E37" s="564" t="s">
        <v>69</v>
      </c>
      <c r="F37" s="521" t="s">
        <v>10</v>
      </c>
      <c r="G37" s="522" t="s">
        <v>69</v>
      </c>
      <c r="H37" s="521" t="s">
        <v>10</v>
      </c>
      <c r="I37" s="522" t="s">
        <v>69</v>
      </c>
      <c r="K37" s="146"/>
      <c r="L37" s="149">
        <f t="shared" ref="L37:AE37" si="5">SUM(L38:L46)</f>
        <v>0</v>
      </c>
      <c r="M37" s="150">
        <f t="shared" si="5"/>
        <v>0</v>
      </c>
      <c r="N37" s="150">
        <f t="shared" si="5"/>
        <v>0</v>
      </c>
      <c r="O37" s="151">
        <f t="shared" si="5"/>
        <v>0</v>
      </c>
      <c r="P37" s="149">
        <f t="shared" si="5"/>
        <v>0</v>
      </c>
      <c r="Q37" s="150">
        <f t="shared" si="5"/>
        <v>0</v>
      </c>
      <c r="R37" s="150">
        <f t="shared" si="5"/>
        <v>0</v>
      </c>
      <c r="S37" s="151">
        <f t="shared" si="5"/>
        <v>0</v>
      </c>
      <c r="T37" s="149">
        <f t="shared" si="5"/>
        <v>0</v>
      </c>
      <c r="U37" s="150">
        <f t="shared" si="5"/>
        <v>0</v>
      </c>
      <c r="V37" s="150">
        <f t="shared" si="5"/>
        <v>0</v>
      </c>
      <c r="W37" s="151">
        <f t="shared" si="5"/>
        <v>0</v>
      </c>
      <c r="X37" s="149">
        <f t="shared" si="5"/>
        <v>0</v>
      </c>
      <c r="Y37" s="150">
        <f t="shared" si="5"/>
        <v>0</v>
      </c>
      <c r="Z37" s="150">
        <f t="shared" si="5"/>
        <v>0</v>
      </c>
      <c r="AA37" s="151">
        <f t="shared" si="5"/>
        <v>0</v>
      </c>
      <c r="AB37" s="149">
        <f t="shared" si="5"/>
        <v>0</v>
      </c>
      <c r="AC37" s="150">
        <f t="shared" si="5"/>
        <v>0</v>
      </c>
      <c r="AD37" s="150">
        <f t="shared" si="5"/>
        <v>0</v>
      </c>
      <c r="AE37" s="152">
        <f t="shared" si="5"/>
        <v>0</v>
      </c>
    </row>
    <row r="38" spans="1:64" ht="23.25" customHeight="1" thickTop="1" thickBot="1">
      <c r="A38" s="488" t="s">
        <v>10</v>
      </c>
      <c r="B38" s="532">
        <f t="shared" ref="B38:I38" si="6">SUM(B39:B47)</f>
        <v>0</v>
      </c>
      <c r="C38" s="572">
        <f t="shared" si="6"/>
        <v>0</v>
      </c>
      <c r="D38" s="532">
        <f t="shared" si="6"/>
        <v>0</v>
      </c>
      <c r="E38" s="572">
        <f t="shared" si="6"/>
        <v>0</v>
      </c>
      <c r="F38" s="532">
        <f t="shared" si="6"/>
        <v>0</v>
      </c>
      <c r="G38" s="573">
        <f t="shared" si="6"/>
        <v>0</v>
      </c>
      <c r="H38" s="532">
        <f t="shared" si="6"/>
        <v>0</v>
      </c>
      <c r="I38" s="573" t="e">
        <f t="shared" si="6"/>
        <v>#DIV/0!</v>
      </c>
      <c r="K38" s="17" t="s">
        <v>135</v>
      </c>
      <c r="L38" s="154">
        <f>SUM(P38,T38,X38,AB38)</f>
        <v>0</v>
      </c>
      <c r="M38" s="155">
        <f>SUM(Q38,U38,Y38,AC38)</f>
        <v>0</v>
      </c>
      <c r="N38" s="155">
        <f>SUM(R38,V38,Z38,AD38)</f>
        <v>0</v>
      </c>
      <c r="O38" s="156">
        <f>SUM(S38,W38,AA38,AE38)</f>
        <v>0</v>
      </c>
      <c r="P38" s="101"/>
      <c r="Q38" s="38"/>
      <c r="R38" s="38"/>
      <c r="S38" s="108"/>
      <c r="T38" s="104"/>
      <c r="U38" s="38"/>
      <c r="V38" s="38"/>
      <c r="W38" s="105"/>
      <c r="X38" s="101"/>
      <c r="Y38" s="38"/>
      <c r="Z38" s="38"/>
      <c r="AA38" s="108"/>
      <c r="AB38" s="104"/>
      <c r="AC38" s="38"/>
      <c r="AD38" s="38"/>
      <c r="AE38" s="97"/>
    </row>
    <row r="39" spans="1:64" ht="14.25" customHeight="1" thickTop="1">
      <c r="A39" s="523" t="s">
        <v>135</v>
      </c>
      <c r="B39" s="565">
        <f>SUM(L38)</f>
        <v>0</v>
      </c>
      <c r="C39" s="566">
        <v>0</v>
      </c>
      <c r="D39" s="565">
        <f>SUM(M38)</f>
        <v>0</v>
      </c>
      <c r="E39" s="566">
        <v>0</v>
      </c>
      <c r="F39" s="565">
        <f>SUM(N38)</f>
        <v>0</v>
      </c>
      <c r="G39" s="566">
        <v>0</v>
      </c>
      <c r="H39" s="565">
        <f>SUM(O38)</f>
        <v>0</v>
      </c>
      <c r="I39" s="567" t="e">
        <f t="shared" ref="I39:I47" si="7">H39/H$38*100</f>
        <v>#DIV/0!</v>
      </c>
      <c r="K39" s="17" t="s">
        <v>136</v>
      </c>
      <c r="L39" s="157">
        <f t="shared" ref="L39:O46" si="8">SUM(P39,T39,X39,AB39)</f>
        <v>0</v>
      </c>
      <c r="M39" s="147">
        <f t="shared" si="8"/>
        <v>0</v>
      </c>
      <c r="N39" s="147">
        <f t="shared" si="8"/>
        <v>0</v>
      </c>
      <c r="O39" s="158">
        <f t="shared" si="8"/>
        <v>0</v>
      </c>
      <c r="P39" s="101"/>
      <c r="Q39" s="38"/>
      <c r="R39" s="38"/>
      <c r="S39" s="108"/>
      <c r="T39" s="104"/>
      <c r="U39" s="38"/>
      <c r="V39" s="38"/>
      <c r="W39" s="105"/>
      <c r="X39" s="101"/>
      <c r="Y39" s="38"/>
      <c r="Z39" s="38"/>
      <c r="AA39" s="108"/>
      <c r="AB39" s="104"/>
      <c r="AC39" s="38"/>
      <c r="AD39" s="38"/>
      <c r="AE39" s="97"/>
    </row>
    <row r="40" spans="1:64" ht="14.25" customHeight="1">
      <c r="A40" s="523" t="s">
        <v>136</v>
      </c>
      <c r="B40" s="565">
        <f t="shared" ref="B40:B47" si="9">SUM(L39)</f>
        <v>0</v>
      </c>
      <c r="C40" s="568">
        <v>0</v>
      </c>
      <c r="D40" s="565">
        <f t="shared" ref="D40:D47" si="10">SUM(M39)</f>
        <v>0</v>
      </c>
      <c r="E40" s="568">
        <v>0</v>
      </c>
      <c r="F40" s="565">
        <f t="shared" ref="F40:F47" si="11">SUM(N39)</f>
        <v>0</v>
      </c>
      <c r="G40" s="568">
        <v>0</v>
      </c>
      <c r="H40" s="565">
        <f t="shared" ref="H40:H47" si="12">SUM(O39)</f>
        <v>0</v>
      </c>
      <c r="I40" s="567" t="e">
        <f t="shared" si="7"/>
        <v>#DIV/0!</v>
      </c>
      <c r="K40" s="17" t="s">
        <v>138</v>
      </c>
      <c r="L40" s="157">
        <f t="shared" si="8"/>
        <v>0</v>
      </c>
      <c r="M40" s="147">
        <f t="shared" si="8"/>
        <v>0</v>
      </c>
      <c r="N40" s="147">
        <f t="shared" si="8"/>
        <v>0</v>
      </c>
      <c r="O40" s="158">
        <f t="shared" si="8"/>
        <v>0</v>
      </c>
      <c r="P40" s="101"/>
      <c r="Q40" s="38"/>
      <c r="R40" s="38"/>
      <c r="S40" s="108"/>
      <c r="T40" s="104"/>
      <c r="U40" s="38"/>
      <c r="V40" s="38"/>
      <c r="W40" s="105"/>
      <c r="X40" s="101"/>
      <c r="Y40" s="38"/>
      <c r="Z40" s="38"/>
      <c r="AA40" s="108"/>
      <c r="AB40" s="104"/>
      <c r="AC40" s="38"/>
      <c r="AD40" s="38"/>
      <c r="AE40" s="97"/>
    </row>
    <row r="41" spans="1:64" ht="14.25" customHeight="1">
      <c r="A41" s="523" t="s">
        <v>138</v>
      </c>
      <c r="B41" s="565">
        <f t="shared" si="9"/>
        <v>0</v>
      </c>
      <c r="C41" s="568">
        <v>0</v>
      </c>
      <c r="D41" s="565">
        <f t="shared" si="10"/>
        <v>0</v>
      </c>
      <c r="E41" s="568">
        <v>0</v>
      </c>
      <c r="F41" s="565">
        <f t="shared" si="11"/>
        <v>0</v>
      </c>
      <c r="G41" s="568">
        <v>0</v>
      </c>
      <c r="H41" s="565">
        <f t="shared" si="12"/>
        <v>0</v>
      </c>
      <c r="I41" s="567" t="e">
        <f t="shared" si="7"/>
        <v>#DIV/0!</v>
      </c>
      <c r="K41" s="17" t="s">
        <v>140</v>
      </c>
      <c r="L41" s="157">
        <f t="shared" si="8"/>
        <v>0</v>
      </c>
      <c r="M41" s="147">
        <f t="shared" si="8"/>
        <v>0</v>
      </c>
      <c r="N41" s="147">
        <f t="shared" si="8"/>
        <v>0</v>
      </c>
      <c r="O41" s="158">
        <f t="shared" si="8"/>
        <v>0</v>
      </c>
      <c r="P41" s="101"/>
      <c r="Q41" s="38"/>
      <c r="R41" s="38"/>
      <c r="S41" s="108"/>
      <c r="T41" s="104"/>
      <c r="U41" s="38"/>
      <c r="V41" s="38"/>
      <c r="W41" s="105"/>
      <c r="X41" s="101"/>
      <c r="Y41" s="38"/>
      <c r="Z41" s="38"/>
      <c r="AA41" s="108"/>
      <c r="AB41" s="104"/>
      <c r="AC41" s="38"/>
      <c r="AD41" s="38"/>
      <c r="AE41" s="97"/>
    </row>
    <row r="42" spans="1:64" ht="14.25" customHeight="1">
      <c r="A42" s="523" t="s">
        <v>140</v>
      </c>
      <c r="B42" s="565">
        <f t="shared" si="9"/>
        <v>0</v>
      </c>
      <c r="C42" s="568">
        <v>0</v>
      </c>
      <c r="D42" s="565">
        <f t="shared" si="10"/>
        <v>0</v>
      </c>
      <c r="E42" s="568">
        <v>0</v>
      </c>
      <c r="F42" s="565">
        <f t="shared" si="11"/>
        <v>0</v>
      </c>
      <c r="G42" s="568">
        <v>0</v>
      </c>
      <c r="H42" s="565"/>
      <c r="I42" s="567" t="e">
        <f t="shared" si="7"/>
        <v>#DIV/0!</v>
      </c>
      <c r="K42" s="17" t="s">
        <v>141</v>
      </c>
      <c r="L42" s="157">
        <f t="shared" si="8"/>
        <v>0</v>
      </c>
      <c r="M42" s="147">
        <f t="shared" si="8"/>
        <v>0</v>
      </c>
      <c r="N42" s="147">
        <f t="shared" si="8"/>
        <v>0</v>
      </c>
      <c r="O42" s="158">
        <f t="shared" si="8"/>
        <v>0</v>
      </c>
      <c r="P42" s="101"/>
      <c r="Q42" s="38"/>
      <c r="R42" s="38"/>
      <c r="S42" s="108"/>
      <c r="T42" s="104"/>
      <c r="U42" s="38"/>
      <c r="V42" s="38"/>
      <c r="W42" s="105"/>
      <c r="X42" s="101"/>
      <c r="Y42" s="38"/>
      <c r="Z42" s="38"/>
      <c r="AA42" s="108"/>
      <c r="AB42" s="104"/>
      <c r="AC42" s="38"/>
      <c r="AD42" s="38"/>
      <c r="AE42" s="97"/>
    </row>
    <row r="43" spans="1:64" ht="14.25" customHeight="1">
      <c r="A43" s="523" t="s">
        <v>141</v>
      </c>
      <c r="B43" s="565">
        <f t="shared" si="9"/>
        <v>0</v>
      </c>
      <c r="C43" s="568">
        <v>0</v>
      </c>
      <c r="D43" s="565">
        <f t="shared" si="10"/>
        <v>0</v>
      </c>
      <c r="E43" s="568">
        <v>0</v>
      </c>
      <c r="F43" s="565">
        <f t="shared" si="11"/>
        <v>0</v>
      </c>
      <c r="G43" s="568">
        <v>0</v>
      </c>
      <c r="H43" s="565">
        <f t="shared" si="12"/>
        <v>0</v>
      </c>
      <c r="I43" s="567" t="e">
        <f t="shared" si="7"/>
        <v>#DIV/0!</v>
      </c>
      <c r="K43" s="17" t="s">
        <v>142</v>
      </c>
      <c r="L43" s="157">
        <f t="shared" si="8"/>
        <v>0</v>
      </c>
      <c r="M43" s="147">
        <f t="shared" si="8"/>
        <v>0</v>
      </c>
      <c r="N43" s="147">
        <f t="shared" si="8"/>
        <v>0</v>
      </c>
      <c r="O43" s="158">
        <f t="shared" si="8"/>
        <v>0</v>
      </c>
      <c r="P43" s="101"/>
      <c r="Q43" s="38"/>
      <c r="R43" s="38"/>
      <c r="S43" s="108"/>
      <c r="T43" s="104"/>
      <c r="U43" s="38"/>
      <c r="V43" s="38"/>
      <c r="W43" s="105"/>
      <c r="X43" s="101"/>
      <c r="Y43" s="38"/>
      <c r="Z43" s="38"/>
      <c r="AA43" s="108"/>
      <c r="AB43" s="104"/>
      <c r="AC43" s="38"/>
      <c r="AD43" s="38"/>
      <c r="AE43" s="97"/>
    </row>
    <row r="44" spans="1:64" ht="14.25" customHeight="1">
      <c r="A44" s="523" t="s">
        <v>142</v>
      </c>
      <c r="B44" s="565">
        <f t="shared" si="9"/>
        <v>0</v>
      </c>
      <c r="C44" s="568">
        <v>0</v>
      </c>
      <c r="D44" s="565">
        <f t="shared" si="10"/>
        <v>0</v>
      </c>
      <c r="E44" s="568">
        <v>0</v>
      </c>
      <c r="F44" s="565">
        <f t="shared" si="11"/>
        <v>0</v>
      </c>
      <c r="G44" s="568">
        <v>0</v>
      </c>
      <c r="H44" s="565">
        <f t="shared" si="12"/>
        <v>0</v>
      </c>
      <c r="I44" s="567" t="e">
        <f t="shared" si="7"/>
        <v>#DIV/0!</v>
      </c>
      <c r="K44" s="17" t="s">
        <v>143</v>
      </c>
      <c r="L44" s="157">
        <f t="shared" si="8"/>
        <v>0</v>
      </c>
      <c r="M44" s="147">
        <f t="shared" si="8"/>
        <v>0</v>
      </c>
      <c r="N44" s="147">
        <f t="shared" si="8"/>
        <v>0</v>
      </c>
      <c r="O44" s="158">
        <f t="shared" si="8"/>
        <v>0</v>
      </c>
      <c r="P44" s="101"/>
      <c r="Q44" s="38"/>
      <c r="R44" s="38"/>
      <c r="S44" s="108"/>
      <c r="T44" s="104"/>
      <c r="U44" s="38"/>
      <c r="V44" s="38"/>
      <c r="W44" s="105"/>
      <c r="X44" s="101"/>
      <c r="Y44" s="38"/>
      <c r="Z44" s="38"/>
      <c r="AA44" s="108"/>
      <c r="AB44" s="104"/>
      <c r="AC44" s="38"/>
      <c r="AD44" s="38"/>
      <c r="AE44" s="97"/>
    </row>
    <row r="45" spans="1:64" ht="14.25" customHeight="1">
      <c r="A45" s="523" t="s">
        <v>143</v>
      </c>
      <c r="B45" s="565">
        <f t="shared" si="9"/>
        <v>0</v>
      </c>
      <c r="C45" s="568">
        <v>0</v>
      </c>
      <c r="D45" s="565">
        <f t="shared" si="10"/>
        <v>0</v>
      </c>
      <c r="E45" s="568">
        <v>0</v>
      </c>
      <c r="F45" s="565">
        <f t="shared" si="11"/>
        <v>0</v>
      </c>
      <c r="G45" s="568">
        <v>0</v>
      </c>
      <c r="H45" s="565">
        <f t="shared" si="12"/>
        <v>0</v>
      </c>
      <c r="I45" s="567" t="e">
        <f t="shared" si="7"/>
        <v>#DIV/0!</v>
      </c>
      <c r="K45" s="17" t="s">
        <v>144</v>
      </c>
      <c r="L45" s="157">
        <f t="shared" si="8"/>
        <v>0</v>
      </c>
      <c r="M45" s="147">
        <f t="shared" si="8"/>
        <v>0</v>
      </c>
      <c r="N45" s="147">
        <f t="shared" si="8"/>
        <v>0</v>
      </c>
      <c r="O45" s="158">
        <f t="shared" si="8"/>
        <v>0</v>
      </c>
      <c r="P45" s="101"/>
      <c r="Q45" s="38"/>
      <c r="R45" s="38"/>
      <c r="S45" s="108"/>
      <c r="T45" s="104"/>
      <c r="U45" s="38"/>
      <c r="V45" s="38"/>
      <c r="W45" s="105"/>
      <c r="X45" s="101"/>
      <c r="Y45" s="38"/>
      <c r="Z45" s="38"/>
      <c r="AA45" s="108"/>
      <c r="AB45" s="104"/>
      <c r="AC45" s="38"/>
      <c r="AD45" s="38"/>
      <c r="AE45" s="97"/>
    </row>
    <row r="46" spans="1:64" ht="14.25" customHeight="1" thickBot="1">
      <c r="A46" s="523" t="s">
        <v>144</v>
      </c>
      <c r="B46" s="565">
        <f t="shared" si="9"/>
        <v>0</v>
      </c>
      <c r="C46" s="568">
        <v>0</v>
      </c>
      <c r="D46" s="565">
        <f t="shared" si="10"/>
        <v>0</v>
      </c>
      <c r="E46" s="568">
        <v>0</v>
      </c>
      <c r="F46" s="565">
        <f t="shared" si="11"/>
        <v>0</v>
      </c>
      <c r="G46" s="568">
        <v>0</v>
      </c>
      <c r="H46" s="565">
        <f t="shared" si="12"/>
        <v>0</v>
      </c>
      <c r="I46" s="567" t="e">
        <f t="shared" si="7"/>
        <v>#DIV/0!</v>
      </c>
      <c r="K46" s="18" t="s">
        <v>145</v>
      </c>
      <c r="L46" s="153">
        <f t="shared" si="8"/>
        <v>0</v>
      </c>
      <c r="M46" s="148">
        <f t="shared" si="8"/>
        <v>0</v>
      </c>
      <c r="N46" s="148">
        <f t="shared" si="8"/>
        <v>0</v>
      </c>
      <c r="O46" s="159">
        <f t="shared" si="8"/>
        <v>0</v>
      </c>
      <c r="P46" s="102"/>
      <c r="Q46" s="99"/>
      <c r="R46" s="99"/>
      <c r="S46" s="109"/>
      <c r="T46" s="106"/>
      <c r="U46" s="99"/>
      <c r="V46" s="99"/>
      <c r="W46" s="107"/>
      <c r="X46" s="102"/>
      <c r="Y46" s="99"/>
      <c r="Z46" s="99"/>
      <c r="AA46" s="109"/>
      <c r="AB46" s="106"/>
      <c r="AC46" s="99"/>
      <c r="AD46" s="99"/>
      <c r="AE46" s="100"/>
    </row>
    <row r="47" spans="1:64" ht="14.25" customHeight="1" thickBot="1">
      <c r="A47" s="524" t="s">
        <v>145</v>
      </c>
      <c r="B47" s="569">
        <f t="shared" si="9"/>
        <v>0</v>
      </c>
      <c r="C47" s="570">
        <v>0</v>
      </c>
      <c r="D47" s="569">
        <f t="shared" si="10"/>
        <v>0</v>
      </c>
      <c r="E47" s="570">
        <v>0</v>
      </c>
      <c r="F47" s="569">
        <f t="shared" si="11"/>
        <v>0</v>
      </c>
      <c r="G47" s="570">
        <v>0</v>
      </c>
      <c r="H47" s="569">
        <f t="shared" si="12"/>
        <v>0</v>
      </c>
      <c r="I47" s="571" t="e">
        <f t="shared" si="7"/>
        <v>#DIV/0!</v>
      </c>
    </row>
    <row r="49" spans="11:13" ht="13.5" thickBot="1"/>
    <row r="50" spans="11:13" ht="18" customHeight="1">
      <c r="K50" s="112"/>
      <c r="L50" s="334" t="s">
        <v>10</v>
      </c>
    </row>
    <row r="51" spans="11:13">
      <c r="K51" s="113" t="s">
        <v>182</v>
      </c>
      <c r="L51" s="22">
        <f>SUM(L52:L55)</f>
        <v>0</v>
      </c>
    </row>
    <row r="52" spans="11:13">
      <c r="K52" s="114" t="s">
        <v>173</v>
      </c>
      <c r="L52" s="96">
        <f>SUM(L37)</f>
        <v>0</v>
      </c>
    </row>
    <row r="53" spans="11:13">
      <c r="K53" s="114" t="s">
        <v>183</v>
      </c>
      <c r="L53" s="96">
        <f>SUM(M37)</f>
        <v>0</v>
      </c>
    </row>
    <row r="54" spans="11:13">
      <c r="K54" s="114" t="s">
        <v>175</v>
      </c>
      <c r="L54" s="96">
        <f>SUM(N37)</f>
        <v>0</v>
      </c>
    </row>
    <row r="55" spans="11:13" ht="13.5" thickBot="1">
      <c r="K55" s="115" t="s">
        <v>184</v>
      </c>
      <c r="L55" s="96">
        <f>SUM(O37)</f>
        <v>0</v>
      </c>
      <c r="M55" s="22"/>
    </row>
  </sheetData>
  <printOptions horizontalCentered="1"/>
  <pageMargins left="0.6" right="0.47" top="0.68" bottom="0.59" header="0.38" footer="0.3"/>
  <pageSetup scale="70" orientation="portrait" r:id="rId1"/>
  <headerFooter>
    <oddHeader xml:space="preserve">&amp;C&amp;12DEPARTAMENTO DE CORRECCION Y REHABILITACION </oddHeader>
    <oddFooter>&amp;LFUENTE: NEGOCIADO DE COMUNIDAD, CENTROS DE TRATAMIENTO&amp;ROFICINA DE DESARROLLO PROGRAMATICO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Hilda Carrasquillo Ortiz</dc:creator>
  <cp:keywords/>
  <dc:description/>
  <cp:lastModifiedBy>X</cp:lastModifiedBy>
  <cp:revision/>
  <dcterms:created xsi:type="dcterms:W3CDTF">2000-06-06T06:18:38Z</dcterms:created>
  <dcterms:modified xsi:type="dcterms:W3CDTF">2025-12-02T13:15:43Z</dcterms:modified>
  <cp:category/>
  <cp:contentStatus/>
</cp:coreProperties>
</file>