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ackup Documentos PC en Administrador\AFF\PAN\2011-2012\"/>
    </mc:Choice>
  </mc:AlternateContent>
  <bookViews>
    <workbookView xWindow="0" yWindow="0" windowWidth="20490" windowHeight="7020" firstSheet="4" activeTab="12"/>
  </bookViews>
  <sheets>
    <sheet name="Octubre 11" sheetId="1" r:id="rId1"/>
    <sheet name="Noviembre 11" sheetId="2" r:id="rId2"/>
    <sheet name="Dec 11" sheetId="3" r:id="rId3"/>
    <sheet name="Ene 12" sheetId="4" r:id="rId4"/>
    <sheet name="Feb 12" sheetId="5" r:id="rId5"/>
    <sheet name="Mar 12" sheetId="6" r:id="rId6"/>
    <sheet name="Apr 12" sheetId="7" r:id="rId7"/>
    <sheet name="May 12" sheetId="8" r:id="rId8"/>
    <sheet name="Jun 12" sheetId="9" r:id="rId9"/>
    <sheet name="Jul 12" sheetId="10" r:id="rId10"/>
    <sheet name="Ago 12" sheetId="11" r:id="rId11"/>
    <sheet name="Sep 12" sheetId="12" r:id="rId12"/>
    <sheet name="Promedio Anual" sheetId="13" r:id="rId13"/>
  </sheets>
  <calcPr calcId="162913"/>
</workbook>
</file>

<file path=xl/calcChain.xml><?xml version="1.0" encoding="utf-8"?>
<calcChain xmlns="http://schemas.openxmlformats.org/spreadsheetml/2006/main">
  <c r="D26" i="13" l="1"/>
  <c r="C26" i="13"/>
  <c r="B26" i="13"/>
  <c r="D25" i="13"/>
  <c r="C25" i="13"/>
  <c r="B25" i="13"/>
  <c r="D24" i="13"/>
  <c r="C24" i="13"/>
  <c r="B24" i="13"/>
  <c r="D23" i="13"/>
  <c r="C23" i="13"/>
  <c r="B23" i="13"/>
  <c r="D22" i="13"/>
  <c r="C22" i="13"/>
  <c r="B22" i="13"/>
  <c r="D21" i="13"/>
  <c r="C21" i="13"/>
  <c r="B21" i="13"/>
  <c r="D20" i="13"/>
  <c r="C20" i="13"/>
  <c r="B20" i="13"/>
  <c r="D19" i="13"/>
  <c r="C19" i="13"/>
  <c r="B19" i="13"/>
  <c r="B16" i="13"/>
  <c r="D15" i="13"/>
  <c r="C15" i="13"/>
  <c r="B15" i="13"/>
  <c r="D14" i="13"/>
  <c r="C14" i="13"/>
  <c r="B14" i="13"/>
  <c r="D13" i="13"/>
  <c r="C13" i="13"/>
  <c r="B13" i="13"/>
  <c r="D12" i="13"/>
  <c r="C12" i="13"/>
  <c r="B12" i="13"/>
  <c r="D11" i="13"/>
  <c r="C11" i="13"/>
  <c r="B11" i="13"/>
  <c r="D10" i="13"/>
  <c r="C10" i="13"/>
  <c r="B10" i="13"/>
  <c r="D9" i="13"/>
  <c r="C9" i="13"/>
  <c r="B9" i="13"/>
  <c r="D8" i="13"/>
  <c r="C8" i="13"/>
  <c r="B8" i="13"/>
  <c r="B123" i="13" l="1"/>
  <c r="C123" i="13"/>
  <c r="D123" i="13"/>
  <c r="B124" i="13"/>
  <c r="C124" i="13"/>
  <c r="D124" i="13"/>
  <c r="B125" i="13"/>
  <c r="C125" i="13"/>
  <c r="D125" i="13"/>
  <c r="B126" i="13"/>
  <c r="C126" i="13"/>
  <c r="D126" i="13"/>
  <c r="B127" i="13"/>
  <c r="C127" i="13"/>
  <c r="D127" i="13"/>
  <c r="B128" i="13"/>
  <c r="C128" i="13"/>
  <c r="D128" i="13"/>
  <c r="B129" i="13"/>
  <c r="C129" i="13"/>
  <c r="D129" i="13"/>
  <c r="B130" i="13"/>
  <c r="C130" i="13"/>
  <c r="D130" i="13"/>
  <c r="C122" i="13"/>
  <c r="D122" i="13"/>
  <c r="B122" i="13"/>
  <c r="B106" i="13"/>
  <c r="C106" i="13"/>
  <c r="D106" i="13"/>
  <c r="B107" i="13"/>
  <c r="C107" i="13"/>
  <c r="D107" i="13"/>
  <c r="B108" i="13"/>
  <c r="C108" i="13"/>
  <c r="D108" i="13"/>
  <c r="B109" i="13"/>
  <c r="C109" i="13"/>
  <c r="D109" i="13"/>
  <c r="B110" i="13"/>
  <c r="C110" i="13"/>
  <c r="D110" i="13"/>
  <c r="B111" i="13"/>
  <c r="C111" i="13"/>
  <c r="D111" i="13"/>
  <c r="B112" i="13"/>
  <c r="C112" i="13"/>
  <c r="D112" i="13"/>
  <c r="B113" i="13"/>
  <c r="C113" i="13"/>
  <c r="D113" i="13"/>
  <c r="B114" i="13"/>
  <c r="C114" i="13"/>
  <c r="D114" i="13"/>
  <c r="B115" i="13"/>
  <c r="C115" i="13"/>
  <c r="D115" i="13"/>
  <c r="B116" i="13"/>
  <c r="C116" i="13"/>
  <c r="D116" i="13"/>
  <c r="B117" i="13"/>
  <c r="C117" i="13"/>
  <c r="D117" i="13"/>
  <c r="B118" i="13"/>
  <c r="C118" i="13"/>
  <c r="D118" i="13"/>
  <c r="C105" i="13"/>
  <c r="D105" i="13"/>
  <c r="B105" i="13"/>
  <c r="B94" i="13"/>
  <c r="C94" i="13"/>
  <c r="D94" i="13"/>
  <c r="B95" i="13"/>
  <c r="C95" i="13"/>
  <c r="D95" i="13"/>
  <c r="B96" i="13"/>
  <c r="C96" i="13"/>
  <c r="D96" i="13"/>
  <c r="B97" i="13"/>
  <c r="C97" i="13"/>
  <c r="D97" i="13"/>
  <c r="B98" i="13"/>
  <c r="C98" i="13"/>
  <c r="D98" i="13"/>
  <c r="B99" i="13"/>
  <c r="C99" i="13"/>
  <c r="D99" i="13"/>
  <c r="B100" i="13"/>
  <c r="C100" i="13"/>
  <c r="D100" i="13"/>
  <c r="B101" i="13"/>
  <c r="C101" i="13"/>
  <c r="D101" i="13"/>
  <c r="C93" i="13"/>
  <c r="D93" i="13"/>
  <c r="B93" i="13"/>
  <c r="B81" i="13"/>
  <c r="C81" i="13"/>
  <c r="D81" i="13"/>
  <c r="B82" i="13"/>
  <c r="C82" i="13"/>
  <c r="D82" i="13"/>
  <c r="B83" i="13"/>
  <c r="C83" i="13"/>
  <c r="D83" i="13"/>
  <c r="B84" i="13"/>
  <c r="C84" i="13"/>
  <c r="D84" i="13"/>
  <c r="B85" i="13"/>
  <c r="C85" i="13"/>
  <c r="D85" i="13"/>
  <c r="B86" i="13"/>
  <c r="C86" i="13"/>
  <c r="D86" i="13"/>
  <c r="B87" i="13"/>
  <c r="C87" i="13"/>
  <c r="D87" i="13"/>
  <c r="B88" i="13"/>
  <c r="C88" i="13"/>
  <c r="D88" i="13"/>
  <c r="B89" i="13"/>
  <c r="C89" i="13"/>
  <c r="D89" i="13"/>
  <c r="C80" i="13"/>
  <c r="D80" i="13"/>
  <c r="B80" i="13"/>
  <c r="B72" i="13"/>
  <c r="C72" i="13"/>
  <c r="D72" i="13"/>
  <c r="B73" i="13"/>
  <c r="C73" i="13"/>
  <c r="D73" i="13"/>
  <c r="B74" i="13"/>
  <c r="C74" i="13"/>
  <c r="D74" i="13"/>
  <c r="B75" i="13"/>
  <c r="C75" i="13"/>
  <c r="D75" i="13"/>
  <c r="B76" i="13"/>
  <c r="C76" i="13"/>
  <c r="D76" i="13"/>
  <c r="C71" i="13"/>
  <c r="D71" i="13"/>
  <c r="B71" i="13"/>
  <c r="B62" i="13"/>
  <c r="C62" i="13"/>
  <c r="D62" i="13"/>
  <c r="B63" i="13"/>
  <c r="C63" i="13"/>
  <c r="D63" i="13"/>
  <c r="B64" i="13"/>
  <c r="C64" i="13"/>
  <c r="D64" i="13"/>
  <c r="B65" i="13"/>
  <c r="C65" i="13"/>
  <c r="D65" i="13"/>
  <c r="B66" i="13"/>
  <c r="C66" i="13"/>
  <c r="D66" i="13"/>
  <c r="B67" i="13"/>
  <c r="C67" i="13"/>
  <c r="D67" i="13"/>
  <c r="C61" i="13"/>
  <c r="D61" i="13"/>
  <c r="B61" i="13"/>
  <c r="B52" i="13"/>
  <c r="C52" i="13"/>
  <c r="D52" i="13"/>
  <c r="B53" i="13"/>
  <c r="C53" i="13"/>
  <c r="D53" i="13"/>
  <c r="B54" i="13"/>
  <c r="C54" i="13"/>
  <c r="D54" i="13"/>
  <c r="B55" i="13"/>
  <c r="C55" i="13"/>
  <c r="D55" i="13"/>
  <c r="B56" i="13"/>
  <c r="C56" i="13"/>
  <c r="D56" i="13"/>
  <c r="B57" i="13"/>
  <c r="C57" i="13"/>
  <c r="D57" i="13"/>
  <c r="C51" i="13"/>
  <c r="D51" i="13"/>
  <c r="B51" i="13"/>
  <c r="B36" i="13"/>
  <c r="C36" i="13"/>
  <c r="D36" i="13"/>
  <c r="B37" i="13"/>
  <c r="C37" i="13"/>
  <c r="D37" i="13"/>
  <c r="B38" i="13"/>
  <c r="C38" i="13"/>
  <c r="D38" i="13"/>
  <c r="B39" i="13"/>
  <c r="C39" i="13"/>
  <c r="D39" i="13"/>
  <c r="B40" i="13"/>
  <c r="C40" i="13"/>
  <c r="D40" i="13"/>
  <c r="B41" i="13"/>
  <c r="C41" i="13"/>
  <c r="D41" i="13"/>
  <c r="B42" i="13"/>
  <c r="C42" i="13"/>
  <c r="D42" i="13"/>
  <c r="B43" i="13"/>
  <c r="C43" i="13"/>
  <c r="D43" i="13"/>
  <c r="B44" i="13"/>
  <c r="C44" i="13"/>
  <c r="D44" i="13"/>
  <c r="B45" i="13"/>
  <c r="C45" i="13"/>
  <c r="D45" i="13"/>
  <c r="B46" i="13"/>
  <c r="C46" i="13"/>
  <c r="D46" i="13"/>
  <c r="B47" i="13"/>
  <c r="C47" i="13"/>
  <c r="D47" i="13"/>
  <c r="C35" i="13"/>
  <c r="D35" i="13"/>
  <c r="B35" i="13"/>
  <c r="B27" i="13"/>
  <c r="C27" i="13"/>
  <c r="D27" i="13"/>
  <c r="B28" i="13"/>
  <c r="C28" i="13"/>
  <c r="D28" i="13"/>
  <c r="B29" i="13"/>
  <c r="C29" i="13"/>
  <c r="D29" i="13"/>
  <c r="B30" i="13"/>
  <c r="C30" i="13"/>
  <c r="D30" i="13"/>
  <c r="B31" i="13"/>
  <c r="C31" i="13"/>
  <c r="D31" i="13"/>
  <c r="C48" i="13" l="1"/>
  <c r="E33" i="8" l="1"/>
  <c r="E132" i="12"/>
  <c r="D132" i="12"/>
  <c r="C132" i="12"/>
  <c r="F131" i="12"/>
  <c r="F130" i="12"/>
  <c r="F129" i="12"/>
  <c r="F128" i="12"/>
  <c r="F127" i="12"/>
  <c r="F126" i="12"/>
  <c r="F125" i="12"/>
  <c r="F124" i="12"/>
  <c r="F123" i="12"/>
  <c r="E120" i="12"/>
  <c r="D120" i="12"/>
  <c r="C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E103" i="12"/>
  <c r="D103" i="12"/>
  <c r="C103" i="12"/>
  <c r="F102" i="12"/>
  <c r="F101" i="12"/>
  <c r="F100" i="12"/>
  <c r="F99" i="12"/>
  <c r="F98" i="12"/>
  <c r="F97" i="12"/>
  <c r="F96" i="12"/>
  <c r="F95" i="12"/>
  <c r="F94" i="12"/>
  <c r="E91" i="12"/>
  <c r="D91" i="12"/>
  <c r="C91" i="12"/>
  <c r="F90" i="12"/>
  <c r="F89" i="12"/>
  <c r="F88" i="12"/>
  <c r="F87" i="12"/>
  <c r="F86" i="12"/>
  <c r="F85" i="12"/>
  <c r="F84" i="12"/>
  <c r="F83" i="12"/>
  <c r="F82" i="12"/>
  <c r="F81" i="12"/>
  <c r="E78" i="12"/>
  <c r="D78" i="12"/>
  <c r="C78" i="12"/>
  <c r="F78" i="12" s="1"/>
  <c r="F77" i="12"/>
  <c r="F76" i="12"/>
  <c r="F75" i="12"/>
  <c r="F74" i="12"/>
  <c r="F73" i="12"/>
  <c r="F72" i="12"/>
  <c r="E69" i="12"/>
  <c r="D69" i="12"/>
  <c r="C69" i="12"/>
  <c r="F68" i="12"/>
  <c r="F67" i="12"/>
  <c r="F66" i="12"/>
  <c r="F65" i="12"/>
  <c r="F64" i="12"/>
  <c r="F63" i="12"/>
  <c r="F62" i="12"/>
  <c r="E59" i="12"/>
  <c r="D59" i="12"/>
  <c r="C59" i="12"/>
  <c r="F58" i="12"/>
  <c r="F57" i="12"/>
  <c r="F56" i="12"/>
  <c r="F55" i="12"/>
  <c r="F54" i="12"/>
  <c r="F53" i="12"/>
  <c r="F52" i="12"/>
  <c r="E49" i="12"/>
  <c r="D49" i="12"/>
  <c r="C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E33" i="12"/>
  <c r="D33" i="12"/>
  <c r="C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E17" i="12"/>
  <c r="D17" i="12"/>
  <c r="C17" i="12"/>
  <c r="F16" i="12"/>
  <c r="F15" i="12"/>
  <c r="F14" i="12"/>
  <c r="F13" i="12"/>
  <c r="F12" i="12"/>
  <c r="F11" i="12"/>
  <c r="F10" i="12"/>
  <c r="F9" i="12"/>
  <c r="E132" i="11"/>
  <c r="D132" i="11"/>
  <c r="C132" i="11"/>
  <c r="F131" i="11"/>
  <c r="F130" i="11"/>
  <c r="F129" i="11"/>
  <c r="F128" i="11"/>
  <c r="F127" i="11"/>
  <c r="F126" i="11"/>
  <c r="F125" i="11"/>
  <c r="F124" i="11"/>
  <c r="F123" i="11"/>
  <c r="E120" i="11"/>
  <c r="D120" i="11"/>
  <c r="C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E103" i="11"/>
  <c r="D103" i="11"/>
  <c r="C103" i="11"/>
  <c r="F102" i="11"/>
  <c r="F101" i="11"/>
  <c r="F100" i="11"/>
  <c r="F99" i="11"/>
  <c r="F98" i="11"/>
  <c r="F97" i="11"/>
  <c r="F96" i="11"/>
  <c r="F95" i="11"/>
  <c r="F94" i="11"/>
  <c r="E91" i="11"/>
  <c r="D91" i="11"/>
  <c r="C91" i="11"/>
  <c r="F90" i="11"/>
  <c r="F89" i="11"/>
  <c r="F88" i="11"/>
  <c r="F87" i="11"/>
  <c r="F86" i="11"/>
  <c r="F85" i="11"/>
  <c r="F84" i="11"/>
  <c r="F83" i="11"/>
  <c r="F82" i="11"/>
  <c r="F81" i="11"/>
  <c r="E78" i="11"/>
  <c r="D78" i="11"/>
  <c r="C78" i="11"/>
  <c r="F77" i="11"/>
  <c r="F76" i="11"/>
  <c r="F75" i="11"/>
  <c r="F74" i="11"/>
  <c r="F73" i="11"/>
  <c r="F72" i="11"/>
  <c r="E69" i="11"/>
  <c r="D69" i="11"/>
  <c r="C69" i="11"/>
  <c r="F68" i="11"/>
  <c r="F67" i="11"/>
  <c r="F66" i="11"/>
  <c r="F65" i="11"/>
  <c r="F64" i="11"/>
  <c r="F63" i="11"/>
  <c r="F62" i="11"/>
  <c r="E59" i="11"/>
  <c r="D59" i="11"/>
  <c r="C59" i="11"/>
  <c r="F58" i="11"/>
  <c r="F57" i="11"/>
  <c r="F56" i="11"/>
  <c r="F55" i="11"/>
  <c r="F54" i="11"/>
  <c r="F53" i="11"/>
  <c r="F52" i="11"/>
  <c r="E49" i="11"/>
  <c r="D49" i="11"/>
  <c r="C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E33" i="11"/>
  <c r="D33" i="11"/>
  <c r="C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E17" i="11"/>
  <c r="D17" i="11"/>
  <c r="C17" i="11"/>
  <c r="F16" i="11"/>
  <c r="F15" i="11"/>
  <c r="F14" i="11"/>
  <c r="F13" i="11"/>
  <c r="F12" i="11"/>
  <c r="F11" i="11"/>
  <c r="F10" i="11"/>
  <c r="F9" i="11"/>
  <c r="E132" i="10"/>
  <c r="D132" i="10"/>
  <c r="C132" i="10"/>
  <c r="F131" i="10"/>
  <c r="F130" i="10"/>
  <c r="F129" i="10"/>
  <c r="F128" i="10"/>
  <c r="F127" i="10"/>
  <c r="F126" i="10"/>
  <c r="F125" i="10"/>
  <c r="F124" i="10"/>
  <c r="F123" i="10"/>
  <c r="E120" i="10"/>
  <c r="D120" i="10"/>
  <c r="C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E103" i="10"/>
  <c r="D103" i="10"/>
  <c r="C103" i="10"/>
  <c r="F103" i="10" s="1"/>
  <c r="F102" i="10"/>
  <c r="F101" i="10"/>
  <c r="F100" i="10"/>
  <c r="F99" i="10"/>
  <c r="F98" i="10"/>
  <c r="F97" i="10"/>
  <c r="F96" i="10"/>
  <c r="F95" i="10"/>
  <c r="F94" i="10"/>
  <c r="E91" i="10"/>
  <c r="D91" i="10"/>
  <c r="C91" i="10"/>
  <c r="F90" i="10"/>
  <c r="F89" i="10"/>
  <c r="F88" i="10"/>
  <c r="F87" i="10"/>
  <c r="F86" i="10"/>
  <c r="F85" i="10"/>
  <c r="F84" i="10"/>
  <c r="F83" i="10"/>
  <c r="F82" i="10"/>
  <c r="F81" i="10"/>
  <c r="E78" i="10"/>
  <c r="D78" i="10"/>
  <c r="C78" i="10"/>
  <c r="F77" i="10"/>
  <c r="F76" i="10"/>
  <c r="F75" i="10"/>
  <c r="F74" i="10"/>
  <c r="F73" i="10"/>
  <c r="F72" i="10"/>
  <c r="E69" i="10"/>
  <c r="D69" i="10"/>
  <c r="C69" i="10"/>
  <c r="F69" i="10" s="1"/>
  <c r="F68" i="10"/>
  <c r="F67" i="10"/>
  <c r="F66" i="10"/>
  <c r="F65" i="10"/>
  <c r="F64" i="10"/>
  <c r="F63" i="10"/>
  <c r="F62" i="10"/>
  <c r="E59" i="10"/>
  <c r="D59" i="10"/>
  <c r="C59" i="10"/>
  <c r="F58" i="10"/>
  <c r="F57" i="10"/>
  <c r="F56" i="10"/>
  <c r="F55" i="10"/>
  <c r="F54" i="10"/>
  <c r="F53" i="10"/>
  <c r="F52" i="10"/>
  <c r="E49" i="10"/>
  <c r="D49" i="10"/>
  <c r="C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E33" i="10"/>
  <c r="D33" i="10"/>
  <c r="C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E17" i="10"/>
  <c r="D17" i="10"/>
  <c r="C17" i="10"/>
  <c r="F16" i="10"/>
  <c r="F15" i="10"/>
  <c r="F14" i="10"/>
  <c r="F13" i="10"/>
  <c r="F12" i="10"/>
  <c r="F11" i="10"/>
  <c r="F10" i="10"/>
  <c r="F9" i="10"/>
  <c r="E132" i="9"/>
  <c r="D132" i="9"/>
  <c r="C132" i="9"/>
  <c r="F131" i="9"/>
  <c r="F130" i="9"/>
  <c r="F129" i="9"/>
  <c r="F128" i="9"/>
  <c r="F127" i="9"/>
  <c r="F126" i="9"/>
  <c r="F125" i="9"/>
  <c r="F124" i="9"/>
  <c r="F123" i="9"/>
  <c r="E120" i="9"/>
  <c r="D120" i="9"/>
  <c r="C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E103" i="9"/>
  <c r="D103" i="9"/>
  <c r="C103" i="9"/>
  <c r="F103" i="9" s="1"/>
  <c r="F102" i="9"/>
  <c r="F101" i="9"/>
  <c r="F100" i="9"/>
  <c r="F99" i="9"/>
  <c r="F98" i="9"/>
  <c r="F97" i="9"/>
  <c r="F96" i="9"/>
  <c r="F95" i="9"/>
  <c r="F94" i="9"/>
  <c r="E91" i="9"/>
  <c r="D91" i="9"/>
  <c r="C91" i="9"/>
  <c r="F91" i="9" s="1"/>
  <c r="F90" i="9"/>
  <c r="F89" i="9"/>
  <c r="F88" i="9"/>
  <c r="F87" i="9"/>
  <c r="F86" i="9"/>
  <c r="F85" i="9"/>
  <c r="F84" i="9"/>
  <c r="F83" i="9"/>
  <c r="F82" i="9"/>
  <c r="F81" i="9"/>
  <c r="E78" i="9"/>
  <c r="D78" i="9"/>
  <c r="C78" i="9"/>
  <c r="F77" i="9"/>
  <c r="F76" i="9"/>
  <c r="F75" i="9"/>
  <c r="F74" i="9"/>
  <c r="F73" i="9"/>
  <c r="F72" i="9"/>
  <c r="E69" i="9"/>
  <c r="D69" i="9"/>
  <c r="C69" i="9"/>
  <c r="F68" i="9"/>
  <c r="F67" i="9"/>
  <c r="F66" i="9"/>
  <c r="F65" i="9"/>
  <c r="F64" i="9"/>
  <c r="F63" i="9"/>
  <c r="F62" i="9"/>
  <c r="E59" i="9"/>
  <c r="D59" i="9"/>
  <c r="C59" i="9"/>
  <c r="F59" i="9" s="1"/>
  <c r="F58" i="9"/>
  <c r="F57" i="9"/>
  <c r="F56" i="9"/>
  <c r="F55" i="9"/>
  <c r="F54" i="9"/>
  <c r="F53" i="9"/>
  <c r="F52" i="9"/>
  <c r="E49" i="9"/>
  <c r="D49" i="9"/>
  <c r="C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E33" i="9"/>
  <c r="D33" i="9"/>
  <c r="C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E17" i="9"/>
  <c r="D17" i="9"/>
  <c r="C17" i="9"/>
  <c r="F16" i="9"/>
  <c r="F15" i="9"/>
  <c r="F14" i="9"/>
  <c r="F13" i="9"/>
  <c r="F12" i="9"/>
  <c r="F11" i="9"/>
  <c r="F10" i="9"/>
  <c r="F9" i="9"/>
  <c r="I132" i="8"/>
  <c r="J132" i="8" s="1"/>
  <c r="H132" i="8"/>
  <c r="G132" i="8"/>
  <c r="J131" i="8"/>
  <c r="J130" i="8"/>
  <c r="J129" i="8"/>
  <c r="J128" i="8"/>
  <c r="J127" i="8"/>
  <c r="J126" i="8"/>
  <c r="J125" i="8"/>
  <c r="J124" i="8"/>
  <c r="J123" i="8"/>
  <c r="I120" i="8"/>
  <c r="J120" i="8" s="1"/>
  <c r="H120" i="8"/>
  <c r="G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I103" i="8"/>
  <c r="J103" i="8" s="1"/>
  <c r="H103" i="8"/>
  <c r="G103" i="8"/>
  <c r="J102" i="8"/>
  <c r="J101" i="8"/>
  <c r="J100" i="8"/>
  <c r="J99" i="8"/>
  <c r="J98" i="8"/>
  <c r="J97" i="8"/>
  <c r="J96" i="8"/>
  <c r="J95" i="8"/>
  <c r="J94" i="8"/>
  <c r="I91" i="8"/>
  <c r="J91" i="8" s="1"/>
  <c r="H91" i="8"/>
  <c r="G91" i="8"/>
  <c r="J90" i="8"/>
  <c r="J89" i="8"/>
  <c r="J88" i="8"/>
  <c r="J87" i="8"/>
  <c r="J86" i="8"/>
  <c r="J85" i="8"/>
  <c r="J84" i="8"/>
  <c r="J83" i="8"/>
  <c r="J82" i="8"/>
  <c r="J81" i="8"/>
  <c r="I78" i="8"/>
  <c r="J78" i="8" s="1"/>
  <c r="H78" i="8"/>
  <c r="G78" i="8"/>
  <c r="J77" i="8"/>
  <c r="J76" i="8"/>
  <c r="J75" i="8"/>
  <c r="J74" i="8"/>
  <c r="J73" i="8"/>
  <c r="J72" i="8"/>
  <c r="I69" i="8"/>
  <c r="J69" i="8" s="1"/>
  <c r="H69" i="8"/>
  <c r="G69" i="8"/>
  <c r="J68" i="8"/>
  <c r="J67" i="8"/>
  <c r="J66" i="8"/>
  <c r="J65" i="8"/>
  <c r="J64" i="8"/>
  <c r="J63" i="8"/>
  <c r="J62" i="8"/>
  <c r="I59" i="8"/>
  <c r="J59" i="8" s="1"/>
  <c r="H59" i="8"/>
  <c r="G59" i="8"/>
  <c r="J58" i="8"/>
  <c r="J57" i="8"/>
  <c r="J56" i="8"/>
  <c r="J55" i="8"/>
  <c r="J54" i="8"/>
  <c r="J53" i="8"/>
  <c r="J52" i="8"/>
  <c r="I49" i="8"/>
  <c r="J49" i="8" s="1"/>
  <c r="H49" i="8"/>
  <c r="G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I33" i="8"/>
  <c r="J33" i="8" s="1"/>
  <c r="H33" i="8"/>
  <c r="G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I17" i="8"/>
  <c r="J17" i="8" s="1"/>
  <c r="H17" i="8"/>
  <c r="G17" i="8"/>
  <c r="J16" i="8"/>
  <c r="J15" i="8"/>
  <c r="J14" i="8"/>
  <c r="J13" i="8"/>
  <c r="J12" i="8"/>
  <c r="J11" i="8"/>
  <c r="J10" i="8"/>
  <c r="J9" i="8"/>
  <c r="F131" i="6"/>
  <c r="C131" i="3"/>
  <c r="C119" i="3"/>
  <c r="C102" i="3"/>
  <c r="C90" i="3"/>
  <c r="C77" i="3"/>
  <c r="C68" i="3"/>
  <c r="C58" i="3"/>
  <c r="C48" i="3"/>
  <c r="D32" i="3"/>
  <c r="E32" i="3"/>
  <c r="C32" i="3"/>
  <c r="D16" i="3"/>
  <c r="E16" i="3"/>
  <c r="C16" i="3"/>
  <c r="D131" i="4"/>
  <c r="E131" i="4"/>
  <c r="C131" i="4"/>
  <c r="D119" i="4"/>
  <c r="E119" i="4"/>
  <c r="C119" i="4"/>
  <c r="D102" i="4"/>
  <c r="E102" i="4"/>
  <c r="C102" i="4"/>
  <c r="D90" i="4"/>
  <c r="E90" i="4"/>
  <c r="C90" i="4"/>
  <c r="D77" i="4"/>
  <c r="E77" i="4"/>
  <c r="C77" i="4"/>
  <c r="D68" i="4"/>
  <c r="E68" i="4"/>
  <c r="C68" i="4"/>
  <c r="D58" i="4"/>
  <c r="E58" i="4"/>
  <c r="C58" i="4"/>
  <c r="D48" i="4"/>
  <c r="E48" i="4"/>
  <c r="C48" i="4"/>
  <c r="D32" i="4"/>
  <c r="E32" i="4"/>
  <c r="C32" i="4"/>
  <c r="D16" i="4"/>
  <c r="E16" i="4"/>
  <c r="C16" i="4"/>
  <c r="F49" i="9" l="1"/>
  <c r="F17" i="10"/>
  <c r="F33" i="10"/>
  <c r="F59" i="10"/>
  <c r="F120" i="11"/>
  <c r="F132" i="11"/>
  <c r="F17" i="9"/>
  <c r="F49" i="10"/>
  <c r="F91" i="10"/>
  <c r="F120" i="12"/>
  <c r="I133" i="4"/>
  <c r="I134" i="5"/>
  <c r="H134" i="8"/>
  <c r="G134" i="8"/>
  <c r="F132" i="12"/>
  <c r="F103" i="12"/>
  <c r="F91" i="12"/>
  <c r="F69" i="12"/>
  <c r="F59" i="12"/>
  <c r="F49" i="12"/>
  <c r="F33" i="12"/>
  <c r="D134" i="12"/>
  <c r="C134" i="12"/>
  <c r="F17" i="12"/>
  <c r="F103" i="11"/>
  <c r="F91" i="11"/>
  <c r="F78" i="11"/>
  <c r="F69" i="11"/>
  <c r="F59" i="11"/>
  <c r="F49" i="11"/>
  <c r="F33" i="11"/>
  <c r="C134" i="11"/>
  <c r="F17" i="11"/>
  <c r="D134" i="11"/>
  <c r="F120" i="10"/>
  <c r="F78" i="10"/>
  <c r="E134" i="10"/>
  <c r="D134" i="10"/>
  <c r="C134" i="10"/>
  <c r="F120" i="9"/>
  <c r="F78" i="9"/>
  <c r="F69" i="9"/>
  <c r="F33" i="9"/>
  <c r="E134" i="9"/>
  <c r="D134" i="9"/>
  <c r="C134" i="9"/>
  <c r="E134" i="12"/>
  <c r="E134" i="11"/>
  <c r="F132" i="10"/>
  <c r="F132" i="9"/>
  <c r="I134" i="8"/>
  <c r="J134" i="8" s="1"/>
  <c r="B119" i="13"/>
  <c r="C131" i="13"/>
  <c r="D131" i="13"/>
  <c r="B131" i="13"/>
  <c r="D119" i="13"/>
  <c r="D68" i="13"/>
  <c r="D102" i="13"/>
  <c r="B102" i="13"/>
  <c r="B68" i="13"/>
  <c r="B58" i="13"/>
  <c r="D58" i="13"/>
  <c r="D48" i="13"/>
  <c r="B48" i="13"/>
  <c r="D32" i="13"/>
  <c r="B32" i="13"/>
  <c r="D16" i="13"/>
  <c r="F134" i="12" l="1"/>
  <c r="F134" i="11"/>
  <c r="F134" i="10"/>
  <c r="F134" i="9"/>
  <c r="F108" i="5"/>
  <c r="C133" i="4"/>
  <c r="E119" i="3" l="1"/>
  <c r="F123" i="4"/>
  <c r="F124" i="8"/>
  <c r="F125" i="8"/>
  <c r="F126" i="8"/>
  <c r="F127" i="8"/>
  <c r="F128" i="8"/>
  <c r="F129" i="8"/>
  <c r="F130" i="8"/>
  <c r="F131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95" i="8"/>
  <c r="F96" i="8"/>
  <c r="F97" i="8"/>
  <c r="F98" i="8"/>
  <c r="F99" i="8"/>
  <c r="F100" i="8"/>
  <c r="F101" i="8"/>
  <c r="F102" i="8"/>
  <c r="F124" i="7"/>
  <c r="F125" i="7"/>
  <c r="F126" i="7"/>
  <c r="F127" i="7"/>
  <c r="F128" i="7"/>
  <c r="F129" i="7"/>
  <c r="F130" i="7"/>
  <c r="F131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95" i="7"/>
  <c r="F96" i="7"/>
  <c r="F97" i="7"/>
  <c r="F98" i="7"/>
  <c r="F99" i="7"/>
  <c r="F100" i="7"/>
  <c r="F101" i="7"/>
  <c r="F102" i="7"/>
  <c r="F9" i="7"/>
  <c r="F123" i="6"/>
  <c r="F124" i="6"/>
  <c r="F125" i="6"/>
  <c r="F126" i="6"/>
  <c r="F127" i="6"/>
  <c r="F128" i="6"/>
  <c r="F129" i="6"/>
  <c r="F130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E90" i="6"/>
  <c r="F101" i="6"/>
  <c r="F94" i="6"/>
  <c r="F95" i="6"/>
  <c r="F96" i="6"/>
  <c r="F97" i="6"/>
  <c r="F98" i="6"/>
  <c r="F99" i="6"/>
  <c r="F100" i="6"/>
  <c r="F123" i="5"/>
  <c r="F124" i="5"/>
  <c r="F125" i="5"/>
  <c r="F126" i="5"/>
  <c r="F127" i="5"/>
  <c r="F128" i="5"/>
  <c r="F129" i="5"/>
  <c r="F130" i="5"/>
  <c r="F131" i="5"/>
  <c r="F106" i="5"/>
  <c r="F107" i="5"/>
  <c r="F109" i="5"/>
  <c r="F110" i="5"/>
  <c r="F111" i="5"/>
  <c r="F112" i="5"/>
  <c r="F113" i="5"/>
  <c r="F114" i="5"/>
  <c r="F115" i="5"/>
  <c r="F116" i="5"/>
  <c r="F117" i="5"/>
  <c r="F118" i="5"/>
  <c r="F94" i="5"/>
  <c r="F95" i="5"/>
  <c r="F96" i="5"/>
  <c r="F97" i="5"/>
  <c r="F98" i="5"/>
  <c r="F99" i="5"/>
  <c r="F100" i="5"/>
  <c r="F101" i="5"/>
  <c r="F124" i="4"/>
  <c r="F125" i="4"/>
  <c r="F126" i="4"/>
  <c r="F127" i="4"/>
  <c r="F128" i="4"/>
  <c r="F129" i="4"/>
  <c r="F130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94" i="4"/>
  <c r="F95" i="4"/>
  <c r="F96" i="4"/>
  <c r="F97" i="4"/>
  <c r="F98" i="4"/>
  <c r="F99" i="4"/>
  <c r="F100" i="4"/>
  <c r="F101" i="4"/>
  <c r="F123" i="1"/>
  <c r="F124" i="1"/>
  <c r="F125" i="1"/>
  <c r="F126" i="1"/>
  <c r="F127" i="1"/>
  <c r="F128" i="1"/>
  <c r="F129" i="1"/>
  <c r="F130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94" i="1"/>
  <c r="F95" i="1"/>
  <c r="F96" i="1"/>
  <c r="F97" i="1"/>
  <c r="F98" i="1"/>
  <c r="F99" i="1"/>
  <c r="F100" i="1"/>
  <c r="F101" i="1"/>
  <c r="F123" i="3"/>
  <c r="F124" i="3"/>
  <c r="F125" i="3"/>
  <c r="F126" i="3"/>
  <c r="F127" i="3"/>
  <c r="F128" i="3"/>
  <c r="F129" i="3"/>
  <c r="F130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94" i="3"/>
  <c r="F95" i="3"/>
  <c r="F96" i="3"/>
  <c r="F97" i="3"/>
  <c r="F98" i="3"/>
  <c r="F99" i="3"/>
  <c r="F100" i="3"/>
  <c r="F101" i="3"/>
  <c r="F123" i="2"/>
  <c r="F124" i="2"/>
  <c r="F125" i="2"/>
  <c r="F126" i="2"/>
  <c r="F127" i="2"/>
  <c r="F128" i="2"/>
  <c r="F129" i="2"/>
  <c r="F130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94" i="2"/>
  <c r="F95" i="2"/>
  <c r="F96" i="2"/>
  <c r="F97" i="2"/>
  <c r="F98" i="2"/>
  <c r="F99" i="2"/>
  <c r="F100" i="2"/>
  <c r="F101" i="2"/>
  <c r="E132" i="8"/>
  <c r="D132" i="8"/>
  <c r="C132" i="8"/>
  <c r="F123" i="8"/>
  <c r="E120" i="8"/>
  <c r="D120" i="8"/>
  <c r="C120" i="8"/>
  <c r="F106" i="8"/>
  <c r="E103" i="8"/>
  <c r="D103" i="8"/>
  <c r="C103" i="8"/>
  <c r="F94" i="8"/>
  <c r="E91" i="8"/>
  <c r="D91" i="8"/>
  <c r="C91" i="8"/>
  <c r="F90" i="8"/>
  <c r="F89" i="8"/>
  <c r="F88" i="8"/>
  <c r="F87" i="8"/>
  <c r="F86" i="8"/>
  <c r="F85" i="8"/>
  <c r="F84" i="8"/>
  <c r="F83" i="8"/>
  <c r="F82" i="8"/>
  <c r="F81" i="8"/>
  <c r="E78" i="8"/>
  <c r="D78" i="8"/>
  <c r="C78" i="8"/>
  <c r="F77" i="8"/>
  <c r="F76" i="8"/>
  <c r="F75" i="8"/>
  <c r="F74" i="8"/>
  <c r="F73" i="8"/>
  <c r="F72" i="8"/>
  <c r="E69" i="8"/>
  <c r="D69" i="8"/>
  <c r="C69" i="8"/>
  <c r="F68" i="8"/>
  <c r="F67" i="8"/>
  <c r="F66" i="8"/>
  <c r="F65" i="8"/>
  <c r="F64" i="8"/>
  <c r="F63" i="8"/>
  <c r="F62" i="8"/>
  <c r="E59" i="8"/>
  <c r="D59" i="8"/>
  <c r="C59" i="8"/>
  <c r="F58" i="8"/>
  <c r="F57" i="8"/>
  <c r="F56" i="8"/>
  <c r="F55" i="8"/>
  <c r="F54" i="8"/>
  <c r="F53" i="8"/>
  <c r="F52" i="8"/>
  <c r="E49" i="8"/>
  <c r="D49" i="8"/>
  <c r="C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D33" i="8"/>
  <c r="C33" i="8"/>
  <c r="F33" i="8" s="1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E17" i="8"/>
  <c r="D17" i="8"/>
  <c r="C17" i="8"/>
  <c r="F16" i="8"/>
  <c r="F15" i="8"/>
  <c r="F14" i="8"/>
  <c r="F13" i="8"/>
  <c r="F12" i="8"/>
  <c r="F11" i="8"/>
  <c r="F10" i="8"/>
  <c r="F9" i="8"/>
  <c r="E132" i="7"/>
  <c r="D132" i="7"/>
  <c r="C132" i="7"/>
  <c r="F123" i="7"/>
  <c r="E120" i="7"/>
  <c r="D120" i="7"/>
  <c r="C120" i="7"/>
  <c r="F106" i="7"/>
  <c r="E103" i="7"/>
  <c r="D103" i="7"/>
  <c r="C103" i="7"/>
  <c r="F94" i="7"/>
  <c r="E91" i="7"/>
  <c r="D91" i="7"/>
  <c r="C91" i="7"/>
  <c r="F90" i="7"/>
  <c r="F89" i="7"/>
  <c r="F88" i="7"/>
  <c r="F87" i="7"/>
  <c r="F86" i="7"/>
  <c r="F85" i="7"/>
  <c r="F84" i="7"/>
  <c r="F83" i="7"/>
  <c r="F82" i="7"/>
  <c r="F81" i="7"/>
  <c r="E78" i="7"/>
  <c r="D78" i="7"/>
  <c r="C78" i="7"/>
  <c r="F77" i="7"/>
  <c r="F76" i="7"/>
  <c r="F75" i="7"/>
  <c r="F74" i="7"/>
  <c r="F73" i="7"/>
  <c r="F72" i="7"/>
  <c r="E69" i="7"/>
  <c r="D69" i="7"/>
  <c r="C69" i="7"/>
  <c r="F68" i="7"/>
  <c r="F67" i="7"/>
  <c r="F66" i="7"/>
  <c r="F65" i="7"/>
  <c r="F64" i="7"/>
  <c r="F63" i="7"/>
  <c r="F62" i="7"/>
  <c r="E59" i="7"/>
  <c r="D59" i="7"/>
  <c r="C59" i="7"/>
  <c r="F58" i="7"/>
  <c r="F57" i="7"/>
  <c r="F56" i="7"/>
  <c r="F55" i="7"/>
  <c r="F54" i="7"/>
  <c r="F53" i="7"/>
  <c r="F52" i="7"/>
  <c r="E49" i="7"/>
  <c r="D49" i="7"/>
  <c r="C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E33" i="7"/>
  <c r="D33" i="7"/>
  <c r="C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E17" i="7"/>
  <c r="D17" i="7"/>
  <c r="C17" i="7"/>
  <c r="F16" i="7"/>
  <c r="F15" i="7"/>
  <c r="F14" i="7"/>
  <c r="F13" i="7"/>
  <c r="F12" i="7"/>
  <c r="F11" i="7"/>
  <c r="F10" i="7"/>
  <c r="E132" i="6"/>
  <c r="D132" i="6"/>
  <c r="C132" i="6"/>
  <c r="F122" i="6"/>
  <c r="E119" i="6"/>
  <c r="D119" i="6"/>
  <c r="C119" i="6"/>
  <c r="F105" i="6"/>
  <c r="E102" i="6"/>
  <c r="D102" i="6"/>
  <c r="C102" i="6"/>
  <c r="F93" i="6"/>
  <c r="D90" i="6"/>
  <c r="C90" i="6"/>
  <c r="F89" i="6"/>
  <c r="F88" i="6"/>
  <c r="F87" i="6"/>
  <c r="F86" i="6"/>
  <c r="F85" i="6"/>
  <c r="F84" i="6"/>
  <c r="F83" i="6"/>
  <c r="F82" i="6"/>
  <c r="F81" i="6"/>
  <c r="F80" i="6"/>
  <c r="E77" i="6"/>
  <c r="D77" i="6"/>
  <c r="C77" i="6"/>
  <c r="F76" i="6"/>
  <c r="F75" i="6"/>
  <c r="F74" i="6"/>
  <c r="F73" i="6"/>
  <c r="F72" i="6"/>
  <c r="F71" i="6"/>
  <c r="E68" i="6"/>
  <c r="D68" i="6"/>
  <c r="C68" i="6"/>
  <c r="F67" i="6"/>
  <c r="F66" i="6"/>
  <c r="F65" i="6"/>
  <c r="F64" i="6"/>
  <c r="F63" i="6"/>
  <c r="F62" i="6"/>
  <c r="F61" i="6"/>
  <c r="E58" i="6"/>
  <c r="D58" i="6"/>
  <c r="C58" i="6"/>
  <c r="F57" i="6"/>
  <c r="F56" i="6"/>
  <c r="F55" i="6"/>
  <c r="F54" i="6"/>
  <c r="F53" i="6"/>
  <c r="F52" i="6"/>
  <c r="F51" i="6"/>
  <c r="E48" i="6"/>
  <c r="D48" i="6"/>
  <c r="C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E32" i="6"/>
  <c r="D32" i="6"/>
  <c r="C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E16" i="6"/>
  <c r="D16" i="6"/>
  <c r="C16" i="6"/>
  <c r="F15" i="6"/>
  <c r="F14" i="6"/>
  <c r="F13" i="6"/>
  <c r="F12" i="6"/>
  <c r="F11" i="6"/>
  <c r="F10" i="6"/>
  <c r="F9" i="6"/>
  <c r="F8" i="6"/>
  <c r="E132" i="5"/>
  <c r="D132" i="5"/>
  <c r="C132" i="5"/>
  <c r="F122" i="5"/>
  <c r="E119" i="5"/>
  <c r="D119" i="5"/>
  <c r="C119" i="5"/>
  <c r="F105" i="5"/>
  <c r="E102" i="5"/>
  <c r="D102" i="5"/>
  <c r="C102" i="5"/>
  <c r="F93" i="5"/>
  <c r="E90" i="5"/>
  <c r="D90" i="5"/>
  <c r="C90" i="5"/>
  <c r="F89" i="5"/>
  <c r="F88" i="5"/>
  <c r="F87" i="5"/>
  <c r="F86" i="5"/>
  <c r="F85" i="5"/>
  <c r="F84" i="5"/>
  <c r="F83" i="5"/>
  <c r="F82" i="5"/>
  <c r="F81" i="5"/>
  <c r="F80" i="5"/>
  <c r="E77" i="5"/>
  <c r="D77" i="5"/>
  <c r="C77" i="5"/>
  <c r="F76" i="5"/>
  <c r="F75" i="5"/>
  <c r="F74" i="5"/>
  <c r="F73" i="5"/>
  <c r="F72" i="5"/>
  <c r="F71" i="5"/>
  <c r="E68" i="5"/>
  <c r="D68" i="5"/>
  <c r="C68" i="5"/>
  <c r="F67" i="5"/>
  <c r="F66" i="5"/>
  <c r="F65" i="5"/>
  <c r="F64" i="5"/>
  <c r="F63" i="5"/>
  <c r="F62" i="5"/>
  <c r="F61" i="5"/>
  <c r="E58" i="5"/>
  <c r="D58" i="5"/>
  <c r="C58" i="5"/>
  <c r="F57" i="5"/>
  <c r="F56" i="5"/>
  <c r="F55" i="5"/>
  <c r="F54" i="5"/>
  <c r="F53" i="5"/>
  <c r="F52" i="5"/>
  <c r="F51" i="5"/>
  <c r="E48" i="5"/>
  <c r="D48" i="5"/>
  <c r="C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E32" i="5"/>
  <c r="D32" i="5"/>
  <c r="C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E16" i="5"/>
  <c r="D16" i="5"/>
  <c r="C16" i="5"/>
  <c r="F15" i="5"/>
  <c r="F14" i="5"/>
  <c r="F13" i="5"/>
  <c r="F12" i="5"/>
  <c r="F11" i="5"/>
  <c r="F10" i="5"/>
  <c r="F9" i="5"/>
  <c r="F8" i="5"/>
  <c r="F122" i="4"/>
  <c r="F119" i="4"/>
  <c r="F105" i="4"/>
  <c r="F93" i="4"/>
  <c r="F89" i="4"/>
  <c r="F88" i="4"/>
  <c r="F87" i="4"/>
  <c r="F86" i="4"/>
  <c r="F85" i="4"/>
  <c r="F84" i="4"/>
  <c r="F83" i="4"/>
  <c r="F82" i="4"/>
  <c r="F81" i="4"/>
  <c r="F80" i="4"/>
  <c r="F76" i="4"/>
  <c r="F75" i="4"/>
  <c r="F74" i="4"/>
  <c r="F73" i="4"/>
  <c r="F72" i="4"/>
  <c r="F71" i="4"/>
  <c r="F67" i="4"/>
  <c r="F66" i="4"/>
  <c r="F65" i="4"/>
  <c r="F64" i="4"/>
  <c r="F63" i="4"/>
  <c r="F62" i="4"/>
  <c r="F61" i="4"/>
  <c r="F57" i="4"/>
  <c r="F56" i="4"/>
  <c r="F55" i="4"/>
  <c r="F54" i="4"/>
  <c r="F53" i="4"/>
  <c r="F52" i="4"/>
  <c r="F51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5" i="4"/>
  <c r="F14" i="4"/>
  <c r="F13" i="4"/>
  <c r="F12" i="4"/>
  <c r="F11" i="4"/>
  <c r="F10" i="4"/>
  <c r="F9" i="4"/>
  <c r="F8" i="4"/>
  <c r="E131" i="3"/>
  <c r="F122" i="3"/>
  <c r="F105" i="3"/>
  <c r="E102" i="3"/>
  <c r="F93" i="3"/>
  <c r="E90" i="3"/>
  <c r="F89" i="3"/>
  <c r="F88" i="3"/>
  <c r="F87" i="3"/>
  <c r="F86" i="3"/>
  <c r="F85" i="3"/>
  <c r="F84" i="3"/>
  <c r="F83" i="3"/>
  <c r="F82" i="3"/>
  <c r="F81" i="3"/>
  <c r="F80" i="3"/>
  <c r="E77" i="3"/>
  <c r="D77" i="3"/>
  <c r="F76" i="3"/>
  <c r="F75" i="3"/>
  <c r="F74" i="3"/>
  <c r="F73" i="3"/>
  <c r="F72" i="3"/>
  <c r="F71" i="3"/>
  <c r="E68" i="3"/>
  <c r="F67" i="3"/>
  <c r="F66" i="3"/>
  <c r="F65" i="3"/>
  <c r="F64" i="3"/>
  <c r="F63" i="3"/>
  <c r="F62" i="3"/>
  <c r="F61" i="3"/>
  <c r="E58" i="3"/>
  <c r="F57" i="3"/>
  <c r="F56" i="3"/>
  <c r="F55" i="3"/>
  <c r="F54" i="3"/>
  <c r="F53" i="3"/>
  <c r="F52" i="3"/>
  <c r="F51" i="3"/>
  <c r="E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5" i="3"/>
  <c r="F14" i="3"/>
  <c r="F13" i="3"/>
  <c r="F12" i="3"/>
  <c r="F11" i="3"/>
  <c r="F10" i="3"/>
  <c r="F9" i="3"/>
  <c r="F8" i="3"/>
  <c r="E131" i="1"/>
  <c r="D131" i="1"/>
  <c r="C131" i="1"/>
  <c r="F122" i="1"/>
  <c r="E119" i="1"/>
  <c r="D119" i="1"/>
  <c r="C119" i="1"/>
  <c r="E102" i="1"/>
  <c r="D102" i="1"/>
  <c r="C102" i="1"/>
  <c r="F93" i="1"/>
  <c r="E90" i="1"/>
  <c r="D90" i="1"/>
  <c r="C90" i="1"/>
  <c r="F89" i="1"/>
  <c r="F88" i="1"/>
  <c r="F87" i="1"/>
  <c r="F86" i="1"/>
  <c r="F85" i="1"/>
  <c r="F84" i="1"/>
  <c r="F83" i="1"/>
  <c r="F82" i="1"/>
  <c r="F81" i="1"/>
  <c r="F80" i="1"/>
  <c r="E77" i="1"/>
  <c r="D77" i="1"/>
  <c r="C77" i="1"/>
  <c r="F76" i="1"/>
  <c r="F75" i="1"/>
  <c r="F74" i="1"/>
  <c r="F73" i="1"/>
  <c r="F72" i="1"/>
  <c r="F71" i="1"/>
  <c r="E68" i="1"/>
  <c r="D68" i="1"/>
  <c r="C68" i="1"/>
  <c r="F67" i="1"/>
  <c r="F66" i="1"/>
  <c r="F65" i="1"/>
  <c r="F64" i="1"/>
  <c r="F63" i="1"/>
  <c r="F62" i="1"/>
  <c r="F61" i="1"/>
  <c r="E58" i="1"/>
  <c r="D58" i="1"/>
  <c r="C58" i="1"/>
  <c r="F57" i="1"/>
  <c r="F56" i="1"/>
  <c r="F55" i="1"/>
  <c r="F54" i="1"/>
  <c r="F53" i="1"/>
  <c r="F52" i="1"/>
  <c r="F51" i="1"/>
  <c r="E48" i="1"/>
  <c r="D48" i="1"/>
  <c r="C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E32" i="1"/>
  <c r="D32" i="1"/>
  <c r="C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E16" i="1"/>
  <c r="D16" i="1"/>
  <c r="C16" i="1"/>
  <c r="F15" i="1"/>
  <c r="F14" i="1"/>
  <c r="F13" i="1"/>
  <c r="F12" i="1"/>
  <c r="F11" i="1"/>
  <c r="F10" i="1"/>
  <c r="F9" i="1"/>
  <c r="F8" i="1"/>
  <c r="D131" i="2"/>
  <c r="E131" i="2"/>
  <c r="C131" i="2"/>
  <c r="D119" i="2"/>
  <c r="E119" i="2"/>
  <c r="C119" i="2"/>
  <c r="D102" i="2"/>
  <c r="E102" i="2"/>
  <c r="C102" i="2"/>
  <c r="F122" i="2"/>
  <c r="F105" i="2"/>
  <c r="F93" i="2"/>
  <c r="D90" i="2"/>
  <c r="E90" i="2"/>
  <c r="C90" i="2"/>
  <c r="F81" i="2"/>
  <c r="F82" i="2"/>
  <c r="F83" i="2"/>
  <c r="F84" i="2"/>
  <c r="F85" i="2"/>
  <c r="F86" i="2"/>
  <c r="F87" i="2"/>
  <c r="F88" i="2"/>
  <c r="F89" i="2"/>
  <c r="D77" i="2"/>
  <c r="E77" i="2"/>
  <c r="C77" i="2"/>
  <c r="F72" i="2"/>
  <c r="F73" i="2"/>
  <c r="F74" i="2"/>
  <c r="F75" i="2"/>
  <c r="F76" i="2"/>
  <c r="D68" i="2"/>
  <c r="E68" i="2"/>
  <c r="C68" i="2"/>
  <c r="F62" i="2"/>
  <c r="F63" i="2"/>
  <c r="F64" i="2"/>
  <c r="F65" i="2"/>
  <c r="F66" i="2"/>
  <c r="F67" i="2"/>
  <c r="D58" i="2"/>
  <c r="E58" i="2"/>
  <c r="C58" i="2"/>
  <c r="F52" i="2"/>
  <c r="F53" i="2"/>
  <c r="F54" i="2"/>
  <c r="F55" i="2"/>
  <c r="F56" i="2"/>
  <c r="F57" i="2"/>
  <c r="D48" i="2"/>
  <c r="E48" i="2"/>
  <c r="C48" i="2"/>
  <c r="F36" i="2"/>
  <c r="F37" i="2"/>
  <c r="F38" i="2"/>
  <c r="F39" i="2"/>
  <c r="F40" i="2"/>
  <c r="F41" i="2"/>
  <c r="F42" i="2"/>
  <c r="F43" i="2"/>
  <c r="F44" i="2"/>
  <c r="F45" i="2"/>
  <c r="F46" i="2"/>
  <c r="F47" i="2"/>
  <c r="F80" i="2"/>
  <c r="F71" i="2"/>
  <c r="F61" i="2"/>
  <c r="F20" i="2"/>
  <c r="F21" i="2"/>
  <c r="F22" i="2"/>
  <c r="F23" i="2"/>
  <c r="F24" i="2"/>
  <c r="F25" i="2"/>
  <c r="F26" i="2"/>
  <c r="F27" i="2"/>
  <c r="F28" i="2"/>
  <c r="F29" i="2"/>
  <c r="F30" i="2"/>
  <c r="F31" i="2"/>
  <c r="F51" i="2"/>
  <c r="F35" i="2"/>
  <c r="F19" i="2"/>
  <c r="D32" i="2"/>
  <c r="E32" i="2"/>
  <c r="C32" i="2"/>
  <c r="F9" i="2"/>
  <c r="F10" i="2"/>
  <c r="F11" i="2"/>
  <c r="F12" i="2"/>
  <c r="F13" i="2"/>
  <c r="F14" i="2"/>
  <c r="F15" i="2"/>
  <c r="F8" i="2"/>
  <c r="D16" i="2"/>
  <c r="E16" i="2"/>
  <c r="C16" i="2"/>
  <c r="F58" i="6" l="1"/>
  <c r="F102" i="5"/>
  <c r="F77" i="3"/>
  <c r="E134" i="6"/>
  <c r="C16" i="13"/>
  <c r="C32" i="13"/>
  <c r="C58" i="13"/>
  <c r="C68" i="13"/>
  <c r="D90" i="13"/>
  <c r="D77" i="13"/>
  <c r="F132" i="5"/>
  <c r="F58" i="5"/>
  <c r="F119" i="3"/>
  <c r="D119" i="3"/>
  <c r="D90" i="3"/>
  <c r="D102" i="3"/>
  <c r="D68" i="3"/>
  <c r="D58" i="3"/>
  <c r="D48" i="3"/>
  <c r="D131" i="3"/>
  <c r="F68" i="4"/>
  <c r="F48" i="4"/>
  <c r="F16" i="4"/>
  <c r="F119" i="1"/>
  <c r="F68" i="1"/>
  <c r="F16" i="1"/>
  <c r="F120" i="8"/>
  <c r="F103" i="8"/>
  <c r="F91" i="8"/>
  <c r="F78" i="8"/>
  <c r="F69" i="8"/>
  <c r="F59" i="8"/>
  <c r="F49" i="8"/>
  <c r="E134" i="8"/>
  <c r="D134" i="8"/>
  <c r="F17" i="8"/>
  <c r="C134" i="8"/>
  <c r="F120" i="7"/>
  <c r="F103" i="7"/>
  <c r="F91" i="7"/>
  <c r="F78" i="7"/>
  <c r="F69" i="7"/>
  <c r="F59" i="7"/>
  <c r="F49" i="7"/>
  <c r="F33" i="7"/>
  <c r="E134" i="7"/>
  <c r="D134" i="7"/>
  <c r="F17" i="7"/>
  <c r="C134" i="7"/>
  <c r="F132" i="6"/>
  <c r="F119" i="6"/>
  <c r="F102" i="6"/>
  <c r="F90" i="6"/>
  <c r="F77" i="6"/>
  <c r="F68" i="6"/>
  <c r="F48" i="6"/>
  <c r="F32" i="6"/>
  <c r="D134" i="6"/>
  <c r="F16" i="6"/>
  <c r="C134" i="6"/>
  <c r="F119" i="5"/>
  <c r="F90" i="5"/>
  <c r="F77" i="5"/>
  <c r="F68" i="5"/>
  <c r="F48" i="5"/>
  <c r="F32" i="5"/>
  <c r="E134" i="5"/>
  <c r="D134" i="5"/>
  <c r="C134" i="5"/>
  <c r="F16" i="5"/>
  <c r="F131" i="4"/>
  <c r="F102" i="4"/>
  <c r="F90" i="4"/>
  <c r="F77" i="4"/>
  <c r="F58" i="4"/>
  <c r="F32" i="4"/>
  <c r="D133" i="4"/>
  <c r="F131" i="1"/>
  <c r="F102" i="1"/>
  <c r="F90" i="1"/>
  <c r="F77" i="1"/>
  <c r="F58" i="1"/>
  <c r="F48" i="1"/>
  <c r="F32" i="1"/>
  <c r="D133" i="1"/>
  <c r="C133" i="1"/>
  <c r="F131" i="3"/>
  <c r="F102" i="3"/>
  <c r="F90" i="3"/>
  <c r="F68" i="3"/>
  <c r="F58" i="3"/>
  <c r="F48" i="3"/>
  <c r="F32" i="3"/>
  <c r="F16" i="3"/>
  <c r="C133" i="3"/>
  <c r="F131" i="2"/>
  <c r="F119" i="2"/>
  <c r="F102" i="2"/>
  <c r="F90" i="2"/>
  <c r="F77" i="2"/>
  <c r="F68" i="2"/>
  <c r="F58" i="2"/>
  <c r="F48" i="2"/>
  <c r="E133" i="2"/>
  <c r="F32" i="2"/>
  <c r="D133" i="2"/>
  <c r="F16" i="2"/>
  <c r="C133" i="2"/>
  <c r="F132" i="8"/>
  <c r="F132" i="7"/>
  <c r="E133" i="4"/>
  <c r="E133" i="3"/>
  <c r="E133" i="1"/>
  <c r="B90" i="13" l="1"/>
  <c r="B77" i="13"/>
  <c r="C77" i="13"/>
  <c r="D133" i="13"/>
  <c r="C119" i="13"/>
  <c r="C102" i="13"/>
  <c r="C90" i="13"/>
  <c r="D133" i="3"/>
  <c r="F134" i="8"/>
  <c r="F134" i="7"/>
  <c r="F134" i="6"/>
  <c r="F134" i="5"/>
  <c r="F133" i="4"/>
  <c r="F133" i="1"/>
  <c r="F133" i="3"/>
  <c r="F133" i="2"/>
  <c r="B133" i="13" l="1"/>
  <c r="C133" i="13"/>
</calcChain>
</file>

<file path=xl/sharedStrings.xml><?xml version="1.0" encoding="utf-8"?>
<sst xmlns="http://schemas.openxmlformats.org/spreadsheetml/2006/main" count="1652" uniqueCount="142">
  <si>
    <t>Departamento de la Familia</t>
  </si>
  <si>
    <t>Administración de Desarrollo Socioeconomico</t>
  </si>
  <si>
    <t>Informe Mensual de Beneficios del Programa Asistencia Nutricional</t>
  </si>
  <si>
    <t>Familias</t>
  </si>
  <si>
    <t>Personas</t>
  </si>
  <si>
    <t>Beneficios Pagados</t>
  </si>
  <si>
    <t>Beneficio Promedio por Familia</t>
  </si>
  <si>
    <t>Aguadilla</t>
  </si>
  <si>
    <t>Aguada</t>
  </si>
  <si>
    <t xml:space="preserve">Aguadilla I </t>
  </si>
  <si>
    <t>Isabela</t>
  </si>
  <si>
    <t>Las Marías</t>
  </si>
  <si>
    <t>Moca</t>
  </si>
  <si>
    <t>Rincón</t>
  </si>
  <si>
    <t>San Sebastian I</t>
  </si>
  <si>
    <t>Total</t>
  </si>
  <si>
    <t>Arecibo</t>
  </si>
  <si>
    <t>Arecibo I</t>
  </si>
  <si>
    <t>Arecibo III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</si>
  <si>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</si>
  <si>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</si>
  <si>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</si>
  <si>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</si>
  <si>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</si>
  <si>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</si>
  <si>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</si>
  <si>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</si>
  <si>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</si>
  <si>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 I</t>
  </si>
  <si>
    <t>Utuado II</t>
  </si>
  <si>
    <t xml:space="preserve">Total  </t>
  </si>
  <si>
    <t>Bayamón</t>
  </si>
  <si>
    <t>Bayamón I</t>
  </si>
  <si>
    <t>Bayamón II</t>
  </si>
  <si>
    <t>Bayamón III</t>
  </si>
  <si>
    <t>Cataño</t>
  </si>
  <si>
    <t>Corozal</t>
  </si>
  <si>
    <t>Dorado</t>
  </si>
  <si>
    <t>Naranjito</t>
  </si>
  <si>
    <t>Toa Alta</t>
  </si>
  <si>
    <t>Toa Baja I</t>
  </si>
  <si>
    <t>Toa Baja II</t>
  </si>
  <si>
    <t>Vega Alta</t>
  </si>
  <si>
    <t>Vega Baja I</t>
  </si>
  <si>
    <t>Vega Baja II</t>
  </si>
  <si>
    <t xml:space="preserve">Total </t>
  </si>
  <si>
    <t>Caguas</t>
  </si>
  <si>
    <t>Aguas Buenas</t>
  </si>
  <si>
    <t>Barranquitas</t>
  </si>
  <si>
    <t>Caguas I, II, III</t>
  </si>
  <si>
    <t>Cidra</t>
  </si>
  <si>
    <t>Comerío</t>
  </si>
  <si>
    <t>Gurabo</t>
  </si>
  <si>
    <t>San Lorenzo</t>
  </si>
  <si>
    <t>Carolina</t>
  </si>
  <si>
    <t>Canóvanas</t>
  </si>
  <si>
    <t>Carolina I</t>
  </si>
  <si>
    <t>Carolina II</t>
  </si>
  <si>
    <t>Loíza I, II</t>
  </si>
  <si>
    <t>Luquillo</t>
  </si>
  <si>
    <t>Río Grande I</t>
  </si>
  <si>
    <t>Trujillo Alto I</t>
  </si>
  <si>
    <t>Guayama</t>
  </si>
  <si>
    <t>Arroyo</t>
  </si>
  <si>
    <t>Cayey</t>
  </si>
  <si>
    <t>Patillas</t>
  </si>
  <si>
    <t>Salinas</t>
  </si>
  <si>
    <t>Santa Isabel</t>
  </si>
  <si>
    <t>Humacao</t>
  </si>
  <si>
    <t>Ceiba</t>
  </si>
  <si>
    <t>Culebras</t>
  </si>
  <si>
    <t>Fajardo</t>
  </si>
  <si>
    <t>Juncos I</t>
  </si>
  <si>
    <t>Las Piedras</t>
  </si>
  <si>
    <t>Maunabo</t>
  </si>
  <si>
    <t>Naguabo</t>
  </si>
  <si>
    <t>Vieques</t>
  </si>
  <si>
    <t>Yabucoa</t>
  </si>
  <si>
    <t>Mayagüez</t>
  </si>
  <si>
    <t>Añasco</t>
  </si>
  <si>
    <t>Cabo Rojo</t>
  </si>
  <si>
    <t>Guánica</t>
  </si>
  <si>
    <t>Hormigueros</t>
  </si>
  <si>
    <t>Lajas</t>
  </si>
  <si>
    <t>Maricao</t>
  </si>
  <si>
    <t>Mayagüez I</t>
  </si>
  <si>
    <t>Sabana Grande</t>
  </si>
  <si>
    <t>San Germán</t>
  </si>
  <si>
    <t>Ponce</t>
  </si>
  <si>
    <t xml:space="preserve">Adjuntas </t>
  </si>
  <si>
    <t>Aibonito</t>
  </si>
  <si>
    <t>Castañer</t>
  </si>
  <si>
    <t>Coamo</t>
  </si>
  <si>
    <t>Guayanilla</t>
  </si>
  <si>
    <t>Jayuya</t>
  </si>
  <si>
    <t>Juana Díaz</t>
  </si>
  <si>
    <t>Orocovis</t>
  </si>
  <si>
    <t>Peñuelas</t>
  </si>
  <si>
    <t>Ponce I</t>
  </si>
  <si>
    <t>Ponce II</t>
  </si>
  <si>
    <t>Ponce III</t>
  </si>
  <si>
    <t>Villalba</t>
  </si>
  <si>
    <t>Yauco</t>
  </si>
  <si>
    <t>San Juan</t>
  </si>
  <si>
    <t>Cupey</t>
  </si>
  <si>
    <t>Guaynabo I</t>
  </si>
  <si>
    <t>Guaynabo II</t>
  </si>
  <si>
    <t>Guaynabo III</t>
  </si>
  <si>
    <t>Río Piedras I</t>
  </si>
  <si>
    <t>Río Piedras II</t>
  </si>
  <si>
    <t>Río Piedras III</t>
  </si>
  <si>
    <t>Río Piedras IV</t>
  </si>
  <si>
    <t>San Juan I</t>
  </si>
  <si>
    <t>San Juan II</t>
  </si>
  <si>
    <t>Total PR</t>
  </si>
  <si>
    <t>Octubre 10</t>
  </si>
  <si>
    <t>Noviembre 10</t>
  </si>
  <si>
    <t>Diciembre 10</t>
  </si>
  <si>
    <t>Enero 11</t>
  </si>
  <si>
    <t>Marzo 2011</t>
  </si>
  <si>
    <t>Febrero 11</t>
  </si>
  <si>
    <t>Marzo 11</t>
  </si>
  <si>
    <t>Mes</t>
  </si>
  <si>
    <t>Oficina de Planes y Programas</t>
  </si>
  <si>
    <t>Informe Anual de Beneficios del Programa Asistencia Nutricional</t>
  </si>
  <si>
    <t>Culebra</t>
  </si>
  <si>
    <t>Enero 2012</t>
  </si>
  <si>
    <t>Febrero 2012</t>
  </si>
  <si>
    <t>Abril 2012</t>
  </si>
  <si>
    <t>Mayo 2012</t>
  </si>
  <si>
    <t>Diciembre 2011</t>
  </si>
  <si>
    <t>Octubre 2011</t>
  </si>
  <si>
    <t>Noviembre 2011</t>
  </si>
  <si>
    <t>Año Fiscal Federal 2011-2012</t>
  </si>
  <si>
    <t xml:space="preserve"> </t>
  </si>
  <si>
    <t>REGULAR</t>
  </si>
  <si>
    <t>SUPLEMENTARIA</t>
  </si>
  <si>
    <t>Septiembre 2012</t>
  </si>
  <si>
    <t>Junio 2012</t>
  </si>
  <si>
    <t>Julio 2012</t>
  </si>
  <si>
    <t>Agosto 2012</t>
  </si>
  <si>
    <t>Aguadilla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</si>
</sst>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color indexed="40"/>
      <name val="Cambria"/>
      <family val="1"/>
      <scheme val="major"/>
    </font>
    <font>
      <sz val="12"/>
      <color theme="1"/>
      <name val="Cambria"/>
      <family val="1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1" fillId="0" borderId="0" xfId="1"/>
    <xf numFmtId="3" fontId="3" fillId="0" borderId="2" xfId="2" applyNumberFormat="1" applyFont="1" applyFill="1" applyBorder="1" applyProtection="1">
      <protection locked="0"/>
    </xf>
    <xf numFmtId="3" fontId="3" fillId="0" borderId="3" xfId="2" applyNumberFormat="1" applyFont="1" applyFill="1" applyBorder="1" applyProtection="1">
      <protection locked="0"/>
    </xf>
    <xf numFmtId="3" fontId="3" fillId="0" borderId="4" xfId="2" applyNumberFormat="1" applyFont="1" applyFill="1" applyBorder="1" applyProtection="1">
      <protection locked="0"/>
    </xf>
    <xf numFmtId="3" fontId="3" fillId="0" borderId="5" xfId="2" applyNumberFormat="1" applyFont="1" applyFill="1" applyBorder="1" applyProtection="1">
      <protection locked="0"/>
    </xf>
    <xf numFmtId="3" fontId="3" fillId="0" borderId="6" xfId="1" applyNumberFormat="1" applyFont="1" applyFill="1" applyBorder="1" applyProtection="1">
      <protection locked="0"/>
    </xf>
    <xf numFmtId="3" fontId="3" fillId="0" borderId="7" xfId="1" applyNumberFormat="1" applyFont="1" applyFill="1" applyBorder="1" applyProtection="1">
      <protection locked="0"/>
    </xf>
    <xf numFmtId="3" fontId="3" fillId="0" borderId="2" xfId="1" applyNumberFormat="1" applyFont="1" applyFill="1" applyBorder="1" applyProtection="1">
      <protection locked="0"/>
    </xf>
    <xf numFmtId="3" fontId="3" fillId="0" borderId="3" xfId="1" applyNumberFormat="1" applyFont="1" applyFill="1" applyBorder="1" applyProtection="1">
      <protection locked="0"/>
    </xf>
    <xf numFmtId="3" fontId="3" fillId="0" borderId="8" xfId="2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3" fillId="0" borderId="6" xfId="2" applyNumberFormat="1" applyFont="1" applyFill="1" applyBorder="1" applyProtection="1">
      <protection locked="0"/>
    </xf>
    <xf numFmtId="3" fontId="3" fillId="0" borderId="7" xfId="2" applyNumberFormat="1" applyFont="1" applyFill="1" applyBorder="1" applyProtection="1">
      <protection locked="0"/>
    </xf>
    <xf numFmtId="3" fontId="3" fillId="0" borderId="9" xfId="2" applyNumberFormat="1" applyFont="1" applyFill="1" applyBorder="1" applyProtection="1">
      <protection locked="0"/>
    </xf>
    <xf numFmtId="3" fontId="3" fillId="0" borderId="9" xfId="1" applyNumberFormat="1" applyFont="1" applyFill="1" applyBorder="1" applyProtection="1">
      <protection locked="0"/>
    </xf>
    <xf numFmtId="0" fontId="3" fillId="0" borderId="0" xfId="1" applyFont="1" applyProtection="1"/>
    <xf numFmtId="0" fontId="4" fillId="2" borderId="11" xfId="1" applyFont="1" applyFill="1" applyBorder="1" applyAlignment="1" applyProtection="1">
      <alignment vertical="center"/>
    </xf>
    <xf numFmtId="164" fontId="3" fillId="2" borderId="12" xfId="2" applyNumberFormat="1" applyFont="1" applyFill="1" applyBorder="1" applyAlignment="1" applyProtection="1">
      <alignment horizontal="center" wrapText="1"/>
    </xf>
    <xf numFmtId="164" fontId="3" fillId="2" borderId="10" xfId="2" applyNumberFormat="1" applyFont="1" applyFill="1" applyBorder="1" applyAlignment="1" applyProtection="1">
      <alignment horizontal="center" wrapText="1"/>
    </xf>
    <xf numFmtId="164" fontId="4" fillId="2" borderId="13" xfId="2" applyNumberFormat="1" applyFont="1" applyFill="1" applyBorder="1" applyAlignment="1" applyProtection="1">
      <alignment vertical="center"/>
    </xf>
    <xf numFmtId="0" fontId="3" fillId="2" borderId="14" xfId="1" applyFont="1" applyFill="1" applyBorder="1" applyProtection="1"/>
    <xf numFmtId="0" fontId="3" fillId="2" borderId="15" xfId="1" applyFont="1" applyFill="1" applyBorder="1" applyProtection="1"/>
    <xf numFmtId="164" fontId="5" fillId="0" borderId="16" xfId="2" applyNumberFormat="1" applyFont="1" applyFill="1" applyBorder="1" applyAlignment="1" applyProtection="1">
      <alignment vertical="center"/>
    </xf>
    <xf numFmtId="3" fontId="3" fillId="0" borderId="7" xfId="2" applyNumberFormat="1" applyFont="1" applyFill="1" applyBorder="1" applyProtection="1"/>
    <xf numFmtId="164" fontId="5" fillId="0" borderId="17" xfId="2" applyNumberFormat="1" applyFont="1" applyFill="1" applyBorder="1" applyAlignment="1" applyProtection="1">
      <alignment vertical="center"/>
    </xf>
    <xf numFmtId="3" fontId="3" fillId="0" borderId="2" xfId="2" applyNumberFormat="1" applyFont="1" applyFill="1" applyBorder="1" applyProtection="1"/>
    <xf numFmtId="164" fontId="5" fillId="0" borderId="18" xfId="2" applyNumberFormat="1" applyFont="1" applyFill="1" applyBorder="1" applyAlignment="1" applyProtection="1">
      <alignment vertical="center"/>
    </xf>
    <xf numFmtId="164" fontId="4" fillId="2" borderId="19" xfId="2" applyNumberFormat="1" applyFont="1" applyFill="1" applyBorder="1" applyAlignment="1" applyProtection="1">
      <alignment vertical="center"/>
    </xf>
    <xf numFmtId="3" fontId="2" fillId="2" borderId="20" xfId="2" applyNumberFormat="1" applyFont="1" applyFill="1" applyBorder="1" applyProtection="1"/>
    <xf numFmtId="3" fontId="3" fillId="2" borderId="21" xfId="2" applyNumberFormat="1" applyFont="1" applyFill="1" applyBorder="1" applyProtection="1"/>
    <xf numFmtId="164" fontId="5" fillId="0" borderId="0" xfId="2" applyNumberFormat="1" applyFont="1" applyFill="1" applyBorder="1" applyAlignment="1" applyProtection="1">
      <alignment vertical="center"/>
    </xf>
    <xf numFmtId="3" fontId="3" fillId="0" borderId="0" xfId="2" applyNumberFormat="1" applyFont="1" applyFill="1" applyBorder="1" applyProtection="1"/>
    <xf numFmtId="0" fontId="4" fillId="2" borderId="13" xfId="1" applyFont="1" applyFill="1" applyBorder="1" applyAlignment="1" applyProtection="1">
      <alignment vertical="center"/>
    </xf>
    <xf numFmtId="3" fontId="3" fillId="2" borderId="14" xfId="2" applyNumberFormat="1" applyFont="1" applyFill="1" applyBorder="1" applyProtection="1"/>
    <xf numFmtId="3" fontId="3" fillId="2" borderId="15" xfId="2" applyNumberFormat="1" applyFont="1" applyFill="1" applyBorder="1" applyProtection="1"/>
    <xf numFmtId="0" fontId="5" fillId="0" borderId="22" xfId="1" applyFont="1" applyFill="1" applyBorder="1" applyAlignment="1" applyProtection="1">
      <alignment vertical="center"/>
    </xf>
    <xf numFmtId="0" fontId="3" fillId="0" borderId="0" xfId="1" applyFont="1" applyFill="1" applyProtection="1"/>
    <xf numFmtId="164" fontId="5" fillId="0" borderId="23" xfId="2" applyNumberFormat="1" applyFont="1" applyFill="1" applyBorder="1" applyAlignment="1" applyProtection="1">
      <alignment vertical="center"/>
    </xf>
    <xf numFmtId="3" fontId="2" fillId="2" borderId="20" xfId="1" applyNumberFormat="1" applyFont="1" applyFill="1" applyBorder="1" applyProtection="1"/>
    <xf numFmtId="3" fontId="3" fillId="0" borderId="0" xfId="1" applyNumberFormat="1" applyFont="1" applyFill="1" applyBorder="1" applyProtection="1"/>
    <xf numFmtId="3" fontId="3" fillId="2" borderId="14" xfId="1" applyNumberFormat="1" applyFont="1" applyFill="1" applyBorder="1" applyProtection="1"/>
    <xf numFmtId="3" fontId="3" fillId="2" borderId="15" xfId="1" applyNumberFormat="1" applyFont="1" applyFill="1" applyBorder="1" applyProtection="1"/>
    <xf numFmtId="0" fontId="5" fillId="0" borderId="24" xfId="1" applyFont="1" applyFill="1" applyBorder="1" applyAlignment="1" applyProtection="1">
      <alignment vertical="center" wrapText="1"/>
    </xf>
    <xf numFmtId="3" fontId="3" fillId="0" borderId="24" xfId="1" applyNumberFormat="1" applyFont="1" applyFill="1" applyBorder="1" applyProtection="1"/>
    <xf numFmtId="3" fontId="3" fillId="0" borderId="24" xfId="2" applyNumberFormat="1" applyFont="1" applyFill="1" applyBorder="1" applyProtection="1"/>
    <xf numFmtId="164" fontId="5" fillId="0" borderId="17" xfId="2" applyNumberFormat="1" applyFont="1" applyFill="1" applyBorder="1" applyAlignment="1" applyProtection="1">
      <alignment vertical="center" wrapText="1"/>
    </xf>
    <xf numFmtId="164" fontId="6" fillId="0" borderId="16" xfId="2" applyNumberFormat="1" applyFont="1" applyFill="1" applyBorder="1" applyAlignment="1" applyProtection="1">
      <alignment vertical="center"/>
    </xf>
    <xf numFmtId="164" fontId="6" fillId="0" borderId="17" xfId="2" applyNumberFormat="1" applyFont="1" applyFill="1" applyBorder="1" applyAlignment="1" applyProtection="1">
      <alignment vertical="center"/>
    </xf>
    <xf numFmtId="3" fontId="2" fillId="2" borderId="19" xfId="1" applyNumberFormat="1" applyFont="1" applyFill="1" applyBorder="1" applyProtection="1"/>
    <xf numFmtId="0" fontId="5" fillId="0" borderId="0" xfId="1" applyFont="1" applyAlignment="1" applyProtection="1">
      <alignment vertical="center"/>
    </xf>
    <xf numFmtId="0" fontId="4" fillId="2" borderId="19" xfId="1" applyFont="1" applyFill="1" applyBorder="1" applyAlignment="1" applyProtection="1">
      <alignment vertical="center"/>
    </xf>
    <xf numFmtId="3" fontId="3" fillId="0" borderId="27" xfId="1" applyNumberFormat="1" applyFont="1" applyFill="1" applyBorder="1" applyProtection="1">
      <protection locked="0"/>
    </xf>
    <xf numFmtId="3" fontId="3" fillId="0" borderId="5" xfId="1" applyNumberFormat="1" applyFont="1" applyFill="1" applyBorder="1" applyProtection="1">
      <protection locked="0"/>
    </xf>
    <xf numFmtId="164" fontId="5" fillId="0" borderId="2" xfId="2" applyNumberFormat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vertical="center"/>
    </xf>
    <xf numFmtId="3" fontId="3" fillId="0" borderId="10" xfId="1" applyNumberFormat="1" applyFont="1" applyFill="1" applyBorder="1" applyProtection="1">
      <protection locked="0"/>
    </xf>
    <xf numFmtId="164" fontId="0" fillId="0" borderId="2" xfId="12" applyNumberFormat="1" applyFont="1" applyBorder="1"/>
    <xf numFmtId="0" fontId="9" fillId="3" borderId="28" xfId="0" applyFont="1" applyFill="1" applyBorder="1"/>
    <xf numFmtId="0" fontId="9" fillId="3" borderId="10" xfId="0" applyFont="1" applyFill="1" applyBorder="1"/>
    <xf numFmtId="0" fontId="9" fillId="3" borderId="29" xfId="0" applyFont="1" applyFill="1" applyBorder="1"/>
    <xf numFmtId="164" fontId="0" fillId="0" borderId="9" xfId="12" applyNumberFormat="1" applyFont="1" applyBorder="1"/>
    <xf numFmtId="164" fontId="0" fillId="0" borderId="30" xfId="12" applyNumberFormat="1" applyFont="1" applyBorder="1"/>
    <xf numFmtId="164" fontId="0" fillId="0" borderId="31" xfId="12" applyNumberFormat="1" applyFont="1" applyBorder="1"/>
    <xf numFmtId="0" fontId="9" fillId="3" borderId="32" xfId="0" applyFont="1" applyFill="1" applyBorder="1"/>
    <xf numFmtId="0" fontId="9" fillId="3" borderId="33" xfId="0" applyFont="1" applyFill="1" applyBorder="1"/>
    <xf numFmtId="3" fontId="3" fillId="0" borderId="0" xfId="1" applyNumberFormat="1" applyFont="1" applyProtection="1"/>
    <xf numFmtId="0" fontId="9" fillId="3" borderId="34" xfId="0" applyFont="1" applyFill="1" applyBorder="1"/>
    <xf numFmtId="164" fontId="0" fillId="0" borderId="27" xfId="12" applyNumberFormat="1" applyFont="1" applyBorder="1"/>
    <xf numFmtId="164" fontId="0" fillId="0" borderId="35" xfId="12" applyNumberFormat="1" applyFont="1" applyBorder="1"/>
    <xf numFmtId="164" fontId="0" fillId="0" borderId="36" xfId="12" applyNumberFormat="1" applyFont="1" applyBorder="1"/>
    <xf numFmtId="164" fontId="0" fillId="0" borderId="37" xfId="12" applyNumberFormat="1" applyFont="1" applyBorder="1"/>
    <xf numFmtId="164" fontId="0" fillId="0" borderId="38" xfId="12" applyNumberFormat="1" applyFont="1" applyBorder="1"/>
    <xf numFmtId="164" fontId="10" fillId="2" borderId="10" xfId="2" applyNumberFormat="1" applyFont="1" applyFill="1" applyBorder="1" applyAlignment="1" applyProtection="1">
      <alignment horizontal="center" vertical="center" wrapText="1"/>
    </xf>
    <xf numFmtId="164" fontId="10" fillId="2" borderId="29" xfId="2" applyNumberFormat="1" applyFont="1" applyFill="1" applyBorder="1" applyAlignment="1" applyProtection="1">
      <alignment horizontal="center" vertical="center" wrapText="1"/>
    </xf>
    <xf numFmtId="0" fontId="11" fillId="0" borderId="32" xfId="0" applyFont="1" applyBorder="1"/>
    <xf numFmtId="0" fontId="11" fillId="0" borderId="33" xfId="0" applyFont="1" applyBorder="1"/>
    <xf numFmtId="0" fontId="11" fillId="0" borderId="33" xfId="0" applyFont="1" applyFill="1" applyBorder="1"/>
    <xf numFmtId="0" fontId="11" fillId="0" borderId="42" xfId="0" applyFont="1" applyFill="1" applyBorder="1"/>
    <xf numFmtId="164" fontId="10" fillId="2" borderId="43" xfId="2" applyNumberFormat="1" applyFont="1" applyFill="1" applyBorder="1" applyAlignment="1" applyProtection="1">
      <alignment horizontal="center" vertical="center" wrapText="1"/>
    </xf>
    <xf numFmtId="164" fontId="10" fillId="2" borderId="19" xfId="2" applyNumberFormat="1" applyFont="1" applyFill="1" applyBorder="1" applyAlignment="1" applyProtection="1">
      <alignment horizontal="center" vertical="center" wrapText="1"/>
    </xf>
    <xf numFmtId="164" fontId="11" fillId="0" borderId="40" xfId="12" applyNumberFormat="1" applyFont="1" applyBorder="1"/>
    <xf numFmtId="164" fontId="11" fillId="0" borderId="9" xfId="12" applyNumberFormat="1" applyFont="1" applyBorder="1"/>
    <xf numFmtId="164" fontId="11" fillId="0" borderId="1" xfId="12" applyNumberFormat="1" applyFont="1" applyBorder="1"/>
    <xf numFmtId="164" fontId="11" fillId="0" borderId="2" xfId="12" applyNumberFormat="1" applyFont="1" applyBorder="1"/>
    <xf numFmtId="164" fontId="11" fillId="0" borderId="41" xfId="12" applyNumberFormat="1" applyFont="1" applyBorder="1"/>
    <xf numFmtId="164" fontId="11" fillId="0" borderId="3" xfId="12" applyNumberFormat="1" applyFont="1" applyBorder="1"/>
    <xf numFmtId="165" fontId="11" fillId="0" borderId="30" xfId="13" applyNumberFormat="1" applyFont="1" applyBorder="1"/>
    <xf numFmtId="165" fontId="11" fillId="0" borderId="31" xfId="13" applyNumberFormat="1" applyFont="1" applyBorder="1"/>
    <xf numFmtId="165" fontId="11" fillId="0" borderId="39" xfId="13" applyNumberFormat="1" applyFont="1" applyBorder="1"/>
    <xf numFmtId="9" fontId="0" fillId="0" borderId="0" xfId="14" applyFont="1"/>
    <xf numFmtId="44" fontId="0" fillId="0" borderId="0" xfId="13" applyFont="1"/>
    <xf numFmtId="44" fontId="0" fillId="0" borderId="0" xfId="0" applyNumberFormat="1"/>
    <xf numFmtId="0" fontId="0" fillId="0" borderId="0" xfId="13" applyNumberFormat="1" applyFont="1"/>
    <xf numFmtId="9" fontId="3" fillId="0" borderId="0" xfId="14" applyFont="1" applyProtection="1"/>
    <xf numFmtId="0" fontId="12" fillId="4" borderId="19" xfId="6" applyFont="1" applyFill="1" applyBorder="1" applyAlignment="1" applyProtection="1">
      <alignment vertical="center"/>
    </xf>
    <xf numFmtId="43" fontId="12" fillId="4" borderId="19" xfId="7" applyFont="1" applyFill="1" applyBorder="1" applyAlignment="1" applyProtection="1">
      <alignment horizontal="center" wrapText="1"/>
    </xf>
    <xf numFmtId="164" fontId="12" fillId="4" borderId="13" xfId="7" applyNumberFormat="1" applyFont="1" applyFill="1" applyBorder="1" applyAlignment="1" applyProtection="1">
      <alignment vertical="center"/>
    </xf>
    <xf numFmtId="0" fontId="12" fillId="4" borderId="14" xfId="6" applyFont="1" applyFill="1" applyBorder="1" applyProtection="1"/>
    <xf numFmtId="43" fontId="12" fillId="4" borderId="14" xfId="7" applyFont="1" applyFill="1" applyBorder="1" applyProtection="1"/>
    <xf numFmtId="164" fontId="12" fillId="0" borderId="19" xfId="7" applyNumberFormat="1" applyFont="1" applyFill="1" applyBorder="1" applyAlignment="1" applyProtection="1">
      <alignment vertical="center"/>
    </xf>
    <xf numFmtId="3" fontId="12" fillId="0" borderId="19" xfId="7" applyNumberFormat="1" applyFont="1" applyFill="1" applyBorder="1" applyProtection="1"/>
    <xf numFmtId="164" fontId="12" fillId="4" borderId="19" xfId="7" applyNumberFormat="1" applyFont="1" applyFill="1" applyBorder="1" applyAlignment="1" applyProtection="1">
      <alignment vertical="center"/>
    </xf>
    <xf numFmtId="3" fontId="12" fillId="4" borderId="19" xfId="7" applyNumberFormat="1" applyFont="1" applyFill="1" applyBorder="1" applyProtection="1"/>
    <xf numFmtId="164" fontId="12" fillId="0" borderId="0" xfId="7" applyNumberFormat="1" applyFont="1" applyFill="1" applyBorder="1" applyAlignment="1" applyProtection="1">
      <alignment vertical="center"/>
    </xf>
    <xf numFmtId="3" fontId="12" fillId="0" borderId="0" xfId="7" applyNumberFormat="1" applyFont="1" applyFill="1" applyBorder="1" applyProtection="1"/>
    <xf numFmtId="43" fontId="12" fillId="0" borderId="0" xfId="7" applyFont="1" applyFill="1" applyBorder="1" applyProtection="1"/>
    <xf numFmtId="0" fontId="12" fillId="4" borderId="13" xfId="6" applyFont="1" applyFill="1" applyBorder="1" applyAlignment="1" applyProtection="1">
      <alignment vertical="center"/>
    </xf>
    <xf numFmtId="3" fontId="12" fillId="4" borderId="14" xfId="7" applyNumberFormat="1" applyFont="1" applyFill="1" applyBorder="1" applyProtection="1"/>
    <xf numFmtId="3" fontId="14" fillId="4" borderId="14" xfId="7" applyNumberFormat="1" applyFont="1" applyFill="1" applyBorder="1" applyProtection="1"/>
    <xf numFmtId="43" fontId="14" fillId="4" borderId="14" xfId="7" applyFont="1" applyFill="1" applyBorder="1" applyProtection="1"/>
    <xf numFmtId="0" fontId="12" fillId="0" borderId="19" xfId="6" applyFont="1" applyFill="1" applyBorder="1" applyAlignment="1" applyProtection="1">
      <alignment vertical="center"/>
    </xf>
    <xf numFmtId="3" fontId="12" fillId="0" borderId="1" xfId="7" applyNumberFormat="1" applyFont="1" applyFill="1" applyBorder="1" applyProtection="1"/>
    <xf numFmtId="3" fontId="12" fillId="4" borderId="20" xfId="6" applyNumberFormat="1" applyFont="1" applyFill="1" applyBorder="1" applyProtection="1"/>
    <xf numFmtId="3" fontId="12" fillId="0" borderId="0" xfId="6" applyNumberFormat="1" applyFont="1" applyFill="1" applyBorder="1" applyProtection="1"/>
    <xf numFmtId="3" fontId="12" fillId="4" borderId="14" xfId="6" applyNumberFormat="1" applyFont="1" applyFill="1" applyBorder="1" applyProtection="1"/>
    <xf numFmtId="0" fontId="12" fillId="0" borderId="24" xfId="6" applyFont="1" applyFill="1" applyBorder="1" applyAlignment="1" applyProtection="1">
      <alignment vertical="center" wrapText="1"/>
    </xf>
    <xf numFmtId="3" fontId="12" fillId="0" borderId="24" xfId="6" applyNumberFormat="1" applyFont="1" applyFill="1" applyBorder="1" applyProtection="1"/>
    <xf numFmtId="43" fontId="12" fillId="0" borderId="24" xfId="7" applyFont="1" applyFill="1" applyBorder="1" applyProtection="1"/>
    <xf numFmtId="3" fontId="14" fillId="4" borderId="14" xfId="6" applyNumberFormat="1" applyFont="1" applyFill="1" applyBorder="1" applyProtection="1"/>
    <xf numFmtId="3" fontId="12" fillId="0" borderId="20" xfId="7" applyNumberFormat="1" applyFont="1" applyFill="1" applyBorder="1" applyProtection="1"/>
    <xf numFmtId="3" fontId="12" fillId="4" borderId="19" xfId="6" applyNumberFormat="1" applyFont="1" applyFill="1" applyBorder="1" applyProtection="1"/>
    <xf numFmtId="164" fontId="12" fillId="0" borderId="34" xfId="7" applyNumberFormat="1" applyFont="1" applyFill="1" applyBorder="1" applyAlignment="1" applyProtection="1">
      <alignment vertical="center"/>
    </xf>
    <xf numFmtId="164" fontId="12" fillId="0" borderId="19" xfId="7" applyNumberFormat="1" applyFont="1" applyFill="1" applyBorder="1" applyAlignment="1" applyProtection="1">
      <alignment vertical="center" wrapText="1"/>
    </xf>
    <xf numFmtId="3" fontId="12" fillId="0" borderId="44" xfId="7" applyNumberFormat="1" applyFont="1" applyFill="1" applyBorder="1" applyProtection="1"/>
    <xf numFmtId="164" fontId="12" fillId="4" borderId="44" xfId="7" applyNumberFormat="1" applyFont="1" applyFill="1" applyBorder="1" applyAlignment="1" applyProtection="1">
      <alignment horizontal="center" vertical="center" wrapText="1"/>
    </xf>
    <xf numFmtId="164" fontId="12" fillId="4" borderId="45" xfId="7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164" fontId="0" fillId="0" borderId="0" xfId="0" applyNumberFormat="1"/>
    <xf numFmtId="0" fontId="3" fillId="0" borderId="0" xfId="1" applyFont="1" applyAlignment="1" applyProtection="1">
      <alignment horizontal="center"/>
    </xf>
    <xf numFmtId="0" fontId="12" fillId="2" borderId="11" xfId="1" applyFont="1" applyFill="1" applyBorder="1" applyAlignment="1" applyProtection="1">
      <alignment vertical="center"/>
    </xf>
    <xf numFmtId="164" fontId="10" fillId="2" borderId="12" xfId="2" applyNumberFormat="1" applyFont="1" applyFill="1" applyBorder="1" applyAlignment="1" applyProtection="1">
      <alignment horizontal="center" wrapText="1"/>
    </xf>
    <xf numFmtId="164" fontId="10" fillId="2" borderId="10" xfId="2" applyNumberFormat="1" applyFont="1" applyFill="1" applyBorder="1" applyAlignment="1" applyProtection="1">
      <alignment horizontal="center" wrapText="1"/>
    </xf>
    <xf numFmtId="164" fontId="12" fillId="2" borderId="13" xfId="2" applyNumberFormat="1" applyFont="1" applyFill="1" applyBorder="1" applyAlignment="1" applyProtection="1">
      <alignment vertical="center"/>
    </xf>
    <xf numFmtId="0" fontId="10" fillId="2" borderId="14" xfId="1" applyFont="1" applyFill="1" applyBorder="1" applyProtection="1"/>
    <xf numFmtId="0" fontId="10" fillId="2" borderId="15" xfId="1" applyFont="1" applyFill="1" applyBorder="1" applyProtection="1"/>
    <xf numFmtId="164" fontId="16" fillId="0" borderId="16" xfId="2" applyNumberFormat="1" applyFont="1" applyFill="1" applyBorder="1" applyAlignment="1" applyProtection="1">
      <alignment vertical="center"/>
    </xf>
    <xf numFmtId="3" fontId="10" fillId="0" borderId="9" xfId="2" applyNumberFormat="1" applyFont="1" applyFill="1" applyBorder="1" applyProtection="1">
      <protection locked="0"/>
    </xf>
    <xf numFmtId="3" fontId="10" fillId="0" borderId="6" xfId="2" applyNumberFormat="1" applyFont="1" applyFill="1" applyBorder="1" applyProtection="1">
      <protection locked="0"/>
    </xf>
    <xf numFmtId="3" fontId="10" fillId="0" borderId="7" xfId="2" applyNumberFormat="1" applyFont="1" applyFill="1" applyBorder="1" applyProtection="1">
      <protection locked="0"/>
    </xf>
    <xf numFmtId="3" fontId="10" fillId="0" borderId="7" xfId="2" applyNumberFormat="1" applyFont="1" applyFill="1" applyBorder="1" applyProtection="1"/>
    <xf numFmtId="164" fontId="16" fillId="0" borderId="17" xfId="2" applyNumberFormat="1" applyFont="1" applyFill="1" applyBorder="1" applyAlignment="1" applyProtection="1">
      <alignment vertical="center"/>
    </xf>
    <xf numFmtId="3" fontId="10" fillId="0" borderId="2" xfId="2" applyNumberFormat="1" applyFont="1" applyFill="1" applyBorder="1" applyProtection="1">
      <protection locked="0"/>
    </xf>
    <xf numFmtId="164" fontId="16" fillId="0" borderId="18" xfId="2" applyNumberFormat="1" applyFont="1" applyFill="1" applyBorder="1" applyAlignment="1" applyProtection="1">
      <alignment vertical="center"/>
    </xf>
    <xf numFmtId="3" fontId="10" fillId="0" borderId="3" xfId="2" applyNumberFormat="1" applyFont="1" applyFill="1" applyBorder="1" applyProtection="1">
      <protection locked="0"/>
    </xf>
    <xf numFmtId="3" fontId="10" fillId="0" borderId="8" xfId="2" applyNumberFormat="1" applyFont="1" applyFill="1" applyBorder="1" applyProtection="1">
      <protection locked="0"/>
    </xf>
    <xf numFmtId="164" fontId="12" fillId="2" borderId="19" xfId="2" applyNumberFormat="1" applyFont="1" applyFill="1" applyBorder="1" applyAlignment="1" applyProtection="1">
      <alignment vertical="center"/>
    </xf>
    <xf numFmtId="3" fontId="13" fillId="2" borderId="20" xfId="2" applyNumberFormat="1" applyFont="1" applyFill="1" applyBorder="1" applyProtection="1"/>
    <xf numFmtId="3" fontId="10" fillId="2" borderId="21" xfId="2" applyNumberFormat="1" applyFont="1" applyFill="1" applyBorder="1" applyProtection="1"/>
    <xf numFmtId="164" fontId="16" fillId="0" borderId="0" xfId="2" applyNumberFormat="1" applyFont="1" applyFill="1" applyBorder="1" applyAlignment="1" applyProtection="1">
      <alignment vertical="center"/>
    </xf>
    <xf numFmtId="3" fontId="10" fillId="0" borderId="0" xfId="2" applyNumberFormat="1" applyFont="1" applyFill="1" applyBorder="1" applyProtection="1"/>
    <xf numFmtId="0" fontId="12" fillId="2" borderId="13" xfId="1" applyFont="1" applyFill="1" applyBorder="1" applyAlignment="1" applyProtection="1">
      <alignment vertical="center"/>
    </xf>
    <xf numFmtId="3" fontId="10" fillId="2" borderId="14" xfId="2" applyNumberFormat="1" applyFont="1" applyFill="1" applyBorder="1" applyProtection="1"/>
    <xf numFmtId="3" fontId="10" fillId="2" borderId="15" xfId="2" applyNumberFormat="1" applyFont="1" applyFill="1" applyBorder="1" applyProtection="1"/>
    <xf numFmtId="0" fontId="16" fillId="0" borderId="22" xfId="1" applyFont="1" applyFill="1" applyBorder="1" applyAlignment="1" applyProtection="1">
      <alignment vertical="center"/>
    </xf>
    <xf numFmtId="3" fontId="10" fillId="0" borderId="5" xfId="2" applyNumberFormat="1" applyFont="1" applyFill="1" applyBorder="1" applyProtection="1">
      <protection locked="0"/>
    </xf>
    <xf numFmtId="3" fontId="10" fillId="0" borderId="2" xfId="2" applyNumberFormat="1" applyFont="1" applyFill="1" applyBorder="1" applyProtection="1"/>
    <xf numFmtId="0" fontId="16" fillId="0" borderId="2" xfId="1" applyFont="1" applyFill="1" applyBorder="1" applyAlignment="1" applyProtection="1">
      <alignment vertical="center"/>
    </xf>
    <xf numFmtId="164" fontId="16" fillId="0" borderId="2" xfId="2" applyNumberFormat="1" applyFont="1" applyFill="1" applyBorder="1" applyAlignment="1" applyProtection="1">
      <alignment vertical="center"/>
    </xf>
    <xf numFmtId="3" fontId="10" fillId="0" borderId="2" xfId="1" applyNumberFormat="1" applyFont="1" applyFill="1" applyBorder="1" applyProtection="1">
      <protection locked="0"/>
    </xf>
    <xf numFmtId="164" fontId="16" fillId="0" borderId="23" xfId="2" applyNumberFormat="1" applyFont="1" applyFill="1" applyBorder="1" applyAlignment="1" applyProtection="1">
      <alignment vertical="center"/>
    </xf>
    <xf numFmtId="3" fontId="10" fillId="0" borderId="7" xfId="1" applyNumberFormat="1" applyFont="1" applyFill="1" applyBorder="1" applyProtection="1">
      <protection locked="0"/>
    </xf>
    <xf numFmtId="3" fontId="10" fillId="0" borderId="27" xfId="1" applyNumberFormat="1" applyFont="1" applyFill="1" applyBorder="1" applyProtection="1">
      <protection locked="0"/>
    </xf>
    <xf numFmtId="3" fontId="10" fillId="0" borderId="4" xfId="2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3" fontId="13" fillId="2" borderId="20" xfId="1" applyNumberFormat="1" applyFont="1" applyFill="1" applyBorder="1" applyProtection="1"/>
    <xf numFmtId="3" fontId="10" fillId="0" borderId="0" xfId="1" applyNumberFormat="1" applyFont="1" applyFill="1" applyBorder="1" applyProtection="1"/>
    <xf numFmtId="3" fontId="10" fillId="2" borderId="14" xfId="1" applyNumberFormat="1" applyFont="1" applyFill="1" applyBorder="1" applyProtection="1"/>
    <xf numFmtId="3" fontId="10" fillId="2" borderId="15" xfId="1" applyNumberFormat="1" applyFont="1" applyFill="1" applyBorder="1" applyProtection="1"/>
    <xf numFmtId="3" fontId="10" fillId="0" borderId="9" xfId="1" applyNumberFormat="1" applyFont="1" applyFill="1" applyBorder="1" applyProtection="1">
      <protection locked="0"/>
    </xf>
    <xf numFmtId="3" fontId="10" fillId="0" borderId="6" xfId="1" applyNumberFormat="1" applyFont="1" applyFill="1" applyBorder="1" applyProtection="1">
      <protection locked="0"/>
    </xf>
    <xf numFmtId="3" fontId="10" fillId="0" borderId="8" xfId="1" applyNumberFormat="1" applyFont="1" applyFill="1" applyBorder="1" applyProtection="1">
      <protection locked="0"/>
    </xf>
    <xf numFmtId="0" fontId="16" fillId="0" borderId="24" xfId="1" applyFont="1" applyFill="1" applyBorder="1" applyAlignment="1" applyProtection="1">
      <alignment vertical="center" wrapText="1"/>
    </xf>
    <xf numFmtId="3" fontId="10" fillId="0" borderId="24" xfId="1" applyNumberFormat="1" applyFont="1" applyFill="1" applyBorder="1" applyProtection="1"/>
    <xf numFmtId="3" fontId="10" fillId="0" borderId="24" xfId="2" applyNumberFormat="1" applyFont="1" applyFill="1" applyBorder="1" applyProtection="1"/>
    <xf numFmtId="3" fontId="10" fillId="0" borderId="3" xfId="1" applyNumberFormat="1" applyFont="1" applyFill="1" applyBorder="1" applyProtection="1">
      <protection locked="0"/>
    </xf>
    <xf numFmtId="164" fontId="16" fillId="0" borderId="17" xfId="2" applyNumberFormat="1" applyFont="1" applyFill="1" applyBorder="1" applyAlignment="1" applyProtection="1">
      <alignment vertical="center" wrapText="1"/>
    </xf>
    <xf numFmtId="164" fontId="17" fillId="0" borderId="16" xfId="2" applyNumberFormat="1" applyFont="1" applyFill="1" applyBorder="1" applyAlignment="1" applyProtection="1">
      <alignment vertical="center"/>
    </xf>
    <xf numFmtId="3" fontId="10" fillId="0" borderId="10" xfId="1" applyNumberFormat="1" applyFont="1" applyFill="1" applyBorder="1" applyProtection="1">
      <protection locked="0"/>
    </xf>
    <xf numFmtId="164" fontId="17" fillId="0" borderId="17" xfId="2" applyNumberFormat="1" applyFont="1" applyFill="1" applyBorder="1" applyAlignment="1" applyProtection="1">
      <alignment vertical="center"/>
    </xf>
    <xf numFmtId="0" fontId="12" fillId="2" borderId="19" xfId="1" applyFont="1" applyFill="1" applyBorder="1" applyAlignment="1" applyProtection="1">
      <alignment vertical="center"/>
    </xf>
    <xf numFmtId="3" fontId="13" fillId="2" borderId="19" xfId="1" applyNumberFormat="1" applyFont="1" applyFill="1" applyBorder="1" applyProtection="1"/>
    <xf numFmtId="164" fontId="12" fillId="2" borderId="12" xfId="2" applyNumberFormat="1" applyFont="1" applyFill="1" applyBorder="1" applyAlignment="1" applyProtection="1">
      <alignment horizontal="center" wrapText="1"/>
    </xf>
    <xf numFmtId="164" fontId="12" fillId="2" borderId="10" xfId="2" applyNumberFormat="1" applyFont="1" applyFill="1" applyBorder="1" applyAlignment="1" applyProtection="1">
      <alignment horizontal="center" wrapText="1"/>
    </xf>
    <xf numFmtId="3" fontId="10" fillId="0" borderId="25" xfId="2" applyNumberFormat="1" applyFont="1" applyFill="1" applyBorder="1" applyProtection="1"/>
    <xf numFmtId="3" fontId="10" fillId="2" borderId="46" xfId="2" applyNumberFormat="1" applyFont="1" applyFill="1" applyBorder="1" applyProtection="1"/>
    <xf numFmtId="3" fontId="10" fillId="2" borderId="13" xfId="1" applyNumberFormat="1" applyFont="1" applyFill="1" applyBorder="1" applyProtection="1"/>
    <xf numFmtId="3" fontId="10" fillId="0" borderId="28" xfId="1" applyNumberFormat="1" applyFont="1" applyFill="1" applyBorder="1" applyProtection="1">
      <protection locked="0"/>
    </xf>
    <xf numFmtId="3" fontId="10" fillId="0" borderId="31" xfId="2" applyNumberFormat="1" applyFont="1" applyFill="1" applyBorder="1" applyProtection="1"/>
    <xf numFmtId="3" fontId="10" fillId="0" borderId="37" xfId="1" applyNumberFormat="1" applyFont="1" applyFill="1" applyBorder="1" applyProtection="1">
      <protection locked="0"/>
    </xf>
    <xf numFmtId="3" fontId="10" fillId="0" borderId="47" xfId="1" applyNumberFormat="1" applyFont="1" applyFill="1" applyBorder="1" applyProtection="1">
      <protection locked="0"/>
    </xf>
    <xf numFmtId="3" fontId="10" fillId="0" borderId="36" xfId="1" applyNumberFormat="1" applyFont="1" applyFill="1" applyBorder="1" applyProtection="1">
      <protection locked="0"/>
    </xf>
    <xf numFmtId="3" fontId="10" fillId="0" borderId="38" xfId="1" applyNumberFormat="1" applyFont="1" applyFill="1" applyBorder="1" applyProtection="1">
      <protection locked="0"/>
    </xf>
    <xf numFmtId="3" fontId="10" fillId="2" borderId="13" xfId="2" applyNumberFormat="1" applyFont="1" applyFill="1" applyBorder="1" applyProtection="1"/>
    <xf numFmtId="3" fontId="10" fillId="0" borderId="37" xfId="2" applyNumberFormat="1" applyFont="1" applyFill="1" applyBorder="1" applyProtection="1">
      <protection locked="0"/>
    </xf>
    <xf numFmtId="3" fontId="10" fillId="0" borderId="48" xfId="1" applyNumberFormat="1" applyFont="1" applyFill="1" applyBorder="1" applyProtection="1">
      <protection locked="0"/>
    </xf>
    <xf numFmtId="3" fontId="10" fillId="0" borderId="49" xfId="2" applyNumberFormat="1" applyFont="1" applyFill="1" applyBorder="1" applyProtection="1"/>
    <xf numFmtId="0" fontId="10" fillId="2" borderId="13" xfId="1" applyFont="1" applyFill="1" applyBorder="1" applyProtection="1"/>
    <xf numFmtId="3" fontId="10" fillId="0" borderId="36" xfId="2" applyNumberFormat="1" applyFont="1" applyFill="1" applyBorder="1" applyProtection="1">
      <protection locked="0"/>
    </xf>
    <xf numFmtId="3" fontId="10" fillId="0" borderId="47" xfId="2" applyNumberFormat="1" applyFont="1" applyFill="1" applyBorder="1" applyProtection="1">
      <protection locked="0"/>
    </xf>
    <xf numFmtId="0" fontId="2" fillId="0" borderId="26" xfId="1" applyFont="1" applyBorder="1" applyAlignment="1" applyProtection="1"/>
    <xf numFmtId="0" fontId="10" fillId="0" borderId="0" xfId="1" applyFont="1" applyProtection="1"/>
    <xf numFmtId="0" fontId="11" fillId="0" borderId="0" xfId="0" applyFont="1"/>
    <xf numFmtId="0" fontId="18" fillId="0" borderId="0" xfId="1" applyFont="1"/>
    <xf numFmtId="0" fontId="10" fillId="0" borderId="0" xfId="1" applyFont="1" applyFill="1" applyProtection="1"/>
    <xf numFmtId="0" fontId="16" fillId="0" borderId="0" xfId="1" applyFont="1" applyAlignment="1" applyProtection="1">
      <alignment vertical="center"/>
    </xf>
    <xf numFmtId="0" fontId="10" fillId="0" borderId="0" xfId="1" applyFont="1" applyAlignment="1" applyProtection="1">
      <alignment horizontal="center"/>
    </xf>
    <xf numFmtId="0" fontId="13" fillId="0" borderId="26" xfId="1" applyFont="1" applyBorder="1" applyAlignment="1" applyProtection="1"/>
    <xf numFmtId="164" fontId="0" fillId="0" borderId="0" xfId="12" applyNumberFormat="1" applyFont="1"/>
    <xf numFmtId="164" fontId="12" fillId="2" borderId="12" xfId="2" applyNumberFormat="1" applyFont="1" applyFill="1" applyBorder="1" applyAlignment="1" applyProtection="1">
      <alignment horizontal="center" vertical="center" wrapText="1"/>
    </xf>
    <xf numFmtId="164" fontId="12" fillId="2" borderId="10" xfId="2" applyNumberFormat="1" applyFont="1" applyFill="1" applyBorder="1" applyAlignment="1" applyProtection="1">
      <alignment horizontal="center" vertical="center" wrapText="1"/>
    </xf>
    <xf numFmtId="3" fontId="10" fillId="0" borderId="0" xfId="1" applyNumberFormat="1" applyFont="1" applyProtection="1"/>
    <xf numFmtId="164" fontId="10" fillId="0" borderId="0" xfId="12" applyNumberFormat="1" applyFont="1" applyProtection="1"/>
    <xf numFmtId="3" fontId="0" fillId="0" borderId="0" xfId="0" applyNumberFormat="1"/>
    <xf numFmtId="0" fontId="3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center"/>
    </xf>
    <xf numFmtId="0" fontId="2" fillId="0" borderId="26" xfId="1" applyFont="1" applyBorder="1" applyAlignment="1" applyProtection="1">
      <alignment horizontal="center"/>
    </xf>
    <xf numFmtId="0" fontId="2" fillId="0" borderId="13" xfId="1" applyFont="1" applyBorder="1" applyAlignment="1" applyProtection="1">
      <alignment horizontal="center" wrapText="1"/>
    </xf>
    <xf numFmtId="0" fontId="2" fillId="0" borderId="14" xfId="1" applyFont="1" applyBorder="1" applyAlignment="1" applyProtection="1">
      <alignment horizontal="center" wrapText="1"/>
    </xf>
    <xf numFmtId="0" fontId="2" fillId="0" borderId="15" xfId="1" applyFont="1" applyBorder="1" applyAlignment="1" applyProtection="1">
      <alignment horizontal="center" wrapText="1"/>
    </xf>
    <xf numFmtId="0" fontId="13" fillId="0" borderId="13" xfId="1" applyFont="1" applyBorder="1" applyAlignment="1" applyProtection="1">
      <alignment horizontal="center" wrapText="1"/>
    </xf>
    <xf numFmtId="0" fontId="13" fillId="0" borderId="14" xfId="1" applyFont="1" applyBorder="1" applyAlignment="1" applyProtection="1">
      <alignment horizontal="center" wrapText="1"/>
    </xf>
    <xf numFmtId="0" fontId="13" fillId="0" borderId="15" xfId="1" applyFont="1" applyBorder="1" applyAlignment="1" applyProtection="1">
      <alignment horizontal="center" wrapText="1"/>
    </xf>
    <xf numFmtId="0" fontId="13" fillId="0" borderId="26" xfId="1" applyFont="1" applyBorder="1" applyAlignment="1" applyProtection="1">
      <alignment horizontal="center" wrapText="1"/>
    </xf>
    <xf numFmtId="0" fontId="13" fillId="0" borderId="50" xfId="1" applyFont="1" applyBorder="1" applyAlignment="1" applyProtection="1">
      <alignment horizontal="center" wrapText="1"/>
    </xf>
    <xf numFmtId="0" fontId="10" fillId="0" borderId="0" xfId="1" applyFont="1" applyAlignment="1" applyProtection="1">
      <alignment horizontal="center"/>
    </xf>
    <xf numFmtId="0" fontId="12" fillId="0" borderId="0" xfId="1" applyFont="1" applyAlignment="1" applyProtection="1">
      <alignment horizontal="center"/>
    </xf>
    <xf numFmtId="0" fontId="12" fillId="0" borderId="0" xfId="6" applyFont="1" applyAlignment="1" applyProtection="1">
      <alignment horizontal="center"/>
    </xf>
    <xf numFmtId="0" fontId="13" fillId="0" borderId="0" xfId="6" applyFont="1" applyAlignment="1">
      <alignment horizontal="center"/>
    </xf>
    <xf numFmtId="0" fontId="12" fillId="0" borderId="26" xfId="6" applyFont="1" applyBorder="1" applyAlignment="1" applyProtection="1">
      <alignment horizontal="center"/>
    </xf>
  </cellXfs>
  <cellStyles count="15">
    <cellStyle name="Comma" xfId="12" builtinId="3"/>
    <cellStyle name="Comma 2" xfId="2"/>
    <cellStyle name="Comma 4" xfId="5"/>
    <cellStyle name="Comma 5" xfId="7"/>
    <cellStyle name="Comma 6" xfId="10"/>
    <cellStyle name="Currency" xfId="13" builtinId="4"/>
    <cellStyle name="Currency 5" xfId="8"/>
    <cellStyle name="Normal" xfId="0" builtinId="0"/>
    <cellStyle name="Normal 2" xfId="1"/>
    <cellStyle name="Normal 3" xfId="3"/>
    <cellStyle name="Normal 4" xfId="4"/>
    <cellStyle name="Normal 5" xfId="6"/>
    <cellStyle name="Normal 6" xfId="9"/>
    <cellStyle name="Percent" xfId="14" builtinId="5"/>
    <cellStyle name="Percent 6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39"/>
  <sheetViews>
    <sheetView workbookViewId="0">
      <selection activeCell="I1" sqref="I1:J1048576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0.5703125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8" width="9.140625" style="1"/>
    <col min="9" max="9" width="13.5703125" style="1" hidden="1" customWidth="1"/>
    <col min="10" max="10" width="11.5703125" style="1" hidden="1" customWidth="1"/>
    <col min="11" max="11" width="13.28515625" style="1" hidden="1" customWidth="1"/>
    <col min="12" max="12" width="18.42578125" style="1" hidden="1" customWidth="1"/>
    <col min="13" max="16384" width="9.140625" style="1"/>
  </cols>
  <sheetData>
    <row r="1" spans="2:8" ht="18.75" x14ac:dyDescent="0.3">
      <c r="B1" s="215" t="s">
        <v>0</v>
      </c>
      <c r="C1" s="215"/>
      <c r="D1" s="215"/>
      <c r="E1" s="215"/>
      <c r="F1" s="215"/>
      <c r="G1" s="17"/>
      <c r="H1" s="17"/>
    </row>
    <row r="2" spans="2:8" ht="18.75" x14ac:dyDescent="0.3">
      <c r="B2" s="215" t="s">
        <v>1</v>
      </c>
      <c r="C2" s="215"/>
      <c r="D2" s="215"/>
      <c r="E2" s="215"/>
      <c r="F2" s="215"/>
      <c r="G2" s="17"/>
      <c r="H2" s="17"/>
    </row>
    <row r="3" spans="2:8" ht="18.75" x14ac:dyDescent="0.3">
      <c r="B3" s="216" t="s">
        <v>2</v>
      </c>
      <c r="C3" s="216"/>
      <c r="D3" s="216"/>
      <c r="E3" s="216"/>
      <c r="F3" s="216"/>
      <c r="G3" s="17"/>
      <c r="H3" s="17"/>
    </row>
    <row r="4" spans="2:8" ht="18.75" x14ac:dyDescent="0.3">
      <c r="B4" s="215" t="s">
        <v>131</v>
      </c>
      <c r="C4" s="215"/>
      <c r="D4" s="215"/>
      <c r="E4" s="215"/>
      <c r="F4" s="215"/>
      <c r="G4" s="17"/>
      <c r="H4" s="17"/>
    </row>
    <row r="5" spans="2:8" ht="19.5" thickBot="1" x14ac:dyDescent="0.35">
      <c r="B5" s="217"/>
      <c r="C5" s="217"/>
      <c r="D5" s="217"/>
      <c r="E5" s="217"/>
      <c r="F5" s="217"/>
      <c r="G5" s="17"/>
      <c r="H5" s="17"/>
    </row>
    <row r="6" spans="2:8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</row>
    <row r="7" spans="2:8" ht="19.5" thickBot="1" x14ac:dyDescent="0.35">
      <c r="B7" s="21" t="s">
        <v>7</v>
      </c>
      <c r="C7" s="22"/>
      <c r="D7" s="22"/>
      <c r="E7" s="22"/>
      <c r="F7" s="23"/>
      <c r="G7" s="17"/>
      <c r="H7" s="17"/>
    </row>
    <row r="8" spans="2:8" ht="18.75" x14ac:dyDescent="0.3">
      <c r="B8" s="24" t="s">
        <v>8</v>
      </c>
      <c r="C8" s="15">
        <v>7820</v>
      </c>
      <c r="D8" s="13">
        <v>17279</v>
      </c>
      <c r="E8" s="14">
        <v>1796592</v>
      </c>
      <c r="F8" s="25">
        <f>E8/C8</f>
        <v>229.74322250639386</v>
      </c>
      <c r="G8" s="17"/>
      <c r="H8" s="17"/>
    </row>
    <row r="9" spans="2:8" ht="18.75" x14ac:dyDescent="0.3">
      <c r="B9" s="26" t="s">
        <v>9</v>
      </c>
      <c r="C9" s="3">
        <v>5880</v>
      </c>
      <c r="D9" s="13">
        <v>11950</v>
      </c>
      <c r="E9" s="13">
        <v>1283004</v>
      </c>
      <c r="F9" s="25">
        <f t="shared" ref="F9:F16" si="0">E9/C9</f>
        <v>218.19795918367348</v>
      </c>
      <c r="G9" s="17"/>
      <c r="H9" s="17"/>
    </row>
    <row r="10" spans="2:8" ht="18.75" x14ac:dyDescent="0.3">
      <c r="B10" s="26" t="s">
        <v>141</v>
      </c>
      <c r="C10" s="3">
        <v>6480</v>
      </c>
      <c r="D10" s="13">
        <v>12860</v>
      </c>
      <c r="E10" s="3">
        <v>1394367</v>
      </c>
      <c r="F10" s="25">
        <f t="shared" si="0"/>
        <v>215.18009259259259</v>
      </c>
      <c r="G10" s="17"/>
      <c r="H10" s="17"/>
    </row>
    <row r="11" spans="2:8" ht="18.75" x14ac:dyDescent="0.3">
      <c r="B11" s="26" t="s">
        <v>10</v>
      </c>
      <c r="C11" s="3">
        <v>8350</v>
      </c>
      <c r="D11" s="13">
        <v>17479</v>
      </c>
      <c r="E11" s="3">
        <v>1835703</v>
      </c>
      <c r="F11" s="25">
        <f t="shared" si="0"/>
        <v>219.84467065868265</v>
      </c>
      <c r="G11" s="17"/>
      <c r="H11" s="17"/>
    </row>
    <row r="12" spans="2:8" ht="18.75" x14ac:dyDescent="0.3">
      <c r="B12" s="26" t="s">
        <v>11</v>
      </c>
      <c r="C12" s="3">
        <v>2034</v>
      </c>
      <c r="D12" s="13">
        <v>4514</v>
      </c>
      <c r="E12" s="3">
        <v>476476</v>
      </c>
      <c r="F12" s="25">
        <f t="shared" si="0"/>
        <v>234.25565388397246</v>
      </c>
      <c r="G12" s="17"/>
      <c r="H12" s="17"/>
    </row>
    <row r="13" spans="2:8" ht="18.75" x14ac:dyDescent="0.3">
      <c r="B13" s="26" t="s">
        <v>12</v>
      </c>
      <c r="C13" s="3">
        <v>8799</v>
      </c>
      <c r="D13" s="13">
        <v>19032</v>
      </c>
      <c r="E13" s="3">
        <v>2009158</v>
      </c>
      <c r="F13" s="25">
        <f t="shared" si="0"/>
        <v>228.33935674508467</v>
      </c>
      <c r="G13" s="17"/>
      <c r="H13" s="17"/>
    </row>
    <row r="14" spans="2:8" ht="18.75" x14ac:dyDescent="0.3">
      <c r="B14" s="26" t="s">
        <v>13</v>
      </c>
      <c r="C14" s="3">
        <v>3147</v>
      </c>
      <c r="D14" s="13">
        <v>6240</v>
      </c>
      <c r="E14" s="3">
        <v>661784</v>
      </c>
      <c r="F14" s="25">
        <f t="shared" si="0"/>
        <v>210.29043533523992</v>
      </c>
      <c r="G14" s="17"/>
      <c r="H14" s="17"/>
    </row>
    <row r="15" spans="2:8" ht="19.5" thickBot="1" x14ac:dyDescent="0.35">
      <c r="B15" s="28" t="s">
        <v>14</v>
      </c>
      <c r="C15" s="4">
        <v>10204</v>
      </c>
      <c r="D15" s="13">
        <v>20683</v>
      </c>
      <c r="E15" s="11">
        <v>2231999</v>
      </c>
      <c r="F15" s="25">
        <f t="shared" si="0"/>
        <v>218.7376519012152</v>
      </c>
      <c r="G15" s="17"/>
      <c r="H15" s="17"/>
    </row>
    <row r="16" spans="2:8" ht="19.5" thickBot="1" x14ac:dyDescent="0.35">
      <c r="B16" s="29" t="s">
        <v>15</v>
      </c>
      <c r="C16" s="30">
        <f>SUM(C8:C15)</f>
        <v>52714</v>
      </c>
      <c r="D16" s="30">
        <f t="shared" ref="D16:E16" si="1">SUM(D8:D15)</f>
        <v>110037</v>
      </c>
      <c r="E16" s="30">
        <f t="shared" si="1"/>
        <v>11689083</v>
      </c>
      <c r="F16" s="31">
        <f t="shared" si="0"/>
        <v>221.74532382289334</v>
      </c>
      <c r="G16" s="17"/>
      <c r="H16" s="17"/>
    </row>
    <row r="17" spans="2:13" ht="19.5" thickBot="1" x14ac:dyDescent="0.35">
      <c r="B17" s="32"/>
      <c r="C17" s="33"/>
      <c r="D17" s="33"/>
      <c r="E17" s="33"/>
      <c r="F17" s="33"/>
      <c r="G17" s="2"/>
      <c r="H17" s="2"/>
      <c r="I17" s="2"/>
      <c r="J17" s="2"/>
      <c r="K17" s="2"/>
      <c r="L17" s="2"/>
      <c r="M17" s="2"/>
    </row>
    <row r="18" spans="2:13" ht="19.5" thickBot="1" x14ac:dyDescent="0.35">
      <c r="B18" s="34" t="s">
        <v>16</v>
      </c>
      <c r="C18" s="35"/>
      <c r="D18" s="35"/>
      <c r="E18" s="35"/>
      <c r="F18" s="36"/>
      <c r="G18" s="2"/>
      <c r="H18" s="2"/>
      <c r="I18" s="2"/>
      <c r="J18" s="2"/>
      <c r="K18" s="2"/>
      <c r="L18" s="2"/>
      <c r="M18" s="2"/>
    </row>
    <row r="19" spans="2:13" ht="18.75" x14ac:dyDescent="0.3">
      <c r="B19" s="37" t="s">
        <v>17</v>
      </c>
      <c r="C19" s="3">
        <v>15028</v>
      </c>
      <c r="D19" s="3">
        <v>29281</v>
      </c>
      <c r="E19" s="6">
        <v>3155379</v>
      </c>
      <c r="F19" s="27">
        <f t="shared" ref="F19:F32" si="2">E19/C19</f>
        <v>209.96666223050306</v>
      </c>
      <c r="G19" s="38"/>
      <c r="H19" s="38"/>
      <c r="I19" s="38"/>
      <c r="J19" s="38"/>
      <c r="K19" s="38"/>
      <c r="L19" s="38"/>
      <c r="M19" s="38"/>
    </row>
    <row r="20" spans="2:13" ht="18.75" x14ac:dyDescent="0.3">
      <c r="B20" s="56" t="s">
        <v>18</v>
      </c>
      <c r="C20" s="3">
        <v>7238</v>
      </c>
      <c r="D20" s="3">
        <v>13480</v>
      </c>
      <c r="E20" s="3">
        <v>1460918</v>
      </c>
      <c r="F20" s="27">
        <f t="shared" si="2"/>
        <v>201.84001105277702</v>
      </c>
      <c r="G20" s="38"/>
      <c r="H20" s="38"/>
      <c r="I20" s="38"/>
      <c r="J20" s="38"/>
      <c r="K20" s="38"/>
      <c r="L20" s="38"/>
      <c r="M20" s="38"/>
    </row>
    <row r="21" spans="2:13" ht="18.75" x14ac:dyDescent="0.3">
      <c r="B21" s="55" t="s">
        <v>19</v>
      </c>
      <c r="C21" s="9">
        <v>6085</v>
      </c>
      <c r="D21" s="3">
        <v>12191</v>
      </c>
      <c r="E21" s="9">
        <v>1294325</v>
      </c>
      <c r="F21" s="27">
        <f t="shared" si="2"/>
        <v>212.70747740345112</v>
      </c>
      <c r="G21" s="2"/>
      <c r="H21" s="2"/>
      <c r="I21" s="2"/>
      <c r="J21" s="2"/>
      <c r="K21" s="2"/>
      <c r="L21" s="2"/>
      <c r="M21" s="2"/>
    </row>
    <row r="22" spans="2:13" ht="18.75" x14ac:dyDescent="0.3">
      <c r="B22" s="26" t="s">
        <v>20</v>
      </c>
      <c r="C22" s="9">
        <v>7887</v>
      </c>
      <c r="D22" s="3">
        <v>16168</v>
      </c>
      <c r="E22" s="9">
        <v>1702499</v>
      </c>
      <c r="F22" s="27">
        <f t="shared" si="2"/>
        <v>215.86141752250538</v>
      </c>
      <c r="G22" s="2"/>
      <c r="H22" s="2"/>
      <c r="I22" s="2"/>
      <c r="J22" s="2"/>
      <c r="K22" s="2"/>
      <c r="L22" s="2"/>
      <c r="M22" s="2"/>
    </row>
    <row r="23" spans="2:13" ht="18.75" x14ac:dyDescent="0.3">
      <c r="B23" s="26" t="s">
        <v>21</v>
      </c>
      <c r="C23" s="9">
        <v>4867</v>
      </c>
      <c r="D23" s="3">
        <v>10500</v>
      </c>
      <c r="E23" s="9">
        <v>1096469</v>
      </c>
      <c r="F23" s="27">
        <f t="shared" si="2"/>
        <v>225.28641873844256</v>
      </c>
      <c r="G23" s="2"/>
      <c r="H23" s="2"/>
      <c r="I23" s="2"/>
      <c r="J23" s="2"/>
      <c r="K23" s="2"/>
      <c r="L23" s="2"/>
      <c r="M23" s="2"/>
    </row>
    <row r="24" spans="2:13" ht="18.75" x14ac:dyDescent="0.3">
      <c r="B24" s="26" t="s">
        <v>22</v>
      </c>
      <c r="C24" s="9">
        <v>3275</v>
      </c>
      <c r="D24" s="3">
        <v>7010</v>
      </c>
      <c r="E24" s="9">
        <v>742670</v>
      </c>
      <c r="F24" s="27">
        <f t="shared" si="2"/>
        <v>226.76946564885498</v>
      </c>
      <c r="G24" s="2"/>
      <c r="H24" s="2"/>
      <c r="I24" s="2"/>
      <c r="J24" s="2"/>
      <c r="K24" s="2"/>
      <c r="L24" s="2"/>
      <c r="M24" s="2"/>
    </row>
    <row r="25" spans="2:13" ht="18.75" x14ac:dyDescent="0.3">
      <c r="B25" s="26" t="s">
        <v>23</v>
      </c>
      <c r="C25" s="9">
        <v>8541</v>
      </c>
      <c r="D25" s="3">
        <v>17476</v>
      </c>
      <c r="E25" s="9">
        <v>1862191</v>
      </c>
      <c r="F25" s="27">
        <f t="shared" si="2"/>
        <v>218.02962182414237</v>
      </c>
      <c r="G25" s="2"/>
      <c r="H25" s="2"/>
      <c r="I25" s="2"/>
      <c r="J25" s="2"/>
      <c r="K25" s="2"/>
      <c r="L25" s="2"/>
      <c r="M25" s="2"/>
    </row>
    <row r="26" spans="2:13" ht="18.75" x14ac:dyDescent="0.3">
      <c r="B26" s="26" t="s">
        <v>24</v>
      </c>
      <c r="C26" s="9">
        <v>7633</v>
      </c>
      <c r="D26" s="3">
        <v>16364</v>
      </c>
      <c r="E26" s="9">
        <v>1733374</v>
      </c>
      <c r="F26" s="27">
        <f t="shared" si="2"/>
        <v>227.08947988995152</v>
      </c>
      <c r="G26" s="2"/>
      <c r="H26" s="2"/>
      <c r="I26" s="2"/>
      <c r="J26" s="2"/>
      <c r="K26" s="2"/>
      <c r="L26" s="2"/>
      <c r="M26" s="2"/>
    </row>
    <row r="27" spans="2:13" ht="18.75" x14ac:dyDescent="0.3">
      <c r="B27" s="26" t="s">
        <v>25</v>
      </c>
      <c r="C27" s="9">
        <v>10009</v>
      </c>
      <c r="D27" s="3">
        <v>19910</v>
      </c>
      <c r="E27" s="9">
        <v>2112821</v>
      </c>
      <c r="F27" s="27">
        <f t="shared" si="2"/>
        <v>211.09211709461485</v>
      </c>
      <c r="G27" s="2"/>
      <c r="H27" s="2"/>
      <c r="I27" s="2"/>
      <c r="J27" s="2"/>
      <c r="K27" s="2"/>
      <c r="L27" s="2"/>
      <c r="M27" s="2"/>
    </row>
    <row r="28" spans="2:13" ht="18.75" x14ac:dyDescent="0.3">
      <c r="B28" s="26" t="s">
        <v>26</v>
      </c>
      <c r="C28" s="9">
        <v>6677</v>
      </c>
      <c r="D28" s="3">
        <v>15226</v>
      </c>
      <c r="E28" s="9">
        <v>1584553</v>
      </c>
      <c r="F28" s="27">
        <f t="shared" si="2"/>
        <v>237.31511157705557</v>
      </c>
      <c r="G28" s="2"/>
      <c r="H28" s="2"/>
      <c r="I28" s="2"/>
      <c r="J28" s="2"/>
      <c r="K28" s="2"/>
      <c r="L28" s="2"/>
      <c r="M28" s="2"/>
    </row>
    <row r="29" spans="2:13" ht="18.75" x14ac:dyDescent="0.3">
      <c r="B29" s="26" t="s">
        <v>27</v>
      </c>
      <c r="C29" s="9">
        <v>5781</v>
      </c>
      <c r="D29" s="3">
        <v>12349</v>
      </c>
      <c r="E29" s="9">
        <v>1294810</v>
      </c>
      <c r="F29" s="27">
        <f t="shared" si="2"/>
        <v>223.97682061927003</v>
      </c>
      <c r="G29" s="2"/>
      <c r="H29" s="2"/>
      <c r="I29" s="2"/>
      <c r="J29" s="2"/>
      <c r="K29" s="2"/>
      <c r="L29" s="2"/>
      <c r="M29" s="2"/>
    </row>
    <row r="30" spans="2:13" ht="18.75" x14ac:dyDescent="0.3">
      <c r="B30" s="39" t="s">
        <v>28</v>
      </c>
      <c r="C30" s="8">
        <v>5580</v>
      </c>
      <c r="D30" s="13">
        <v>12152</v>
      </c>
      <c r="E30" s="8">
        <v>1294201</v>
      </c>
      <c r="F30" s="27">
        <f t="shared" si="2"/>
        <v>231.93566308243729</v>
      </c>
      <c r="G30" s="2"/>
      <c r="H30" s="2"/>
      <c r="I30" s="2"/>
      <c r="J30" s="2"/>
      <c r="K30" s="2"/>
      <c r="L30" s="2"/>
      <c r="M30" s="2"/>
    </row>
    <row r="31" spans="2:13" ht="19.5" thickBot="1" x14ac:dyDescent="0.35">
      <c r="B31" s="39" t="s">
        <v>29</v>
      </c>
      <c r="C31" s="53">
        <v>1959</v>
      </c>
      <c r="D31" s="5">
        <v>4146</v>
      </c>
      <c r="E31" s="54">
        <v>444620</v>
      </c>
      <c r="F31" s="27">
        <f t="shared" si="2"/>
        <v>226.96273608984177</v>
      </c>
      <c r="G31" s="2"/>
      <c r="H31" s="2"/>
      <c r="I31" s="2"/>
      <c r="J31" s="2"/>
      <c r="K31" s="2"/>
      <c r="L31" s="2"/>
      <c r="M31" s="2"/>
    </row>
    <row r="32" spans="2:13" ht="19.5" thickBot="1" x14ac:dyDescent="0.35">
      <c r="B32" s="29" t="s">
        <v>30</v>
      </c>
      <c r="C32" s="40">
        <f>SUM(C19:C31)</f>
        <v>90560</v>
      </c>
      <c r="D32" s="40">
        <f t="shared" ref="D32:E32" si="3">SUM(D19:D31)</f>
        <v>186253</v>
      </c>
      <c r="E32" s="40">
        <f t="shared" si="3"/>
        <v>19778830</v>
      </c>
      <c r="F32" s="31">
        <f t="shared" si="2"/>
        <v>218.40580830388691</v>
      </c>
      <c r="G32" s="2"/>
      <c r="H32" s="2"/>
      <c r="I32" s="2"/>
      <c r="J32" s="2"/>
      <c r="K32" s="2"/>
      <c r="L32" s="2"/>
      <c r="M32" s="2"/>
    </row>
    <row r="33" spans="2:8" ht="19.5" thickBot="1" x14ac:dyDescent="0.35">
      <c r="B33" s="32"/>
      <c r="C33" s="41"/>
      <c r="D33" s="41"/>
      <c r="E33" s="41"/>
      <c r="F33" s="33"/>
      <c r="G33" s="17"/>
      <c r="H33" s="17"/>
    </row>
    <row r="34" spans="2:8" ht="19.5" thickBot="1" x14ac:dyDescent="0.35">
      <c r="B34" s="21" t="s">
        <v>31</v>
      </c>
      <c r="C34" s="42"/>
      <c r="D34" s="42"/>
      <c r="E34" s="42"/>
      <c r="F34" s="43"/>
      <c r="G34" s="17"/>
      <c r="H34" s="17"/>
    </row>
    <row r="35" spans="2:8" ht="18.75" x14ac:dyDescent="0.3">
      <c r="B35" s="24" t="s">
        <v>32</v>
      </c>
      <c r="C35" s="16">
        <v>9019</v>
      </c>
      <c r="D35" s="8">
        <v>18981</v>
      </c>
      <c r="E35" s="8">
        <v>1994981</v>
      </c>
      <c r="F35" s="27">
        <f t="shared" ref="F35:F48" si="4">E35/C35</f>
        <v>221.19758288058543</v>
      </c>
      <c r="G35" s="17"/>
      <c r="H35" s="17"/>
    </row>
    <row r="36" spans="2:8" ht="18.75" x14ac:dyDescent="0.3">
      <c r="B36" s="26" t="s">
        <v>33</v>
      </c>
      <c r="C36" s="9">
        <v>9153</v>
      </c>
      <c r="D36" s="7">
        <v>18320</v>
      </c>
      <c r="E36" s="7">
        <v>1937663</v>
      </c>
      <c r="F36" s="27">
        <f t="shared" si="4"/>
        <v>211.69703922211298</v>
      </c>
      <c r="G36" s="17"/>
      <c r="H36" s="17"/>
    </row>
    <row r="37" spans="2:8" ht="18.75" x14ac:dyDescent="0.3">
      <c r="B37" s="26" t="s">
        <v>34</v>
      </c>
      <c r="C37" s="9">
        <v>10506</v>
      </c>
      <c r="D37" s="7">
        <v>21667</v>
      </c>
      <c r="E37" s="9">
        <v>2271758</v>
      </c>
      <c r="F37" s="27">
        <f t="shared" si="4"/>
        <v>216.23434228060157</v>
      </c>
      <c r="G37" s="17"/>
      <c r="H37" s="17"/>
    </row>
    <row r="38" spans="2:8" ht="18.75" x14ac:dyDescent="0.3">
      <c r="B38" s="26" t="s">
        <v>35</v>
      </c>
      <c r="C38" s="9">
        <v>5357</v>
      </c>
      <c r="D38" s="7">
        <v>11301</v>
      </c>
      <c r="E38" s="9">
        <v>1210582</v>
      </c>
      <c r="F38" s="27">
        <f t="shared" si="4"/>
        <v>225.98133283554228</v>
      </c>
      <c r="G38" s="17"/>
      <c r="H38" s="17"/>
    </row>
    <row r="39" spans="2:8" ht="18.75" x14ac:dyDescent="0.3">
      <c r="B39" s="26" t="s">
        <v>36</v>
      </c>
      <c r="C39" s="9">
        <v>8162</v>
      </c>
      <c r="D39" s="7">
        <v>17640</v>
      </c>
      <c r="E39" s="9">
        <v>1851380</v>
      </c>
      <c r="F39" s="27">
        <f t="shared" si="4"/>
        <v>226.82920852732173</v>
      </c>
      <c r="G39" s="17"/>
      <c r="H39" s="17"/>
    </row>
    <row r="40" spans="2:8" ht="18.75" x14ac:dyDescent="0.3">
      <c r="B40" s="26" t="s">
        <v>37</v>
      </c>
      <c r="C40" s="9">
        <v>5836</v>
      </c>
      <c r="D40" s="7">
        <v>12003</v>
      </c>
      <c r="E40" s="9">
        <v>1254487</v>
      </c>
      <c r="F40" s="27">
        <f t="shared" si="4"/>
        <v>214.95664838930776</v>
      </c>
      <c r="G40" s="17"/>
      <c r="H40" s="17"/>
    </row>
    <row r="41" spans="2:8" ht="18.75" x14ac:dyDescent="0.3">
      <c r="B41" s="26" t="s">
        <v>38</v>
      </c>
      <c r="C41" s="9">
        <v>7177</v>
      </c>
      <c r="D41" s="7">
        <v>15608</v>
      </c>
      <c r="E41" s="9">
        <v>1625277</v>
      </c>
      <c r="F41" s="27">
        <f t="shared" si="4"/>
        <v>226.45631879615439</v>
      </c>
      <c r="G41" s="17"/>
      <c r="H41" s="17"/>
    </row>
    <row r="42" spans="2:8" ht="18.75" x14ac:dyDescent="0.3">
      <c r="B42" s="26" t="s">
        <v>39</v>
      </c>
      <c r="C42" s="9">
        <v>10489</v>
      </c>
      <c r="D42" s="7">
        <v>22926</v>
      </c>
      <c r="E42" s="9">
        <v>2400424</v>
      </c>
      <c r="F42" s="27">
        <f t="shared" si="4"/>
        <v>228.85155877586041</v>
      </c>
      <c r="G42" s="17"/>
      <c r="H42" s="17"/>
    </row>
    <row r="43" spans="2:8" ht="18.75" x14ac:dyDescent="0.3">
      <c r="B43" s="26" t="s">
        <v>40</v>
      </c>
      <c r="C43" s="9">
        <v>7044</v>
      </c>
      <c r="D43" s="7">
        <v>14862</v>
      </c>
      <c r="E43" s="9">
        <v>1556578</v>
      </c>
      <c r="F43" s="27">
        <f t="shared" si="4"/>
        <v>220.97927314026123</v>
      </c>
      <c r="G43" s="17"/>
      <c r="H43" s="17"/>
    </row>
    <row r="44" spans="2:8" ht="18.75" x14ac:dyDescent="0.3">
      <c r="B44" s="26" t="s">
        <v>41</v>
      </c>
      <c r="C44" s="9">
        <v>5680</v>
      </c>
      <c r="D44" s="7">
        <v>11604</v>
      </c>
      <c r="E44" s="9">
        <v>1201940</v>
      </c>
      <c r="F44" s="27">
        <f t="shared" si="4"/>
        <v>211.60915492957747</v>
      </c>
      <c r="G44" s="17"/>
      <c r="H44" s="17"/>
    </row>
    <row r="45" spans="2:8" ht="18.75" x14ac:dyDescent="0.3">
      <c r="B45" s="26" t="s">
        <v>42</v>
      </c>
      <c r="C45" s="9">
        <v>7562</v>
      </c>
      <c r="D45" s="7">
        <v>16169</v>
      </c>
      <c r="E45" s="9">
        <v>1703592</v>
      </c>
      <c r="F45" s="27">
        <f t="shared" si="4"/>
        <v>225.2832583972494</v>
      </c>
      <c r="G45" s="17"/>
      <c r="H45" s="17"/>
    </row>
    <row r="46" spans="2:8" ht="18.75" x14ac:dyDescent="0.3">
      <c r="B46" s="39" t="s">
        <v>43</v>
      </c>
      <c r="C46" s="9">
        <v>6910</v>
      </c>
      <c r="D46" s="7">
        <v>14263</v>
      </c>
      <c r="E46" s="12">
        <v>1513293</v>
      </c>
      <c r="F46" s="27">
        <f t="shared" si="4"/>
        <v>219.00043415340087</v>
      </c>
      <c r="G46" s="17"/>
      <c r="H46" s="17"/>
    </row>
    <row r="47" spans="2:8" ht="19.5" thickBot="1" x14ac:dyDescent="0.35">
      <c r="B47" s="39" t="s">
        <v>44</v>
      </c>
      <c r="C47" s="53">
        <v>5045</v>
      </c>
      <c r="D47" s="7">
        <v>10370</v>
      </c>
      <c r="E47" s="12">
        <v>1089981</v>
      </c>
      <c r="F47" s="27">
        <f t="shared" si="4"/>
        <v>216.05173439048562</v>
      </c>
      <c r="G47" s="17"/>
      <c r="H47" s="17"/>
    </row>
    <row r="48" spans="2:8" ht="19.5" thickBot="1" x14ac:dyDescent="0.35">
      <c r="B48" s="29" t="s">
        <v>45</v>
      </c>
      <c r="C48" s="40">
        <f>SUM(C35:C47)</f>
        <v>97940</v>
      </c>
      <c r="D48" s="40">
        <f t="shared" ref="D48:E48" si="5">SUM(D35:D47)</f>
        <v>205714</v>
      </c>
      <c r="E48" s="40">
        <f t="shared" si="5"/>
        <v>21611936</v>
      </c>
      <c r="F48" s="31">
        <f t="shared" si="4"/>
        <v>220.66506024096387</v>
      </c>
      <c r="G48" s="17"/>
      <c r="H48" s="17"/>
    </row>
    <row r="49" spans="2:8" ht="19.5" thickBot="1" x14ac:dyDescent="0.35">
      <c r="B49" s="44"/>
      <c r="C49" s="45"/>
      <c r="D49" s="45"/>
      <c r="E49" s="45"/>
      <c r="F49" s="46"/>
      <c r="G49" s="17"/>
      <c r="H49" s="17"/>
    </row>
    <row r="50" spans="2:8" ht="19.5" thickBot="1" x14ac:dyDescent="0.35">
      <c r="B50" s="21" t="s">
        <v>46</v>
      </c>
      <c r="C50" s="42"/>
      <c r="D50" s="42"/>
      <c r="E50" s="42"/>
      <c r="F50" s="43"/>
      <c r="G50" s="17"/>
      <c r="H50" s="17"/>
    </row>
    <row r="51" spans="2:8" ht="18.75" x14ac:dyDescent="0.3">
      <c r="B51" s="24" t="s">
        <v>47</v>
      </c>
      <c r="C51" s="16">
        <v>5499</v>
      </c>
      <c r="D51" s="7">
        <v>11381</v>
      </c>
      <c r="E51" s="8">
        <v>1206532</v>
      </c>
      <c r="F51" s="27">
        <f t="shared" ref="F51:F58" si="6">E51/C51</f>
        <v>219.40934715402801</v>
      </c>
      <c r="G51" s="17"/>
      <c r="H51" s="17"/>
    </row>
    <row r="52" spans="2:8" ht="18.75" x14ac:dyDescent="0.3">
      <c r="B52" s="26" t="s">
        <v>48</v>
      </c>
      <c r="C52" s="9">
        <v>7998</v>
      </c>
      <c r="D52" s="7">
        <v>17698</v>
      </c>
      <c r="E52" s="9">
        <v>1874023</v>
      </c>
      <c r="F52" s="27">
        <f t="shared" si="6"/>
        <v>234.31145286321581</v>
      </c>
      <c r="G52" s="17"/>
      <c r="H52" s="17"/>
    </row>
    <row r="53" spans="2:8" ht="18.75" x14ac:dyDescent="0.3">
      <c r="B53" s="26" t="s">
        <v>49</v>
      </c>
      <c r="C53" s="9">
        <v>22187</v>
      </c>
      <c r="D53" s="7">
        <v>44792</v>
      </c>
      <c r="E53" s="9">
        <v>4698017</v>
      </c>
      <c r="F53" s="27">
        <f t="shared" si="6"/>
        <v>211.74638301708208</v>
      </c>
      <c r="G53" s="17"/>
      <c r="H53" s="17"/>
    </row>
    <row r="54" spans="2:8" ht="18.75" x14ac:dyDescent="0.3">
      <c r="B54" s="26" t="s">
        <v>50</v>
      </c>
      <c r="C54" s="9">
        <v>7373</v>
      </c>
      <c r="D54" s="7">
        <v>15763</v>
      </c>
      <c r="E54" s="9">
        <v>1633280</v>
      </c>
      <c r="F54" s="27">
        <f t="shared" si="6"/>
        <v>221.5217686152177</v>
      </c>
      <c r="G54" s="17"/>
      <c r="H54" s="17"/>
    </row>
    <row r="55" spans="2:8" ht="18.75" x14ac:dyDescent="0.3">
      <c r="B55" s="26" t="s">
        <v>51</v>
      </c>
      <c r="C55" s="9">
        <v>5605</v>
      </c>
      <c r="D55" s="7">
        <v>11367</v>
      </c>
      <c r="E55" s="9">
        <v>1218559</v>
      </c>
      <c r="F55" s="27">
        <f t="shared" si="6"/>
        <v>217.40570918822479</v>
      </c>
      <c r="G55" s="17"/>
      <c r="H55" s="17"/>
    </row>
    <row r="56" spans="2:8" ht="18.75" x14ac:dyDescent="0.3">
      <c r="B56" s="26" t="s">
        <v>52</v>
      </c>
      <c r="C56" s="9">
        <v>5768</v>
      </c>
      <c r="D56" s="7">
        <v>11839</v>
      </c>
      <c r="E56" s="9">
        <v>1245430</v>
      </c>
      <c r="F56" s="27">
        <f t="shared" si="6"/>
        <v>215.92059639389737</v>
      </c>
      <c r="G56" s="17"/>
      <c r="H56" s="17"/>
    </row>
    <row r="57" spans="2:8" ht="19.5" thickBot="1" x14ac:dyDescent="0.35">
      <c r="B57" s="26" t="s">
        <v>53</v>
      </c>
      <c r="C57" s="10">
        <v>7794</v>
      </c>
      <c r="D57" s="7">
        <v>15705</v>
      </c>
      <c r="E57" s="9">
        <v>1648555</v>
      </c>
      <c r="F57" s="27">
        <f t="shared" si="6"/>
        <v>211.51590967410829</v>
      </c>
      <c r="G57" s="17"/>
      <c r="H57" s="17"/>
    </row>
    <row r="58" spans="2:8" ht="19.5" thickBot="1" x14ac:dyDescent="0.35">
      <c r="B58" s="29" t="s">
        <v>45</v>
      </c>
      <c r="C58" s="40">
        <f>SUM(C51:C57)</f>
        <v>62224</v>
      </c>
      <c r="D58" s="40">
        <f t="shared" ref="D58:E58" si="7">SUM(D51:D57)</f>
        <v>128545</v>
      </c>
      <c r="E58" s="40">
        <f t="shared" si="7"/>
        <v>13524396</v>
      </c>
      <c r="F58" s="31">
        <f t="shared" si="6"/>
        <v>217.35015428130626</v>
      </c>
      <c r="G58" s="17"/>
      <c r="H58" s="17"/>
    </row>
    <row r="59" spans="2:8" ht="19.5" thickBot="1" x14ac:dyDescent="0.35">
      <c r="B59" s="44"/>
      <c r="C59" s="45"/>
      <c r="D59" s="45"/>
      <c r="E59" s="45"/>
      <c r="F59" s="46"/>
      <c r="G59" s="17"/>
      <c r="H59" s="17"/>
    </row>
    <row r="60" spans="2:8" ht="19.5" thickBot="1" x14ac:dyDescent="0.35">
      <c r="B60" s="21" t="s">
        <v>54</v>
      </c>
      <c r="C60" s="42"/>
      <c r="D60" s="42"/>
      <c r="E60" s="42"/>
      <c r="F60" s="43"/>
      <c r="G60" s="17"/>
      <c r="H60" s="17"/>
    </row>
    <row r="61" spans="2:8" ht="18.75" x14ac:dyDescent="0.3">
      <c r="B61" s="24" t="s">
        <v>55</v>
      </c>
      <c r="C61" s="16">
        <v>9069</v>
      </c>
      <c r="D61" s="7">
        <v>19333</v>
      </c>
      <c r="E61" s="8">
        <v>2031887</v>
      </c>
      <c r="F61" s="27">
        <f t="shared" ref="F61:F68" si="8">E61/C61</f>
        <v>224.04752453412723</v>
      </c>
      <c r="G61" s="17"/>
      <c r="H61" s="17"/>
    </row>
    <row r="62" spans="2:8" ht="18.75" x14ac:dyDescent="0.3">
      <c r="B62" s="26" t="s">
        <v>56</v>
      </c>
      <c r="C62" s="9">
        <v>9903</v>
      </c>
      <c r="D62" s="7">
        <v>20580</v>
      </c>
      <c r="E62" s="9">
        <v>2164774</v>
      </c>
      <c r="F62" s="27">
        <f t="shared" si="8"/>
        <v>218.59779864687468</v>
      </c>
      <c r="G62" s="17"/>
      <c r="H62" s="17"/>
    </row>
    <row r="63" spans="2:8" ht="18.75" x14ac:dyDescent="0.3">
      <c r="B63" s="26" t="s">
        <v>57</v>
      </c>
      <c r="C63" s="9">
        <v>11710</v>
      </c>
      <c r="D63" s="7">
        <v>23598</v>
      </c>
      <c r="E63" s="9">
        <v>2487649</v>
      </c>
      <c r="F63" s="27">
        <f t="shared" si="8"/>
        <v>212.43800170794194</v>
      </c>
      <c r="G63" s="17"/>
      <c r="H63" s="17"/>
    </row>
    <row r="64" spans="2:8" ht="18.75" x14ac:dyDescent="0.3">
      <c r="B64" s="26" t="s">
        <v>58</v>
      </c>
      <c r="C64" s="9">
        <v>5281</v>
      </c>
      <c r="D64" s="7">
        <v>11681</v>
      </c>
      <c r="E64" s="9">
        <v>1247071</v>
      </c>
      <c r="F64" s="27">
        <f t="shared" si="8"/>
        <v>236.14296534747206</v>
      </c>
      <c r="G64" s="17"/>
      <c r="H64" s="17"/>
    </row>
    <row r="65" spans="2:8" ht="18.75" x14ac:dyDescent="0.3">
      <c r="B65" s="26" t="s">
        <v>59</v>
      </c>
      <c r="C65" s="9">
        <v>4081</v>
      </c>
      <c r="D65" s="7">
        <v>8387</v>
      </c>
      <c r="E65" s="9">
        <v>878707</v>
      </c>
      <c r="F65" s="27">
        <f t="shared" si="8"/>
        <v>215.31658907130605</v>
      </c>
      <c r="G65" s="17"/>
      <c r="H65" s="17"/>
    </row>
    <row r="66" spans="2:8" ht="18.75" x14ac:dyDescent="0.3">
      <c r="B66" s="26" t="s">
        <v>60</v>
      </c>
      <c r="C66" s="9">
        <v>10042</v>
      </c>
      <c r="D66" s="7">
        <v>20968</v>
      </c>
      <c r="E66" s="9">
        <v>2195201</v>
      </c>
      <c r="F66" s="27">
        <f t="shared" si="8"/>
        <v>218.60197171878113</v>
      </c>
      <c r="G66" s="67"/>
      <c r="H66" s="17"/>
    </row>
    <row r="67" spans="2:8" ht="19.5" thickBot="1" x14ac:dyDescent="0.35">
      <c r="B67" s="26" t="s">
        <v>61</v>
      </c>
      <c r="C67" s="9">
        <v>9360</v>
      </c>
      <c r="D67" s="7">
        <v>18932</v>
      </c>
      <c r="E67" s="9">
        <v>2004478</v>
      </c>
      <c r="F67" s="27">
        <f t="shared" si="8"/>
        <v>214.15363247863249</v>
      </c>
      <c r="G67" s="17"/>
      <c r="H67" s="17"/>
    </row>
    <row r="68" spans="2:8" ht="19.5" thickBot="1" x14ac:dyDescent="0.35">
      <c r="B68" s="29" t="s">
        <v>45</v>
      </c>
      <c r="C68" s="40">
        <f>SUM(C61:C67)</f>
        <v>59446</v>
      </c>
      <c r="D68" s="40">
        <f>SUM(D61:D67)</f>
        <v>123479</v>
      </c>
      <c r="E68" s="40">
        <f>SUM(E61:E67)</f>
        <v>13009767</v>
      </c>
      <c r="F68" s="31">
        <f t="shared" si="8"/>
        <v>218.85016653769807</v>
      </c>
      <c r="G68" s="17"/>
      <c r="H68" s="17"/>
    </row>
    <row r="69" spans="2:8" ht="19.5" thickBot="1" x14ac:dyDescent="0.35">
      <c r="B69" s="44"/>
      <c r="C69" s="45"/>
      <c r="D69" s="45"/>
      <c r="E69" s="45"/>
      <c r="F69" s="46"/>
      <c r="G69" s="17"/>
      <c r="H69" s="17"/>
    </row>
    <row r="70" spans="2:8" ht="19.5" thickBot="1" x14ac:dyDescent="0.35">
      <c r="B70" s="21" t="s">
        <v>62</v>
      </c>
      <c r="C70" s="42"/>
      <c r="D70" s="42"/>
      <c r="E70" s="42"/>
      <c r="F70" s="43"/>
      <c r="G70" s="17"/>
      <c r="H70" s="17"/>
    </row>
    <row r="71" spans="2:8" ht="18.75" x14ac:dyDescent="0.3">
      <c r="B71" s="24" t="s">
        <v>63</v>
      </c>
      <c r="C71" s="16">
        <v>4030</v>
      </c>
      <c r="D71" s="7">
        <v>8579</v>
      </c>
      <c r="E71" s="8">
        <v>898611</v>
      </c>
      <c r="F71" s="27">
        <f t="shared" ref="F71:F77" si="9">E71/C71</f>
        <v>222.98039702233251</v>
      </c>
      <c r="G71" s="17"/>
      <c r="H71" s="17"/>
    </row>
    <row r="72" spans="2:8" ht="18.75" x14ac:dyDescent="0.3">
      <c r="B72" s="26" t="s">
        <v>64</v>
      </c>
      <c r="C72" s="9">
        <v>7180</v>
      </c>
      <c r="D72" s="7">
        <v>14077</v>
      </c>
      <c r="E72" s="9">
        <v>1464926</v>
      </c>
      <c r="F72" s="27">
        <f t="shared" si="9"/>
        <v>204.02869080779945</v>
      </c>
      <c r="G72" s="17"/>
      <c r="H72" s="17"/>
    </row>
    <row r="73" spans="2:8" ht="18.75" x14ac:dyDescent="0.3">
      <c r="B73" s="26" t="s">
        <v>62</v>
      </c>
      <c r="C73" s="9">
        <v>8229</v>
      </c>
      <c r="D73" s="7">
        <v>17122</v>
      </c>
      <c r="E73" s="9">
        <v>1794421</v>
      </c>
      <c r="F73" s="27">
        <f t="shared" si="9"/>
        <v>218.06063920281929</v>
      </c>
      <c r="G73" s="17"/>
      <c r="H73" s="17"/>
    </row>
    <row r="74" spans="2:8" ht="18.75" x14ac:dyDescent="0.3">
      <c r="B74" s="26" t="s">
        <v>65</v>
      </c>
      <c r="C74" s="9">
        <v>4398</v>
      </c>
      <c r="D74" s="7">
        <v>8936</v>
      </c>
      <c r="E74" s="9">
        <v>937828</v>
      </c>
      <c r="F74" s="27">
        <f t="shared" si="9"/>
        <v>213.23965438835833</v>
      </c>
      <c r="G74" s="17"/>
      <c r="H74" s="17"/>
    </row>
    <row r="75" spans="2:8" ht="18.75" x14ac:dyDescent="0.3">
      <c r="B75" s="26" t="s">
        <v>66</v>
      </c>
      <c r="C75" s="9">
        <v>6407</v>
      </c>
      <c r="D75" s="7">
        <v>13217</v>
      </c>
      <c r="E75" s="9">
        <v>1384390</v>
      </c>
      <c r="F75" s="27">
        <f t="shared" si="9"/>
        <v>216.07460589979709</v>
      </c>
      <c r="G75" s="17"/>
      <c r="H75" s="17"/>
    </row>
    <row r="76" spans="2:8" ht="19.5" thickBot="1" x14ac:dyDescent="0.35">
      <c r="B76" s="28" t="s">
        <v>67</v>
      </c>
      <c r="C76" s="10">
        <v>4080</v>
      </c>
      <c r="D76" s="7">
        <v>8707</v>
      </c>
      <c r="E76" s="10">
        <v>900368</v>
      </c>
      <c r="F76" s="27">
        <f t="shared" si="9"/>
        <v>220.67843137254903</v>
      </c>
      <c r="G76" s="17"/>
      <c r="H76" s="17"/>
    </row>
    <row r="77" spans="2:8" ht="19.5" thickBot="1" x14ac:dyDescent="0.35">
      <c r="B77" s="29" t="s">
        <v>45</v>
      </c>
      <c r="C77" s="40">
        <f>SUM(C71:C76)</f>
        <v>34324</v>
      </c>
      <c r="D77" s="40">
        <f t="shared" ref="D77:E77" si="10">SUM(D71:D76)</f>
        <v>70638</v>
      </c>
      <c r="E77" s="40">
        <f t="shared" si="10"/>
        <v>7380544</v>
      </c>
      <c r="F77" s="31">
        <f t="shared" si="9"/>
        <v>215.02575457405896</v>
      </c>
      <c r="G77" s="17"/>
      <c r="H77" s="17"/>
    </row>
    <row r="78" spans="2:8" ht="19.5" thickBot="1" x14ac:dyDescent="0.35">
      <c r="B78" s="44"/>
      <c r="C78" s="45"/>
      <c r="D78" s="45"/>
      <c r="E78" s="45"/>
      <c r="F78" s="46"/>
      <c r="G78" s="17"/>
      <c r="H78" s="17"/>
    </row>
    <row r="79" spans="2:8" ht="19.5" thickBot="1" x14ac:dyDescent="0.35">
      <c r="B79" s="21" t="s">
        <v>68</v>
      </c>
      <c r="C79" s="42"/>
      <c r="D79" s="42"/>
      <c r="E79" s="42"/>
      <c r="F79" s="43"/>
      <c r="G79" s="17"/>
      <c r="H79" s="17"/>
    </row>
    <row r="80" spans="2:8" ht="18.75" x14ac:dyDescent="0.3">
      <c r="B80" s="24" t="s">
        <v>69</v>
      </c>
      <c r="C80" s="16">
        <v>2565</v>
      </c>
      <c r="D80" s="7">
        <v>5202</v>
      </c>
      <c r="E80" s="8">
        <v>541627</v>
      </c>
      <c r="F80" s="27">
        <f t="shared" ref="F80:F90" si="11">E80/C80</f>
        <v>211.16062378167641</v>
      </c>
      <c r="G80" s="17"/>
      <c r="H80" s="17"/>
    </row>
    <row r="81" spans="2:8" ht="18.75" x14ac:dyDescent="0.3">
      <c r="B81" s="26" t="s">
        <v>70</v>
      </c>
      <c r="C81" s="9">
        <v>254</v>
      </c>
      <c r="D81" s="7">
        <v>545</v>
      </c>
      <c r="E81" s="9">
        <v>54430</v>
      </c>
      <c r="F81" s="27">
        <f t="shared" si="11"/>
        <v>214.29133858267716</v>
      </c>
      <c r="G81" s="17"/>
      <c r="H81" s="17"/>
    </row>
    <row r="82" spans="2:8" ht="18.75" x14ac:dyDescent="0.3">
      <c r="B82" s="26" t="s">
        <v>71</v>
      </c>
      <c r="C82" s="9">
        <v>7068</v>
      </c>
      <c r="D82" s="7">
        <v>14390</v>
      </c>
      <c r="E82" s="9">
        <v>1525454</v>
      </c>
      <c r="F82" s="27">
        <f t="shared" si="11"/>
        <v>215.8254102999434</v>
      </c>
      <c r="G82" s="17"/>
      <c r="H82" s="17"/>
    </row>
    <row r="83" spans="2:8" ht="18.75" x14ac:dyDescent="0.3">
      <c r="B83" s="26" t="s">
        <v>68</v>
      </c>
      <c r="C83" s="9">
        <v>11582</v>
      </c>
      <c r="D83" s="7">
        <v>22733</v>
      </c>
      <c r="E83" s="9">
        <v>2407453</v>
      </c>
      <c r="F83" s="27">
        <f t="shared" si="11"/>
        <v>207.86159557934727</v>
      </c>
      <c r="G83" s="17"/>
      <c r="H83" s="17"/>
    </row>
    <row r="84" spans="2:8" ht="18.75" x14ac:dyDescent="0.3">
      <c r="B84" s="26" t="s">
        <v>72</v>
      </c>
      <c r="C84" s="9">
        <v>8428</v>
      </c>
      <c r="D84" s="7">
        <v>17529</v>
      </c>
      <c r="E84" s="9">
        <v>1856480</v>
      </c>
      <c r="F84" s="27">
        <f t="shared" si="11"/>
        <v>220.27527289985761</v>
      </c>
      <c r="G84" s="17"/>
      <c r="H84" s="17"/>
    </row>
    <row r="85" spans="2:8" ht="18.75" x14ac:dyDescent="0.3">
      <c r="B85" s="26" t="s">
        <v>73</v>
      </c>
      <c r="C85" s="9">
        <v>7707</v>
      </c>
      <c r="D85" s="7">
        <v>15537</v>
      </c>
      <c r="E85" s="9">
        <v>1645450</v>
      </c>
      <c r="F85" s="27">
        <f t="shared" si="11"/>
        <v>213.50071363695341</v>
      </c>
      <c r="G85" s="17"/>
      <c r="H85" s="17"/>
    </row>
    <row r="86" spans="2:8" ht="18.75" x14ac:dyDescent="0.3">
      <c r="B86" s="26" t="s">
        <v>74</v>
      </c>
      <c r="C86" s="9">
        <v>2949</v>
      </c>
      <c r="D86" s="7">
        <v>6041</v>
      </c>
      <c r="E86" s="9">
        <v>630821</v>
      </c>
      <c r="F86" s="27">
        <f t="shared" si="11"/>
        <v>213.91013903017972</v>
      </c>
      <c r="G86" s="17"/>
      <c r="H86" s="17"/>
    </row>
    <row r="87" spans="2:8" ht="18.75" x14ac:dyDescent="0.3">
      <c r="B87" s="26" t="s">
        <v>75</v>
      </c>
      <c r="C87" s="9">
        <v>5621</v>
      </c>
      <c r="D87" s="7">
        <v>11738</v>
      </c>
      <c r="E87" s="9">
        <v>1239472</v>
      </c>
      <c r="F87" s="27">
        <f t="shared" si="11"/>
        <v>220.50738302793098</v>
      </c>
      <c r="G87" s="17"/>
      <c r="H87" s="17"/>
    </row>
    <row r="88" spans="2:8" ht="18.75" x14ac:dyDescent="0.3">
      <c r="B88" s="26" t="s">
        <v>76</v>
      </c>
      <c r="C88" s="9">
        <v>2116</v>
      </c>
      <c r="D88" s="7">
        <v>4237</v>
      </c>
      <c r="E88" s="9">
        <v>455367</v>
      </c>
      <c r="F88" s="27">
        <f t="shared" si="11"/>
        <v>215.20179584120984</v>
      </c>
      <c r="G88" s="17"/>
      <c r="H88" s="17"/>
    </row>
    <row r="89" spans="2:8" ht="19.5" thickBot="1" x14ac:dyDescent="0.35">
      <c r="B89" s="28" t="s">
        <v>77</v>
      </c>
      <c r="C89" s="10">
        <v>9542</v>
      </c>
      <c r="D89" s="7">
        <v>18990</v>
      </c>
      <c r="E89" s="10">
        <v>2000734</v>
      </c>
      <c r="F89" s="27">
        <f t="shared" si="11"/>
        <v>209.67658771745965</v>
      </c>
      <c r="G89" s="17"/>
      <c r="H89" s="17"/>
    </row>
    <row r="90" spans="2:8" ht="19.5" thickBot="1" x14ac:dyDescent="0.35">
      <c r="B90" s="29" t="s">
        <v>45</v>
      </c>
      <c r="C90" s="40">
        <f>SUM(C80:C89)</f>
        <v>57832</v>
      </c>
      <c r="D90" s="40">
        <f t="shared" ref="D90:E90" si="12">SUM(D80:D89)</f>
        <v>116942</v>
      </c>
      <c r="E90" s="40">
        <f t="shared" si="12"/>
        <v>12357288</v>
      </c>
      <c r="F90" s="31">
        <f t="shared" si="11"/>
        <v>213.67561211785863</v>
      </c>
      <c r="G90" s="17"/>
      <c r="H90" s="17"/>
    </row>
    <row r="91" spans="2:8" ht="19.5" thickBot="1" x14ac:dyDescent="0.35">
      <c r="B91" s="44"/>
      <c r="C91" s="45"/>
      <c r="D91" s="45"/>
      <c r="E91" s="45"/>
      <c r="F91" s="46"/>
      <c r="G91" s="17"/>
      <c r="H91" s="17"/>
    </row>
    <row r="92" spans="2:8" ht="19.5" thickBot="1" x14ac:dyDescent="0.35">
      <c r="B92" s="21" t="s">
        <v>78</v>
      </c>
      <c r="C92" s="42"/>
      <c r="D92" s="42"/>
      <c r="E92" s="42"/>
      <c r="F92" s="43"/>
      <c r="G92" s="17"/>
      <c r="H92" s="17"/>
    </row>
    <row r="93" spans="2:8" ht="18.75" x14ac:dyDescent="0.3">
      <c r="B93" s="24" t="s">
        <v>79</v>
      </c>
      <c r="C93" s="16">
        <v>5763</v>
      </c>
      <c r="D93" s="7">
        <v>11735</v>
      </c>
      <c r="E93" s="8">
        <v>1228518</v>
      </c>
      <c r="F93" s="27">
        <f t="shared" ref="F93:F101" si="13">E93/C93</f>
        <v>213.17334721499219</v>
      </c>
      <c r="G93" s="17"/>
      <c r="H93" s="17"/>
    </row>
    <row r="94" spans="2:8" ht="18.75" x14ac:dyDescent="0.3">
      <c r="B94" s="26" t="s">
        <v>80</v>
      </c>
      <c r="C94" s="9">
        <v>7712</v>
      </c>
      <c r="D94" s="7">
        <v>16214</v>
      </c>
      <c r="E94" s="9">
        <v>1710602</v>
      </c>
      <c r="F94" s="27">
        <f t="shared" si="13"/>
        <v>221.81042531120332</v>
      </c>
      <c r="G94" s="17"/>
      <c r="H94" s="17"/>
    </row>
    <row r="95" spans="2:8" ht="18.75" x14ac:dyDescent="0.3">
      <c r="B95" s="26" t="s">
        <v>81</v>
      </c>
      <c r="C95" s="9">
        <v>4112</v>
      </c>
      <c r="D95" s="7">
        <v>8750</v>
      </c>
      <c r="E95" s="9">
        <v>921533</v>
      </c>
      <c r="F95" s="27">
        <f t="shared" si="13"/>
        <v>224.10821984435799</v>
      </c>
      <c r="G95" s="17"/>
      <c r="H95" s="17"/>
    </row>
    <row r="96" spans="2:8" ht="18.75" x14ac:dyDescent="0.3">
      <c r="B96" s="26" t="s">
        <v>82</v>
      </c>
      <c r="C96" s="9">
        <v>2748</v>
      </c>
      <c r="D96" s="7">
        <v>5240</v>
      </c>
      <c r="E96" s="9">
        <v>551192</v>
      </c>
      <c r="F96" s="27">
        <f t="shared" si="13"/>
        <v>200.5793304221252</v>
      </c>
      <c r="G96" s="17"/>
      <c r="H96" s="17"/>
    </row>
    <row r="97" spans="2:8" ht="18.75" x14ac:dyDescent="0.3">
      <c r="B97" s="26" t="s">
        <v>83</v>
      </c>
      <c r="C97" s="9">
        <v>5328</v>
      </c>
      <c r="D97" s="7">
        <v>11228</v>
      </c>
      <c r="E97" s="9">
        <v>1188906</v>
      </c>
      <c r="F97" s="27">
        <f t="shared" si="13"/>
        <v>223.14301801801801</v>
      </c>
      <c r="G97" s="17"/>
      <c r="H97" s="17"/>
    </row>
    <row r="98" spans="2:8" ht="18.75" x14ac:dyDescent="0.3">
      <c r="B98" s="26" t="s">
        <v>84</v>
      </c>
      <c r="C98" s="9">
        <v>1176</v>
      </c>
      <c r="D98" s="7">
        <v>2776</v>
      </c>
      <c r="E98" s="9">
        <v>288968</v>
      </c>
      <c r="F98" s="27">
        <f t="shared" si="13"/>
        <v>245.72108843537416</v>
      </c>
      <c r="G98" s="17"/>
      <c r="H98" s="17"/>
    </row>
    <row r="99" spans="2:8" ht="18.75" x14ac:dyDescent="0.3">
      <c r="B99" s="26" t="s">
        <v>85</v>
      </c>
      <c r="C99" s="9">
        <v>15822</v>
      </c>
      <c r="D99" s="7">
        <v>31300</v>
      </c>
      <c r="E99" s="9">
        <v>3351961</v>
      </c>
      <c r="F99" s="27">
        <f t="shared" si="13"/>
        <v>211.85444318038174</v>
      </c>
      <c r="G99" s="67"/>
      <c r="H99" s="17"/>
    </row>
    <row r="100" spans="2:8" ht="18.75" x14ac:dyDescent="0.3">
      <c r="B100" s="47" t="s">
        <v>86</v>
      </c>
      <c r="C100" s="9">
        <v>4464</v>
      </c>
      <c r="D100" s="7">
        <v>9537</v>
      </c>
      <c r="E100" s="9">
        <v>994249</v>
      </c>
      <c r="F100" s="27">
        <f t="shared" si="13"/>
        <v>222.72603046594983</v>
      </c>
      <c r="G100" s="17"/>
      <c r="H100" s="17"/>
    </row>
    <row r="101" spans="2:8" ht="19.5" thickBot="1" x14ac:dyDescent="0.35">
      <c r="B101" s="26" t="s">
        <v>87</v>
      </c>
      <c r="C101" s="10">
        <v>6655</v>
      </c>
      <c r="D101" s="7">
        <v>13676</v>
      </c>
      <c r="E101" s="9">
        <v>1440709</v>
      </c>
      <c r="F101" s="27">
        <f t="shared" si="13"/>
        <v>216.48519909842224</v>
      </c>
      <c r="G101" s="17"/>
      <c r="H101" s="17"/>
    </row>
    <row r="102" spans="2:8" ht="19.5" thickBot="1" x14ac:dyDescent="0.35">
      <c r="B102" s="29" t="s">
        <v>45</v>
      </c>
      <c r="C102" s="40">
        <f>SUM(C93:C101)</f>
        <v>53780</v>
      </c>
      <c r="D102" s="40">
        <f t="shared" ref="D102:E102" si="14">SUM(D93:D101)</f>
        <v>110456</v>
      </c>
      <c r="E102" s="40">
        <f t="shared" si="14"/>
        <v>11676638</v>
      </c>
      <c r="F102" s="31">
        <f t="shared" ref="F102" si="15">E102/C102</f>
        <v>217.11859427296392</v>
      </c>
      <c r="G102" s="17"/>
      <c r="H102" s="17"/>
    </row>
    <row r="103" spans="2:8" ht="19.5" thickBot="1" x14ac:dyDescent="0.35">
      <c r="B103" s="44"/>
      <c r="C103" s="45"/>
      <c r="D103" s="45"/>
      <c r="E103" s="45"/>
      <c r="F103" s="46"/>
      <c r="G103" s="17"/>
      <c r="H103" s="17"/>
    </row>
    <row r="104" spans="2:8" ht="19.5" thickBot="1" x14ac:dyDescent="0.35">
      <c r="B104" s="34" t="s">
        <v>88</v>
      </c>
      <c r="C104" s="42"/>
      <c r="D104" s="42"/>
      <c r="E104" s="42"/>
      <c r="F104" s="43"/>
      <c r="G104" s="17"/>
      <c r="H104" s="17"/>
    </row>
    <row r="105" spans="2:8" ht="18.75" x14ac:dyDescent="0.3">
      <c r="B105" s="48" t="s">
        <v>89</v>
      </c>
      <c r="C105" s="57">
        <v>4007</v>
      </c>
      <c r="D105" s="7">
        <v>9463</v>
      </c>
      <c r="E105" s="8">
        <v>997284</v>
      </c>
      <c r="F105" s="27">
        <f t="shared" ref="F105:F118" si="16">E105/C105</f>
        <v>248.88545046169205</v>
      </c>
      <c r="G105" s="17"/>
      <c r="H105" s="17"/>
    </row>
    <row r="106" spans="2:8" ht="18.75" x14ac:dyDescent="0.3">
      <c r="B106" s="49" t="s">
        <v>90</v>
      </c>
      <c r="C106" s="9">
        <v>5774</v>
      </c>
      <c r="D106" s="7">
        <v>11748</v>
      </c>
      <c r="E106" s="8">
        <v>1234036</v>
      </c>
      <c r="F106" s="27">
        <f t="shared" si="16"/>
        <v>213.72289573952199</v>
      </c>
      <c r="G106" s="17"/>
      <c r="H106" s="17"/>
    </row>
    <row r="107" spans="2:8" ht="18.75" x14ac:dyDescent="0.3">
      <c r="B107" s="49" t="s">
        <v>91</v>
      </c>
      <c r="C107" s="9">
        <v>879</v>
      </c>
      <c r="D107" s="7">
        <v>1966</v>
      </c>
      <c r="E107" s="7">
        <v>213964</v>
      </c>
      <c r="F107" s="27">
        <f t="shared" si="16"/>
        <v>243.41751990898749</v>
      </c>
      <c r="G107" s="17"/>
      <c r="H107" s="17"/>
    </row>
    <row r="108" spans="2:8" ht="18.75" x14ac:dyDescent="0.3">
      <c r="B108" s="49" t="s">
        <v>92</v>
      </c>
      <c r="C108" s="9">
        <v>7774</v>
      </c>
      <c r="D108" s="7">
        <v>16665</v>
      </c>
      <c r="E108" s="9">
        <v>1744999</v>
      </c>
      <c r="F108" s="27">
        <f t="shared" si="16"/>
        <v>224.4660406483149</v>
      </c>
      <c r="G108" s="17"/>
      <c r="H108" s="17"/>
    </row>
    <row r="109" spans="2:8" ht="18.75" x14ac:dyDescent="0.3">
      <c r="B109" s="26" t="s">
        <v>93</v>
      </c>
      <c r="C109" s="9">
        <v>4825</v>
      </c>
      <c r="D109" s="7">
        <v>10511</v>
      </c>
      <c r="E109" s="9">
        <v>1106928</v>
      </c>
      <c r="F109" s="27">
        <f t="shared" si="16"/>
        <v>229.41512953367877</v>
      </c>
      <c r="G109" s="17"/>
      <c r="H109" s="17"/>
    </row>
    <row r="110" spans="2:8" ht="18.75" x14ac:dyDescent="0.3">
      <c r="B110" s="26" t="s">
        <v>94</v>
      </c>
      <c r="C110" s="9">
        <v>3838</v>
      </c>
      <c r="D110" s="7">
        <v>8990</v>
      </c>
      <c r="E110" s="9">
        <v>948742</v>
      </c>
      <c r="F110" s="27">
        <f t="shared" si="16"/>
        <v>247.1969775924961</v>
      </c>
      <c r="G110" s="17"/>
      <c r="H110" s="17"/>
    </row>
    <row r="111" spans="2:8" ht="18.75" x14ac:dyDescent="0.3">
      <c r="B111" s="26" t="s">
        <v>95</v>
      </c>
      <c r="C111" s="9">
        <v>9025</v>
      </c>
      <c r="D111" s="7">
        <v>20176</v>
      </c>
      <c r="E111" s="9">
        <v>2099733</v>
      </c>
      <c r="F111" s="27">
        <f t="shared" si="16"/>
        <v>232.65739612188366</v>
      </c>
      <c r="G111" s="17"/>
      <c r="H111" s="17"/>
    </row>
    <row r="112" spans="2:8" ht="18.75" x14ac:dyDescent="0.3">
      <c r="B112" s="26" t="s">
        <v>96</v>
      </c>
      <c r="C112" s="9">
        <v>5901</v>
      </c>
      <c r="D112" s="7">
        <v>13362</v>
      </c>
      <c r="E112" s="9">
        <v>1397621</v>
      </c>
      <c r="F112" s="27">
        <f t="shared" si="16"/>
        <v>236.84477207253008</v>
      </c>
      <c r="G112" s="17"/>
      <c r="H112" s="17"/>
    </row>
    <row r="113" spans="2:8" ht="18.75" x14ac:dyDescent="0.3">
      <c r="B113" s="26" t="s">
        <v>97</v>
      </c>
      <c r="C113" s="9">
        <v>5274</v>
      </c>
      <c r="D113" s="7">
        <v>12246</v>
      </c>
      <c r="E113" s="9">
        <v>1273379</v>
      </c>
      <c r="F113" s="27">
        <f t="shared" si="16"/>
        <v>241.44463405384906</v>
      </c>
      <c r="G113" s="17"/>
      <c r="H113" s="17"/>
    </row>
    <row r="114" spans="2:8" ht="18.75" x14ac:dyDescent="0.3">
      <c r="B114" s="26" t="s">
        <v>98</v>
      </c>
      <c r="C114" s="9">
        <v>7505</v>
      </c>
      <c r="D114" s="7">
        <v>15021</v>
      </c>
      <c r="E114" s="9">
        <v>1596379</v>
      </c>
      <c r="F114" s="27">
        <f t="shared" si="16"/>
        <v>212.70872751499002</v>
      </c>
      <c r="G114" s="17"/>
      <c r="H114" s="17"/>
    </row>
    <row r="115" spans="2:8" ht="18.75" x14ac:dyDescent="0.3">
      <c r="B115" s="26" t="s">
        <v>99</v>
      </c>
      <c r="C115" s="9">
        <v>8689</v>
      </c>
      <c r="D115" s="7">
        <v>19898</v>
      </c>
      <c r="E115" s="9">
        <v>2089102</v>
      </c>
      <c r="F115" s="27">
        <f t="shared" si="16"/>
        <v>240.43065945448268</v>
      </c>
      <c r="G115" s="17"/>
      <c r="H115" s="17"/>
    </row>
    <row r="116" spans="2:8" ht="18.75" x14ac:dyDescent="0.3">
      <c r="B116" s="26" t="s">
        <v>100</v>
      </c>
      <c r="C116" s="9">
        <v>16802</v>
      </c>
      <c r="D116" s="7">
        <v>36241</v>
      </c>
      <c r="E116" s="9">
        <v>3863167</v>
      </c>
      <c r="F116" s="27">
        <f t="shared" si="16"/>
        <v>229.92304487561006</v>
      </c>
      <c r="G116" s="17"/>
      <c r="H116" s="17"/>
    </row>
    <row r="117" spans="2:8" ht="18.75" x14ac:dyDescent="0.3">
      <c r="B117" s="26" t="s">
        <v>101</v>
      </c>
      <c r="C117" s="9">
        <v>5565</v>
      </c>
      <c r="D117" s="7">
        <v>12610</v>
      </c>
      <c r="E117" s="9">
        <v>1328325</v>
      </c>
      <c r="F117" s="27">
        <f t="shared" si="16"/>
        <v>238.69272237196765</v>
      </c>
      <c r="G117" s="17"/>
      <c r="H117" s="17"/>
    </row>
    <row r="118" spans="2:8" ht="19.5" thickBot="1" x14ac:dyDescent="0.35">
      <c r="B118" s="26" t="s">
        <v>102</v>
      </c>
      <c r="C118" s="10">
        <v>8501</v>
      </c>
      <c r="D118" s="7">
        <v>17992</v>
      </c>
      <c r="E118" s="9">
        <v>1890938</v>
      </c>
      <c r="F118" s="27">
        <f t="shared" si="16"/>
        <v>222.43712504411246</v>
      </c>
      <c r="G118" s="17"/>
      <c r="H118" s="17"/>
    </row>
    <row r="119" spans="2:8" ht="19.5" thickBot="1" x14ac:dyDescent="0.35">
      <c r="B119" s="29" t="s">
        <v>45</v>
      </c>
      <c r="C119" s="40">
        <f>SUM(C105:C118)</f>
        <v>94359</v>
      </c>
      <c r="D119" s="40">
        <f t="shared" ref="D119:E119" si="17">SUM(D105:D118)</f>
        <v>206889</v>
      </c>
      <c r="E119" s="40">
        <f t="shared" si="17"/>
        <v>21784597</v>
      </c>
      <c r="F119" s="31">
        <f t="shared" ref="F119" si="18">E119/C119</f>
        <v>230.86930764420987</v>
      </c>
      <c r="G119" s="17"/>
      <c r="H119" s="17"/>
    </row>
    <row r="120" spans="2:8" ht="19.5" thickBot="1" x14ac:dyDescent="0.35">
      <c r="B120" s="44"/>
      <c r="C120" s="45"/>
      <c r="D120" s="45"/>
      <c r="E120" s="45"/>
      <c r="F120" s="46"/>
      <c r="G120" s="17"/>
      <c r="H120" s="17"/>
    </row>
    <row r="121" spans="2:8" ht="19.5" thickBot="1" x14ac:dyDescent="0.35">
      <c r="B121" s="21" t="s">
        <v>103</v>
      </c>
      <c r="C121" s="42"/>
      <c r="D121" s="42"/>
      <c r="E121" s="42"/>
      <c r="F121" s="43"/>
      <c r="G121" s="17"/>
      <c r="H121" s="17"/>
    </row>
    <row r="122" spans="2:8" ht="18.75" x14ac:dyDescent="0.3">
      <c r="B122" s="24" t="s">
        <v>104</v>
      </c>
      <c r="C122" s="16">
        <v>1612</v>
      </c>
      <c r="D122" s="7">
        <v>3598</v>
      </c>
      <c r="E122" s="8">
        <v>381427</v>
      </c>
      <c r="F122" s="27">
        <f t="shared" ref="F122:F130" si="19">E122/C122</f>
        <v>236.61724565756825</v>
      </c>
      <c r="G122" s="17"/>
      <c r="H122" s="17"/>
    </row>
    <row r="123" spans="2:8" ht="18.75" x14ac:dyDescent="0.3">
      <c r="B123" s="26" t="s">
        <v>105</v>
      </c>
      <c r="C123" s="9">
        <v>5187</v>
      </c>
      <c r="D123" s="7">
        <v>10418</v>
      </c>
      <c r="E123" s="9">
        <v>1106490</v>
      </c>
      <c r="F123" s="27">
        <f t="shared" si="19"/>
        <v>213.31983805668017</v>
      </c>
      <c r="G123" s="17"/>
      <c r="H123" s="17"/>
    </row>
    <row r="124" spans="2:8" ht="18.75" x14ac:dyDescent="0.3">
      <c r="B124" s="26" t="s">
        <v>106</v>
      </c>
      <c r="C124" s="9">
        <v>1698</v>
      </c>
      <c r="D124" s="7">
        <v>3504</v>
      </c>
      <c r="E124" s="9">
        <v>370612</v>
      </c>
      <c r="F124" s="27">
        <f t="shared" si="19"/>
        <v>218.26383981154299</v>
      </c>
      <c r="G124" s="17"/>
      <c r="H124" s="17"/>
    </row>
    <row r="125" spans="2:8" ht="18.75" x14ac:dyDescent="0.3">
      <c r="B125" s="26" t="s">
        <v>107</v>
      </c>
      <c r="C125" s="9">
        <v>4993</v>
      </c>
      <c r="D125" s="7">
        <v>9870</v>
      </c>
      <c r="E125" s="9">
        <v>1052623</v>
      </c>
      <c r="F125" s="27">
        <f t="shared" si="19"/>
        <v>210.81974764670539</v>
      </c>
      <c r="G125" s="17"/>
      <c r="H125" s="17"/>
    </row>
    <row r="126" spans="2:8" ht="18.75" x14ac:dyDescent="0.3">
      <c r="B126" s="26" t="s">
        <v>108</v>
      </c>
      <c r="C126" s="9">
        <v>8042</v>
      </c>
      <c r="D126" s="7">
        <v>13780</v>
      </c>
      <c r="E126" s="9">
        <v>1544088</v>
      </c>
      <c r="F126" s="27">
        <f t="shared" si="19"/>
        <v>192.00298433225566</v>
      </c>
      <c r="G126" s="17"/>
      <c r="H126" s="17"/>
    </row>
    <row r="127" spans="2:8" ht="18.75" x14ac:dyDescent="0.3">
      <c r="B127" s="26" t="s">
        <v>109</v>
      </c>
      <c r="C127" s="9">
        <v>10979</v>
      </c>
      <c r="D127" s="7">
        <v>23509</v>
      </c>
      <c r="E127" s="9">
        <v>2516319</v>
      </c>
      <c r="F127" s="27">
        <f t="shared" si="19"/>
        <v>229.19382457418709</v>
      </c>
      <c r="G127" s="17"/>
      <c r="H127" s="17"/>
    </row>
    <row r="128" spans="2:8" ht="18.75" x14ac:dyDescent="0.3">
      <c r="B128" s="26" t="s">
        <v>110</v>
      </c>
      <c r="C128" s="9">
        <v>9899</v>
      </c>
      <c r="D128" s="7">
        <v>20297</v>
      </c>
      <c r="E128" s="9">
        <v>2158636</v>
      </c>
      <c r="F128" s="27">
        <f t="shared" si="19"/>
        <v>218.0660672795232</v>
      </c>
      <c r="G128" s="17"/>
      <c r="H128" s="17"/>
    </row>
    <row r="129" spans="2:12" ht="18.75" x14ac:dyDescent="0.3">
      <c r="B129" s="26" t="s">
        <v>111</v>
      </c>
      <c r="C129" s="9">
        <v>7420</v>
      </c>
      <c r="D129" s="7">
        <v>16158</v>
      </c>
      <c r="E129" s="9">
        <v>1729535</v>
      </c>
      <c r="F129" s="27">
        <f t="shared" si="19"/>
        <v>233.09097035040432</v>
      </c>
      <c r="G129" s="17"/>
      <c r="H129" s="17"/>
    </row>
    <row r="130" spans="2:12" ht="19.5" thickBot="1" x14ac:dyDescent="0.35">
      <c r="B130" s="47" t="s">
        <v>112</v>
      </c>
      <c r="C130" s="9">
        <v>14768</v>
      </c>
      <c r="D130" s="7">
        <v>28243</v>
      </c>
      <c r="E130" s="9">
        <v>3074637</v>
      </c>
      <c r="F130" s="27">
        <f t="shared" si="19"/>
        <v>208.19589653304442</v>
      </c>
      <c r="G130" s="17"/>
      <c r="H130" s="17"/>
    </row>
    <row r="131" spans="2:12" ht="19.5" thickBot="1" x14ac:dyDescent="0.35">
      <c r="B131" s="29" t="s">
        <v>45</v>
      </c>
      <c r="C131" s="40">
        <f>SUM(C122:C130)</f>
        <v>64598</v>
      </c>
      <c r="D131" s="40">
        <f>SUM(D122:D130)</f>
        <v>129377</v>
      </c>
      <c r="E131" s="40">
        <f>SUM(E122:E130)</f>
        <v>13934367</v>
      </c>
      <c r="F131" s="31">
        <f t="shared" ref="F131" si="20">E131/C131</f>
        <v>215.70895383758011</v>
      </c>
      <c r="G131" s="17"/>
      <c r="H131" s="17"/>
    </row>
    <row r="132" spans="2:12" ht="19.5" thickBot="1" x14ac:dyDescent="0.35">
      <c r="B132" s="44"/>
      <c r="C132" s="45"/>
      <c r="D132" s="45"/>
      <c r="E132" s="45"/>
      <c r="F132" s="46"/>
      <c r="G132" s="17"/>
      <c r="H132" s="17"/>
      <c r="I132" s="59"/>
      <c r="J132" s="60" t="s">
        <v>3</v>
      </c>
      <c r="K132" s="60" t="s">
        <v>4</v>
      </c>
      <c r="L132" s="61" t="s">
        <v>5</v>
      </c>
    </row>
    <row r="133" spans="2:12" ht="19.5" thickBot="1" x14ac:dyDescent="0.35">
      <c r="B133" s="52" t="s">
        <v>114</v>
      </c>
      <c r="C133" s="50">
        <f>SUM(C131+C119+C102+C90+C77+C68+C58+C48+C32+C16)</f>
        <v>667777</v>
      </c>
      <c r="D133" s="50">
        <f>SUM(D131+D119+D102+D90+D77+D68+D58+D48+D32+D16)</f>
        <v>1388330</v>
      </c>
      <c r="E133" s="50">
        <f>SUM(E131+E119+E102+E90+E77+E68+E58+E48+E32+E16)</f>
        <v>146747446</v>
      </c>
      <c r="F133" s="43">
        <f t="shared" ref="F133" si="21">E133/C133</f>
        <v>219.75516676974499</v>
      </c>
      <c r="G133" s="17"/>
      <c r="H133" s="17"/>
      <c r="I133" s="65" t="s">
        <v>115</v>
      </c>
      <c r="J133" s="71">
        <v>632344</v>
      </c>
      <c r="K133" s="62">
        <v>1337007</v>
      </c>
      <c r="L133" s="63">
        <v>141578688</v>
      </c>
    </row>
    <row r="134" spans="2:12" ht="18.75" x14ac:dyDescent="0.3">
      <c r="B134" s="51"/>
      <c r="C134" s="17"/>
      <c r="D134" s="17"/>
      <c r="E134" s="17"/>
      <c r="F134" s="17"/>
      <c r="G134" s="17"/>
      <c r="H134" s="17"/>
      <c r="I134" s="66" t="s">
        <v>116</v>
      </c>
      <c r="J134" s="72">
        <v>635259</v>
      </c>
      <c r="K134" s="58">
        <v>1341743</v>
      </c>
      <c r="L134" s="64">
        <v>171600097</v>
      </c>
    </row>
    <row r="135" spans="2:12" ht="18.75" x14ac:dyDescent="0.3">
      <c r="B135" s="51"/>
      <c r="C135" s="17"/>
      <c r="D135" s="17"/>
      <c r="E135" s="17"/>
      <c r="F135" s="17"/>
      <c r="G135" s="17"/>
      <c r="H135" s="17"/>
      <c r="I135" s="66" t="s">
        <v>117</v>
      </c>
      <c r="J135" s="72">
        <v>630265</v>
      </c>
      <c r="K135" s="58">
        <v>1330498</v>
      </c>
      <c r="L135" s="64">
        <v>132967759</v>
      </c>
    </row>
    <row r="136" spans="2:12" ht="18.75" x14ac:dyDescent="0.3">
      <c r="B136" s="51"/>
      <c r="C136" s="17"/>
      <c r="D136" s="17"/>
      <c r="E136" s="17"/>
      <c r="F136" s="17"/>
      <c r="G136" s="17"/>
      <c r="H136" s="17"/>
      <c r="I136" s="66" t="s">
        <v>118</v>
      </c>
      <c r="J136" s="72">
        <v>630265</v>
      </c>
      <c r="K136" s="58">
        <v>1331007</v>
      </c>
      <c r="L136" s="64">
        <v>132978475</v>
      </c>
    </row>
    <row r="137" spans="2:12" ht="18.75" x14ac:dyDescent="0.3">
      <c r="B137" s="51"/>
      <c r="C137" s="17"/>
      <c r="D137" s="17"/>
      <c r="E137" s="17"/>
      <c r="F137" s="17"/>
      <c r="G137" s="17"/>
      <c r="H137" s="17"/>
      <c r="I137" s="66" t="s">
        <v>120</v>
      </c>
      <c r="J137" s="72">
        <v>640979</v>
      </c>
      <c r="K137" s="58">
        <v>1349467</v>
      </c>
      <c r="L137" s="64">
        <v>159264608</v>
      </c>
    </row>
    <row r="138" spans="2:12" ht="19.5" thickBot="1" x14ac:dyDescent="0.35">
      <c r="B138" s="51"/>
      <c r="C138" s="17"/>
      <c r="D138" s="17"/>
      <c r="E138" s="17"/>
      <c r="F138" s="17"/>
      <c r="G138" s="17"/>
      <c r="H138" s="17"/>
      <c r="I138" s="68" t="s">
        <v>121</v>
      </c>
      <c r="J138" s="73">
        <v>643491</v>
      </c>
      <c r="K138" s="69">
        <v>1352614</v>
      </c>
      <c r="L138" s="70">
        <v>155066725</v>
      </c>
    </row>
    <row r="139" spans="2:12" ht="18.75" x14ac:dyDescent="0.3">
      <c r="B139" s="51"/>
      <c r="C139" s="17"/>
      <c r="D139" s="17"/>
      <c r="E139" s="17"/>
      <c r="F139" s="17"/>
      <c r="G139" s="17"/>
      <c r="H139" s="17"/>
    </row>
  </sheetData>
  <mergeCells count="5"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0"/>
  <sheetViews>
    <sheetView topLeftCell="B1" workbookViewId="0">
      <pane xSplit="1" ySplit="7" topLeftCell="C8" activePane="bottomRight" state="frozen"/>
      <selection activeCell="B1" sqref="B1"/>
      <selection pane="topRight" activeCell="C1" sqref="C1"/>
      <selection pane="bottomLeft" activeCell="B8" sqref="B8"/>
      <selection pane="bottomRight" activeCell="K137" sqref="K137"/>
    </sheetView>
  </sheetViews>
  <sheetFormatPr defaultRowHeight="14.25" x14ac:dyDescent="0.2"/>
  <cols>
    <col min="1" max="1" width="9.140625" style="203"/>
    <col min="2" max="2" width="18.7109375" style="203" bestFit="1" customWidth="1"/>
    <col min="3" max="3" width="11.28515625" style="203" bestFit="1" customWidth="1"/>
    <col min="4" max="4" width="13.5703125" style="203" bestFit="1" customWidth="1"/>
    <col min="5" max="5" width="16.7109375" style="203" bestFit="1" customWidth="1"/>
    <col min="6" max="6" width="15.85546875" style="203" customWidth="1"/>
    <col min="7" max="16384" width="9.140625" style="203"/>
  </cols>
  <sheetData>
    <row r="1" spans="2:6" ht="18" x14ac:dyDescent="0.25">
      <c r="B1" s="226" t="s">
        <v>0</v>
      </c>
      <c r="C1" s="226"/>
      <c r="D1" s="226"/>
      <c r="E1" s="226"/>
      <c r="F1" s="226"/>
    </row>
    <row r="2" spans="2:6" ht="18" x14ac:dyDescent="0.25">
      <c r="B2" s="226" t="s">
        <v>1</v>
      </c>
      <c r="C2" s="226"/>
      <c r="D2" s="226"/>
      <c r="E2" s="226"/>
      <c r="F2" s="226"/>
    </row>
    <row r="3" spans="2:6" ht="15.75" x14ac:dyDescent="0.25">
      <c r="B3" s="227" t="s">
        <v>2</v>
      </c>
      <c r="C3" s="227"/>
      <c r="D3" s="227"/>
      <c r="E3" s="227"/>
      <c r="F3" s="227"/>
    </row>
    <row r="4" spans="2:6" ht="18" x14ac:dyDescent="0.25">
      <c r="B4" s="226" t="s">
        <v>139</v>
      </c>
      <c r="C4" s="226"/>
      <c r="D4" s="226"/>
      <c r="E4" s="226"/>
      <c r="F4" s="226"/>
    </row>
    <row r="5" spans="2:6" ht="18" x14ac:dyDescent="0.25">
      <c r="B5" s="207"/>
      <c r="C5" s="207"/>
      <c r="D5" s="207"/>
      <c r="E5" s="207"/>
      <c r="F5" s="207"/>
    </row>
    <row r="6" spans="2:6" ht="18.75" customHeight="1" thickBot="1" x14ac:dyDescent="0.3">
      <c r="B6" s="208"/>
      <c r="C6" s="224"/>
      <c r="D6" s="224"/>
      <c r="E6" s="224"/>
      <c r="F6" s="225"/>
    </row>
    <row r="7" spans="2:6" ht="57" customHeight="1" thickBot="1" x14ac:dyDescent="0.3">
      <c r="B7" s="131"/>
      <c r="C7" s="132" t="s">
        <v>3</v>
      </c>
      <c r="D7" s="133" t="s">
        <v>4</v>
      </c>
      <c r="E7" s="133" t="s">
        <v>5</v>
      </c>
      <c r="F7" s="133" t="s">
        <v>6</v>
      </c>
    </row>
    <row r="8" spans="2:6" ht="18.75" thickBot="1" x14ac:dyDescent="0.3">
      <c r="B8" s="134" t="s">
        <v>7</v>
      </c>
      <c r="C8" s="135"/>
      <c r="D8" s="135"/>
      <c r="E8" s="135"/>
      <c r="F8" s="136"/>
    </row>
    <row r="9" spans="2:6" ht="18" x14ac:dyDescent="0.25">
      <c r="B9" s="137" t="s">
        <v>8</v>
      </c>
      <c r="C9" s="138">
        <v>7830</v>
      </c>
      <c r="D9" s="139">
        <v>17089</v>
      </c>
      <c r="E9" s="139">
        <v>2013224</v>
      </c>
      <c r="F9" s="141">
        <f>E9/C9</f>
        <v>257.1167305236271</v>
      </c>
    </row>
    <row r="10" spans="2:6" ht="18" x14ac:dyDescent="0.25">
      <c r="B10" s="142" t="s">
        <v>9</v>
      </c>
      <c r="C10" s="143">
        <v>5842</v>
      </c>
      <c r="D10" s="139">
        <v>11802</v>
      </c>
      <c r="E10" s="139">
        <v>1430689</v>
      </c>
      <c r="F10" s="141">
        <f t="shared" ref="F10:F17" si="0">E10/C10</f>
        <v>244.89712427250942</v>
      </c>
    </row>
    <row r="11" spans="2:6" ht="18" x14ac:dyDescent="0.25">
      <c r="B11" s="142" t="s">
        <v>141</v>
      </c>
      <c r="C11" s="143">
        <v>6397</v>
      </c>
      <c r="D11" s="139">
        <v>12603</v>
      </c>
      <c r="E11" s="143">
        <v>1541037</v>
      </c>
      <c r="F11" s="141">
        <f t="shared" si="0"/>
        <v>240.89995310301703</v>
      </c>
    </row>
    <row r="12" spans="2:6" ht="18" x14ac:dyDescent="0.25">
      <c r="B12" s="142" t="s">
        <v>10</v>
      </c>
      <c r="C12" s="143">
        <v>8389</v>
      </c>
      <c r="D12" s="139">
        <v>17293</v>
      </c>
      <c r="E12" s="143">
        <v>2059555</v>
      </c>
      <c r="F12" s="141">
        <f t="shared" si="0"/>
        <v>245.50661580641315</v>
      </c>
    </row>
    <row r="13" spans="2:6" ht="18" x14ac:dyDescent="0.25">
      <c r="B13" s="142" t="s">
        <v>11</v>
      </c>
      <c r="C13" s="143">
        <v>2071</v>
      </c>
      <c r="D13" s="139">
        <v>4517</v>
      </c>
      <c r="E13" s="143">
        <v>542445</v>
      </c>
      <c r="F13" s="141">
        <f t="shared" si="0"/>
        <v>261.92419121197491</v>
      </c>
    </row>
    <row r="14" spans="2:6" ht="18" x14ac:dyDescent="0.25">
      <c r="B14" s="142" t="s">
        <v>12</v>
      </c>
      <c r="C14" s="143">
        <v>8662</v>
      </c>
      <c r="D14" s="139">
        <v>18410</v>
      </c>
      <c r="E14" s="143">
        <v>2197608</v>
      </c>
      <c r="F14" s="141">
        <f t="shared" si="0"/>
        <v>253.70676518125146</v>
      </c>
    </row>
    <row r="15" spans="2:6" ht="18" x14ac:dyDescent="0.25">
      <c r="B15" s="142" t="s">
        <v>13</v>
      </c>
      <c r="C15" s="143">
        <v>3080</v>
      </c>
      <c r="D15" s="139">
        <v>6070</v>
      </c>
      <c r="E15" s="143">
        <v>727828</v>
      </c>
      <c r="F15" s="141">
        <f t="shared" si="0"/>
        <v>236.3077922077922</v>
      </c>
    </row>
    <row r="16" spans="2:6" ht="18.75" thickBot="1" x14ac:dyDescent="0.3">
      <c r="B16" s="144" t="s">
        <v>14</v>
      </c>
      <c r="C16" s="145">
        <v>10036</v>
      </c>
      <c r="D16" s="139">
        <v>20155</v>
      </c>
      <c r="E16" s="146">
        <v>2454997</v>
      </c>
      <c r="F16" s="141">
        <f t="shared" si="0"/>
        <v>244.61907134316462</v>
      </c>
    </row>
    <row r="17" spans="2:10" ht="18.75" thickBot="1" x14ac:dyDescent="0.3">
      <c r="B17" s="147" t="s">
        <v>15</v>
      </c>
      <c r="C17" s="148">
        <f>SUM(C9:C16)</f>
        <v>52307</v>
      </c>
      <c r="D17" s="148">
        <f t="shared" ref="D17:E17" si="1">SUM(D9:D16)</f>
        <v>107939</v>
      </c>
      <c r="E17" s="148">
        <f t="shared" si="1"/>
        <v>12967383</v>
      </c>
      <c r="F17" s="149">
        <f t="shared" si="0"/>
        <v>247.90913262087292</v>
      </c>
    </row>
    <row r="18" spans="2:10" ht="18.75" thickBot="1" x14ac:dyDescent="0.3">
      <c r="B18" s="150"/>
      <c r="C18" s="151"/>
      <c r="D18" s="151"/>
      <c r="E18" s="151"/>
      <c r="F18" s="151"/>
      <c r="G18" s="204"/>
      <c r="H18" s="204"/>
      <c r="I18" s="204"/>
      <c r="J18" s="204"/>
    </row>
    <row r="19" spans="2:10" ht="18.75" thickBot="1" x14ac:dyDescent="0.3">
      <c r="B19" s="152" t="s">
        <v>16</v>
      </c>
      <c r="C19" s="153"/>
      <c r="D19" s="153"/>
      <c r="E19" s="153"/>
      <c r="F19" s="154"/>
      <c r="G19" s="204"/>
      <c r="H19" s="204"/>
      <c r="I19" s="204"/>
      <c r="J19" s="204"/>
    </row>
    <row r="20" spans="2:10" ht="18" x14ac:dyDescent="0.25">
      <c r="B20" s="155" t="s">
        <v>17</v>
      </c>
      <c r="C20" s="138">
        <v>14982</v>
      </c>
      <c r="D20" s="139">
        <v>28857</v>
      </c>
      <c r="E20" s="139">
        <v>3525424</v>
      </c>
      <c r="F20" s="157">
        <f t="shared" ref="F20:F33" si="2">E20/C20</f>
        <v>235.31063943398746</v>
      </c>
      <c r="G20" s="205"/>
      <c r="H20" s="205"/>
      <c r="I20" s="205"/>
      <c r="J20" s="205"/>
    </row>
    <row r="21" spans="2:10" ht="18" x14ac:dyDescent="0.25">
      <c r="B21" s="158" t="s">
        <v>18</v>
      </c>
      <c r="C21" s="143">
        <v>7188</v>
      </c>
      <c r="D21" s="139">
        <v>13298</v>
      </c>
      <c r="E21" s="139">
        <v>1631655</v>
      </c>
      <c r="F21" s="157">
        <f t="shared" si="2"/>
        <v>226.99707846410683</v>
      </c>
      <c r="G21" s="205"/>
      <c r="H21" s="205"/>
      <c r="I21" s="205"/>
      <c r="J21" s="205"/>
    </row>
    <row r="22" spans="2:10" ht="18" x14ac:dyDescent="0.25">
      <c r="B22" s="159" t="s">
        <v>19</v>
      </c>
      <c r="C22" s="160">
        <v>6003</v>
      </c>
      <c r="D22" s="143">
        <v>11906</v>
      </c>
      <c r="E22" s="160">
        <v>1429377</v>
      </c>
      <c r="F22" s="157">
        <f t="shared" si="2"/>
        <v>238.11044477761121</v>
      </c>
      <c r="G22" s="204"/>
      <c r="H22" s="204"/>
      <c r="I22" s="204"/>
      <c r="J22" s="204"/>
    </row>
    <row r="23" spans="2:10" ht="18" x14ac:dyDescent="0.25">
      <c r="B23" s="142" t="s">
        <v>20</v>
      </c>
      <c r="C23" s="160">
        <v>7803</v>
      </c>
      <c r="D23" s="143">
        <v>15832</v>
      </c>
      <c r="E23" s="160">
        <v>1886415</v>
      </c>
      <c r="F23" s="157">
        <f t="shared" si="2"/>
        <v>241.75509419454056</v>
      </c>
      <c r="G23" s="204"/>
      <c r="H23" s="204"/>
      <c r="I23" s="204"/>
      <c r="J23" s="204"/>
    </row>
    <row r="24" spans="2:10" ht="18" x14ac:dyDescent="0.25">
      <c r="B24" s="142" t="s">
        <v>21</v>
      </c>
      <c r="C24" s="160">
        <v>4806</v>
      </c>
      <c r="D24" s="143">
        <v>10210</v>
      </c>
      <c r="E24" s="160">
        <v>1208444</v>
      </c>
      <c r="F24" s="157">
        <f t="shared" si="2"/>
        <v>251.44486059092802</v>
      </c>
      <c r="G24" s="204"/>
      <c r="H24" s="204"/>
      <c r="I24" s="204"/>
      <c r="J24" s="204"/>
    </row>
    <row r="25" spans="2:10" ht="18" x14ac:dyDescent="0.25">
      <c r="B25" s="142" t="s">
        <v>22</v>
      </c>
      <c r="C25" s="160">
        <v>3215</v>
      </c>
      <c r="D25" s="143">
        <v>6810</v>
      </c>
      <c r="E25" s="160">
        <v>809881</v>
      </c>
      <c r="F25" s="157">
        <f t="shared" si="2"/>
        <v>251.90699844479005</v>
      </c>
      <c r="G25" s="204"/>
      <c r="H25" s="204"/>
      <c r="I25" s="204"/>
      <c r="J25" s="204"/>
    </row>
    <row r="26" spans="2:10" ht="18" x14ac:dyDescent="0.25">
      <c r="B26" s="142" t="s">
        <v>23</v>
      </c>
      <c r="C26" s="160">
        <v>8408</v>
      </c>
      <c r="D26" s="143">
        <v>17012</v>
      </c>
      <c r="E26" s="160">
        <v>2048819</v>
      </c>
      <c r="F26" s="157">
        <f t="shared" si="2"/>
        <v>243.67495242626072</v>
      </c>
      <c r="G26" s="204"/>
      <c r="H26" s="204"/>
      <c r="I26" s="204"/>
      <c r="J26" s="204"/>
    </row>
    <row r="27" spans="2:10" ht="18" x14ac:dyDescent="0.25">
      <c r="B27" s="142" t="s">
        <v>24</v>
      </c>
      <c r="C27" s="160">
        <v>7530</v>
      </c>
      <c r="D27" s="143">
        <v>16002</v>
      </c>
      <c r="E27" s="160">
        <v>1905158</v>
      </c>
      <c r="F27" s="157">
        <f t="shared" si="2"/>
        <v>253.00903054448872</v>
      </c>
      <c r="G27" s="204"/>
      <c r="H27" s="204"/>
      <c r="I27" s="204"/>
      <c r="J27" s="204"/>
    </row>
    <row r="28" spans="2:10" ht="18" x14ac:dyDescent="0.25">
      <c r="B28" s="142" t="s">
        <v>25</v>
      </c>
      <c r="C28" s="160">
        <v>9790</v>
      </c>
      <c r="D28" s="143">
        <v>19196</v>
      </c>
      <c r="E28" s="160">
        <v>2304416</v>
      </c>
      <c r="F28" s="157">
        <f t="shared" si="2"/>
        <v>235.38467824310521</v>
      </c>
      <c r="G28" s="204"/>
      <c r="H28" s="204"/>
      <c r="I28" s="204"/>
      <c r="J28" s="204"/>
    </row>
    <row r="29" spans="2:10" ht="18" x14ac:dyDescent="0.25">
      <c r="B29" s="142" t="s">
        <v>26</v>
      </c>
      <c r="C29" s="160">
        <v>6680</v>
      </c>
      <c r="D29" s="143">
        <v>15022</v>
      </c>
      <c r="E29" s="160">
        <v>1768815</v>
      </c>
      <c r="F29" s="157">
        <f t="shared" si="2"/>
        <v>264.79266467065867</v>
      </c>
      <c r="G29" s="204"/>
      <c r="H29" s="204"/>
      <c r="I29" s="204"/>
      <c r="J29" s="204"/>
    </row>
    <row r="30" spans="2:10" ht="18" x14ac:dyDescent="0.25">
      <c r="B30" s="142" t="s">
        <v>27</v>
      </c>
      <c r="C30" s="160">
        <v>5681</v>
      </c>
      <c r="D30" s="143">
        <v>11985</v>
      </c>
      <c r="E30" s="160">
        <v>1414268</v>
      </c>
      <c r="F30" s="157">
        <f t="shared" si="2"/>
        <v>248.94701637035732</v>
      </c>
      <c r="G30" s="204"/>
      <c r="H30" s="204"/>
      <c r="I30" s="204"/>
      <c r="J30" s="204"/>
    </row>
    <row r="31" spans="2:10" ht="18" x14ac:dyDescent="0.25">
      <c r="B31" s="161" t="s">
        <v>28</v>
      </c>
      <c r="C31" s="162">
        <v>5560</v>
      </c>
      <c r="D31" s="139">
        <v>11845</v>
      </c>
      <c r="E31" s="162">
        <v>1431268</v>
      </c>
      <c r="F31" s="157">
        <f t="shared" si="2"/>
        <v>257.4223021582734</v>
      </c>
      <c r="G31" s="204"/>
      <c r="H31" s="204"/>
      <c r="I31" s="204"/>
      <c r="J31" s="204"/>
    </row>
    <row r="32" spans="2:10" ht="18.75" thickBot="1" x14ac:dyDescent="0.3">
      <c r="B32" s="161" t="s">
        <v>29</v>
      </c>
      <c r="C32" s="163">
        <v>1951</v>
      </c>
      <c r="D32" s="164">
        <v>4110</v>
      </c>
      <c r="E32" s="165">
        <v>499383</v>
      </c>
      <c r="F32" s="157">
        <f t="shared" si="2"/>
        <v>255.96258329062019</v>
      </c>
      <c r="G32" s="204"/>
      <c r="H32" s="204"/>
      <c r="I32" s="204"/>
      <c r="J32" s="204"/>
    </row>
    <row r="33" spans="2:10" ht="18.75" thickBot="1" x14ac:dyDescent="0.3">
      <c r="B33" s="147" t="s">
        <v>30</v>
      </c>
      <c r="C33" s="166">
        <f>SUM(C20:C32)</f>
        <v>89597</v>
      </c>
      <c r="D33" s="166">
        <f t="shared" ref="D33:E33" si="3">SUM(D20:D32)</f>
        <v>182085</v>
      </c>
      <c r="E33" s="166">
        <f t="shared" si="3"/>
        <v>21863323</v>
      </c>
      <c r="F33" s="149">
        <f t="shared" si="2"/>
        <v>244.01847160061163</v>
      </c>
      <c r="G33" s="204"/>
      <c r="H33" s="204"/>
      <c r="I33" s="204"/>
      <c r="J33" s="204"/>
    </row>
    <row r="34" spans="2:10" ht="18.75" thickBot="1" x14ac:dyDescent="0.3">
      <c r="B34" s="150"/>
      <c r="C34" s="167"/>
      <c r="D34" s="167"/>
      <c r="E34" s="167"/>
      <c r="F34" s="151"/>
    </row>
    <row r="35" spans="2:10" ht="18.75" thickBot="1" x14ac:dyDescent="0.3">
      <c r="B35" s="134" t="s">
        <v>31</v>
      </c>
      <c r="C35" s="168"/>
      <c r="D35" s="168"/>
      <c r="E35" s="168"/>
      <c r="F35" s="169"/>
    </row>
    <row r="36" spans="2:10" ht="18" x14ac:dyDescent="0.25">
      <c r="B36" s="137" t="s">
        <v>32</v>
      </c>
      <c r="C36" s="170">
        <v>0</v>
      </c>
      <c r="D36" s="171">
        <v>0</v>
      </c>
      <c r="E36" s="162">
        <v>0</v>
      </c>
      <c r="F36" s="157" t="e">
        <f t="shared" ref="F36:F49" si="4">E36/C36</f>
        <v>#DIV/0!</v>
      </c>
    </row>
    <row r="37" spans="2:10" ht="18" x14ac:dyDescent="0.25">
      <c r="B37" s="142" t="s">
        <v>33</v>
      </c>
      <c r="C37" s="162">
        <v>12029</v>
      </c>
      <c r="D37" s="171">
        <v>23754</v>
      </c>
      <c r="E37" s="162">
        <v>2856123</v>
      </c>
      <c r="F37" s="157">
        <f t="shared" si="4"/>
        <v>237.43644525729488</v>
      </c>
    </row>
    <row r="38" spans="2:10" ht="18" x14ac:dyDescent="0.25">
      <c r="B38" s="142" t="s">
        <v>34</v>
      </c>
      <c r="C38" s="160">
        <v>15924</v>
      </c>
      <c r="D38" s="171">
        <v>33229</v>
      </c>
      <c r="E38" s="160">
        <v>3935105</v>
      </c>
      <c r="F38" s="157">
        <f t="shared" si="4"/>
        <v>247.1178723938709</v>
      </c>
    </row>
    <row r="39" spans="2:10" ht="18" x14ac:dyDescent="0.25">
      <c r="B39" s="142" t="s">
        <v>35</v>
      </c>
      <c r="C39" s="160">
        <v>5311</v>
      </c>
      <c r="D39" s="171">
        <v>11047</v>
      </c>
      <c r="E39" s="160">
        <v>1340418</v>
      </c>
      <c r="F39" s="157">
        <f t="shared" si="4"/>
        <v>252.38523818489926</v>
      </c>
    </row>
    <row r="40" spans="2:10" ht="18" x14ac:dyDescent="0.25">
      <c r="B40" s="142" t="s">
        <v>36</v>
      </c>
      <c r="C40" s="160">
        <v>8165</v>
      </c>
      <c r="D40" s="171">
        <v>17481</v>
      </c>
      <c r="E40" s="160">
        <v>2079927</v>
      </c>
      <c r="F40" s="157">
        <f t="shared" si="4"/>
        <v>254.73692590324555</v>
      </c>
    </row>
    <row r="41" spans="2:10" ht="18" x14ac:dyDescent="0.25">
      <c r="B41" s="142" t="s">
        <v>37</v>
      </c>
      <c r="C41" s="160">
        <v>5711</v>
      </c>
      <c r="D41" s="171">
        <v>11634</v>
      </c>
      <c r="E41" s="160">
        <v>1372072</v>
      </c>
      <c r="F41" s="157">
        <f t="shared" si="4"/>
        <v>240.25074417790231</v>
      </c>
    </row>
    <row r="42" spans="2:10" ht="18" x14ac:dyDescent="0.25">
      <c r="B42" s="142" t="s">
        <v>38</v>
      </c>
      <c r="C42" s="160">
        <v>7214</v>
      </c>
      <c r="D42" s="171">
        <v>15576</v>
      </c>
      <c r="E42" s="160">
        <v>1834708</v>
      </c>
      <c r="F42" s="157">
        <f t="shared" si="4"/>
        <v>254.3260327141669</v>
      </c>
    </row>
    <row r="43" spans="2:10" ht="18" x14ac:dyDescent="0.25">
      <c r="B43" s="142" t="s">
        <v>39</v>
      </c>
      <c r="C43" s="160">
        <v>10350</v>
      </c>
      <c r="D43" s="171">
        <v>22354</v>
      </c>
      <c r="E43" s="160">
        <v>2642991</v>
      </c>
      <c r="F43" s="157">
        <f t="shared" si="4"/>
        <v>255.36144927536233</v>
      </c>
    </row>
    <row r="44" spans="2:10" ht="18" x14ac:dyDescent="0.25">
      <c r="B44" s="142" t="s">
        <v>40</v>
      </c>
      <c r="C44" s="160">
        <v>6939</v>
      </c>
      <c r="D44" s="171">
        <v>14442</v>
      </c>
      <c r="E44" s="160">
        <v>1710781</v>
      </c>
      <c r="F44" s="157">
        <f t="shared" si="4"/>
        <v>246.54575587260413</v>
      </c>
    </row>
    <row r="45" spans="2:10" ht="18" x14ac:dyDescent="0.25">
      <c r="B45" s="142" t="s">
        <v>41</v>
      </c>
      <c r="C45" s="160">
        <v>5509</v>
      </c>
      <c r="D45" s="171">
        <v>11152</v>
      </c>
      <c r="E45" s="160">
        <v>1307573</v>
      </c>
      <c r="F45" s="157">
        <f t="shared" si="4"/>
        <v>237.35215102559448</v>
      </c>
    </row>
    <row r="46" spans="2:10" ht="18" x14ac:dyDescent="0.25">
      <c r="B46" s="142" t="s">
        <v>42</v>
      </c>
      <c r="C46" s="160">
        <v>7587</v>
      </c>
      <c r="D46" s="171">
        <v>16106</v>
      </c>
      <c r="E46" s="160">
        <v>1911128</v>
      </c>
      <c r="F46" s="157">
        <f t="shared" si="4"/>
        <v>251.89508369579545</v>
      </c>
    </row>
    <row r="47" spans="2:10" ht="18" x14ac:dyDescent="0.25">
      <c r="B47" s="161" t="s">
        <v>43</v>
      </c>
      <c r="C47" s="160">
        <v>6792</v>
      </c>
      <c r="D47" s="171">
        <v>13880</v>
      </c>
      <c r="E47" s="172">
        <v>1671236</v>
      </c>
      <c r="F47" s="157">
        <f t="shared" si="4"/>
        <v>246.05948174322734</v>
      </c>
    </row>
    <row r="48" spans="2:10" ht="18.75" thickBot="1" x14ac:dyDescent="0.3">
      <c r="B48" s="161" t="s">
        <v>44</v>
      </c>
      <c r="C48" s="163">
        <v>4800</v>
      </c>
      <c r="D48" s="171">
        <v>9737</v>
      </c>
      <c r="E48" s="172">
        <v>1145442</v>
      </c>
      <c r="F48" s="157">
        <f t="shared" si="4"/>
        <v>238.63374999999999</v>
      </c>
    </row>
    <row r="49" spans="2:6" ht="18.75" thickBot="1" x14ac:dyDescent="0.3">
      <c r="B49" s="147" t="s">
        <v>45</v>
      </c>
      <c r="C49" s="166">
        <f>SUM(C36:C48)</f>
        <v>96331</v>
      </c>
      <c r="D49" s="166">
        <f t="shared" ref="D49:E49" si="5">SUM(D36:D48)</f>
        <v>200392</v>
      </c>
      <c r="E49" s="166">
        <f t="shared" si="5"/>
        <v>23807504</v>
      </c>
      <c r="F49" s="149">
        <f t="shared" si="4"/>
        <v>247.1427058786891</v>
      </c>
    </row>
    <row r="50" spans="2:6" ht="18.75" thickBot="1" x14ac:dyDescent="0.3">
      <c r="B50" s="173"/>
      <c r="C50" s="174"/>
      <c r="D50" s="174"/>
      <c r="E50" s="174"/>
      <c r="F50" s="175"/>
    </row>
    <row r="51" spans="2:6" ht="18.75" thickBot="1" x14ac:dyDescent="0.3">
      <c r="B51" s="134" t="s">
        <v>46</v>
      </c>
      <c r="C51" s="168"/>
      <c r="D51" s="168"/>
      <c r="E51" s="168"/>
      <c r="F51" s="169"/>
    </row>
    <row r="52" spans="2:6" ht="18" x14ac:dyDescent="0.25">
      <c r="B52" s="137" t="s">
        <v>47</v>
      </c>
      <c r="C52" s="170">
        <v>5440</v>
      </c>
      <c r="D52" s="171">
        <v>11099</v>
      </c>
      <c r="E52" s="162">
        <v>1330963</v>
      </c>
      <c r="F52" s="157">
        <f t="shared" ref="F52:F59" si="6">E52/C52</f>
        <v>244.6623161764706</v>
      </c>
    </row>
    <row r="53" spans="2:6" ht="18" x14ac:dyDescent="0.25">
      <c r="B53" s="142" t="s">
        <v>48</v>
      </c>
      <c r="C53" s="160">
        <v>8015</v>
      </c>
      <c r="D53" s="171">
        <v>17472</v>
      </c>
      <c r="E53" s="160">
        <v>2098877</v>
      </c>
      <c r="F53" s="157">
        <f t="shared" si="6"/>
        <v>261.86862133499687</v>
      </c>
    </row>
    <row r="54" spans="2:6" ht="18" x14ac:dyDescent="0.25">
      <c r="B54" s="142" t="s">
        <v>49</v>
      </c>
      <c r="C54" s="160">
        <v>22451</v>
      </c>
      <c r="D54" s="171">
        <v>44655</v>
      </c>
      <c r="E54" s="160">
        <v>5303387</v>
      </c>
      <c r="F54" s="157">
        <f t="shared" si="6"/>
        <v>236.22052469823171</v>
      </c>
    </row>
    <row r="55" spans="2:6" ht="18" x14ac:dyDescent="0.25">
      <c r="B55" s="142" t="s">
        <v>50</v>
      </c>
      <c r="C55" s="160">
        <v>7371</v>
      </c>
      <c r="D55" s="171">
        <v>15451</v>
      </c>
      <c r="E55" s="160">
        <v>1811302</v>
      </c>
      <c r="F55" s="157">
        <f t="shared" si="6"/>
        <v>245.73355040021707</v>
      </c>
    </row>
    <row r="56" spans="2:6" ht="18" x14ac:dyDescent="0.25">
      <c r="B56" s="142" t="s">
        <v>51</v>
      </c>
      <c r="C56" s="160">
        <v>5602</v>
      </c>
      <c r="D56" s="171">
        <v>11164</v>
      </c>
      <c r="E56" s="160">
        <v>1355939</v>
      </c>
      <c r="F56" s="157">
        <f t="shared" si="6"/>
        <v>242.04551945733667</v>
      </c>
    </row>
    <row r="57" spans="2:6" ht="18" x14ac:dyDescent="0.25">
      <c r="B57" s="142" t="s">
        <v>52</v>
      </c>
      <c r="C57" s="160">
        <v>5744</v>
      </c>
      <c r="D57" s="171">
        <v>11708</v>
      </c>
      <c r="E57" s="160">
        <v>1391196</v>
      </c>
      <c r="F57" s="157">
        <f t="shared" si="6"/>
        <v>242.19986072423399</v>
      </c>
    </row>
    <row r="58" spans="2:6" ht="18.75" thickBot="1" x14ac:dyDescent="0.3">
      <c r="B58" s="142" t="s">
        <v>53</v>
      </c>
      <c r="C58" s="176">
        <v>7865</v>
      </c>
      <c r="D58" s="171">
        <v>15741</v>
      </c>
      <c r="E58" s="160">
        <v>1857826</v>
      </c>
      <c r="F58" s="157">
        <f t="shared" si="6"/>
        <v>236.21436745073109</v>
      </c>
    </row>
    <row r="59" spans="2:6" ht="18.75" thickBot="1" x14ac:dyDescent="0.3">
      <c r="B59" s="147" t="s">
        <v>45</v>
      </c>
      <c r="C59" s="166">
        <f>SUM(C52:C58)</f>
        <v>62488</v>
      </c>
      <c r="D59" s="166">
        <f t="shared" ref="D59:E59" si="7">SUM(D52:D58)</f>
        <v>127290</v>
      </c>
      <c r="E59" s="166">
        <f t="shared" si="7"/>
        <v>15149490</v>
      </c>
      <c r="F59" s="149">
        <f t="shared" si="6"/>
        <v>242.43838817052875</v>
      </c>
    </row>
    <row r="60" spans="2:6" ht="18.75" thickBot="1" x14ac:dyDescent="0.3">
      <c r="B60" s="173"/>
      <c r="C60" s="174"/>
      <c r="D60" s="174"/>
      <c r="E60" s="174"/>
      <c r="F60" s="175"/>
    </row>
    <row r="61" spans="2:6" ht="18.75" thickBot="1" x14ac:dyDescent="0.3">
      <c r="B61" s="134" t="s">
        <v>54</v>
      </c>
      <c r="C61" s="168"/>
      <c r="D61" s="168"/>
      <c r="E61" s="168"/>
      <c r="F61" s="169"/>
    </row>
    <row r="62" spans="2:6" ht="18" x14ac:dyDescent="0.25">
      <c r="B62" s="137" t="s">
        <v>55</v>
      </c>
      <c r="C62" s="170">
        <v>8786</v>
      </c>
      <c r="D62" s="171">
        <v>18601</v>
      </c>
      <c r="E62" s="162">
        <v>2210965</v>
      </c>
      <c r="F62" s="157">
        <f t="shared" ref="F62:F69" si="8">E62/C62</f>
        <v>251.64636922376508</v>
      </c>
    </row>
    <row r="63" spans="2:6" ht="18" x14ac:dyDescent="0.25">
      <c r="B63" s="142" t="s">
        <v>56</v>
      </c>
      <c r="C63" s="160">
        <v>9793</v>
      </c>
      <c r="D63" s="171">
        <v>20195</v>
      </c>
      <c r="E63" s="160">
        <v>2403966</v>
      </c>
      <c r="F63" s="157">
        <f t="shared" si="8"/>
        <v>245.47799448585724</v>
      </c>
    </row>
    <row r="64" spans="2:6" ht="18" x14ac:dyDescent="0.25">
      <c r="B64" s="142" t="s">
        <v>57</v>
      </c>
      <c r="C64" s="160">
        <v>11431</v>
      </c>
      <c r="D64" s="171">
        <v>22966</v>
      </c>
      <c r="E64" s="160">
        <v>2737240</v>
      </c>
      <c r="F64" s="157">
        <f t="shared" si="8"/>
        <v>239.45761525675795</v>
      </c>
    </row>
    <row r="65" spans="2:6" ht="18" x14ac:dyDescent="0.25">
      <c r="B65" s="142" t="s">
        <v>58</v>
      </c>
      <c r="C65" s="160">
        <v>5309</v>
      </c>
      <c r="D65" s="171">
        <v>11611</v>
      </c>
      <c r="E65" s="160">
        <v>1399172</v>
      </c>
      <c r="F65" s="157">
        <f t="shared" si="8"/>
        <v>263.54718402712376</v>
      </c>
    </row>
    <row r="66" spans="2:6" ht="18" x14ac:dyDescent="0.25">
      <c r="B66" s="142" t="s">
        <v>59</v>
      </c>
      <c r="C66" s="160">
        <v>4020</v>
      </c>
      <c r="D66" s="171">
        <v>8145</v>
      </c>
      <c r="E66" s="160">
        <v>969936</v>
      </c>
      <c r="F66" s="157">
        <f t="shared" si="8"/>
        <v>241.2776119402985</v>
      </c>
    </row>
    <row r="67" spans="2:6" ht="18" x14ac:dyDescent="0.25">
      <c r="B67" s="142" t="s">
        <v>60</v>
      </c>
      <c r="C67" s="160">
        <v>9856</v>
      </c>
      <c r="D67" s="171">
        <v>20309</v>
      </c>
      <c r="E67" s="160">
        <v>2407641</v>
      </c>
      <c r="F67" s="157">
        <f t="shared" si="8"/>
        <v>244.28175730519482</v>
      </c>
    </row>
    <row r="68" spans="2:6" ht="18.75" thickBot="1" x14ac:dyDescent="0.3">
      <c r="B68" s="142" t="s">
        <v>61</v>
      </c>
      <c r="C68" s="160">
        <v>9140</v>
      </c>
      <c r="D68" s="171">
        <v>18287</v>
      </c>
      <c r="E68" s="160">
        <v>2186257</v>
      </c>
      <c r="F68" s="157">
        <f t="shared" si="8"/>
        <v>239.19660831509847</v>
      </c>
    </row>
    <row r="69" spans="2:6" ht="18.75" thickBot="1" x14ac:dyDescent="0.3">
      <c r="B69" s="147" t="s">
        <v>45</v>
      </c>
      <c r="C69" s="166">
        <f>SUM(C62:C68)</f>
        <v>58335</v>
      </c>
      <c r="D69" s="166">
        <f>SUM(D62:D68)</f>
        <v>120114</v>
      </c>
      <c r="E69" s="166">
        <f>SUM(E62:E68)</f>
        <v>14315177</v>
      </c>
      <c r="F69" s="149">
        <f t="shared" si="8"/>
        <v>245.39602297077226</v>
      </c>
    </row>
    <row r="70" spans="2:6" ht="18.75" thickBot="1" x14ac:dyDescent="0.3">
      <c r="B70" s="173"/>
      <c r="C70" s="174"/>
      <c r="D70" s="174"/>
      <c r="E70" s="174"/>
      <c r="F70" s="175"/>
    </row>
    <row r="71" spans="2:6" ht="18.75" thickBot="1" x14ac:dyDescent="0.3">
      <c r="B71" s="134" t="s">
        <v>62</v>
      </c>
      <c r="C71" s="168"/>
      <c r="D71" s="168"/>
      <c r="E71" s="168"/>
      <c r="F71" s="169"/>
    </row>
    <row r="72" spans="2:6" ht="18" x14ac:dyDescent="0.25">
      <c r="B72" s="137" t="s">
        <v>63</v>
      </c>
      <c r="C72" s="170">
        <v>3984</v>
      </c>
      <c r="D72" s="171">
        <v>8377</v>
      </c>
      <c r="E72" s="162">
        <v>983509</v>
      </c>
      <c r="F72" s="157">
        <f t="shared" ref="F72:F78" si="9">E72/C72</f>
        <v>246.86470883534136</v>
      </c>
    </row>
    <row r="73" spans="2:6" ht="18" x14ac:dyDescent="0.25">
      <c r="B73" s="142" t="s">
        <v>64</v>
      </c>
      <c r="C73" s="160">
        <v>7177</v>
      </c>
      <c r="D73" s="171">
        <v>13942</v>
      </c>
      <c r="E73" s="160">
        <v>1637340</v>
      </c>
      <c r="F73" s="157">
        <f t="shared" si="9"/>
        <v>228.13710463982164</v>
      </c>
    </row>
    <row r="74" spans="2:6" ht="18" x14ac:dyDescent="0.25">
      <c r="B74" s="142" t="s">
        <v>62</v>
      </c>
      <c r="C74" s="160">
        <v>8144</v>
      </c>
      <c r="D74" s="171">
        <v>16749</v>
      </c>
      <c r="E74" s="160">
        <v>1975976</v>
      </c>
      <c r="F74" s="157">
        <f t="shared" si="9"/>
        <v>242.62966601178783</v>
      </c>
    </row>
    <row r="75" spans="2:6" ht="18" x14ac:dyDescent="0.25">
      <c r="B75" s="142" t="s">
        <v>65</v>
      </c>
      <c r="C75" s="160">
        <v>4315</v>
      </c>
      <c r="D75" s="171">
        <v>8718</v>
      </c>
      <c r="E75" s="160">
        <v>1032930</v>
      </c>
      <c r="F75" s="157">
        <f t="shared" si="9"/>
        <v>239.38122827346467</v>
      </c>
    </row>
    <row r="76" spans="2:6" ht="18" x14ac:dyDescent="0.25">
      <c r="B76" s="142" t="s">
        <v>66</v>
      </c>
      <c r="C76" s="160">
        <v>6219</v>
      </c>
      <c r="D76" s="171">
        <v>12789</v>
      </c>
      <c r="E76" s="160">
        <v>1510642</v>
      </c>
      <c r="F76" s="157">
        <f t="shared" si="9"/>
        <v>242.90754140537064</v>
      </c>
    </row>
    <row r="77" spans="2:6" ht="18.75" thickBot="1" x14ac:dyDescent="0.3">
      <c r="B77" s="144" t="s">
        <v>67</v>
      </c>
      <c r="C77" s="176">
        <v>4018</v>
      </c>
      <c r="D77" s="171">
        <v>8495</v>
      </c>
      <c r="E77" s="176">
        <v>992752</v>
      </c>
      <c r="F77" s="157">
        <f t="shared" si="9"/>
        <v>247.07615729218517</v>
      </c>
    </row>
    <row r="78" spans="2:6" ht="18.75" thickBot="1" x14ac:dyDescent="0.3">
      <c r="B78" s="147" t="s">
        <v>45</v>
      </c>
      <c r="C78" s="166">
        <f>SUM(C72:C77)</f>
        <v>33857</v>
      </c>
      <c r="D78" s="166">
        <f t="shared" ref="D78:E78" si="10">SUM(D72:D77)</f>
        <v>69070</v>
      </c>
      <c r="E78" s="166">
        <f t="shared" si="10"/>
        <v>8133149</v>
      </c>
      <c r="F78" s="149">
        <f t="shared" si="9"/>
        <v>240.2206043063473</v>
      </c>
    </row>
    <row r="79" spans="2:6" ht="18.75" thickBot="1" x14ac:dyDescent="0.3">
      <c r="B79" s="173"/>
      <c r="C79" s="174"/>
      <c r="D79" s="174"/>
      <c r="E79" s="174"/>
      <c r="F79" s="175"/>
    </row>
    <row r="80" spans="2:6" ht="18.75" thickBot="1" x14ac:dyDescent="0.3">
      <c r="B80" s="134" t="s">
        <v>68</v>
      </c>
      <c r="C80" s="168"/>
      <c r="D80" s="168"/>
      <c r="E80" s="168"/>
      <c r="F80" s="169"/>
    </row>
    <row r="81" spans="2:6" ht="18" x14ac:dyDescent="0.25">
      <c r="B81" s="137" t="s">
        <v>69</v>
      </c>
      <c r="C81" s="170">
        <v>2565</v>
      </c>
      <c r="D81" s="171">
        <v>5196</v>
      </c>
      <c r="E81" s="162">
        <v>609481</v>
      </c>
      <c r="F81" s="157">
        <f t="shared" ref="F81:F91" si="11">E81/C81</f>
        <v>237.61442495126707</v>
      </c>
    </row>
    <row r="82" spans="2:6" ht="18" x14ac:dyDescent="0.25">
      <c r="B82" s="142" t="s">
        <v>70</v>
      </c>
      <c r="C82" s="160">
        <v>254</v>
      </c>
      <c r="D82" s="171">
        <v>548</v>
      </c>
      <c r="E82" s="160">
        <v>61585</v>
      </c>
      <c r="F82" s="157">
        <f t="shared" si="11"/>
        <v>242.46062992125985</v>
      </c>
    </row>
    <row r="83" spans="2:6" ht="18" x14ac:dyDescent="0.25">
      <c r="B83" s="142" t="s">
        <v>71</v>
      </c>
      <c r="C83" s="160">
        <v>6891</v>
      </c>
      <c r="D83" s="171">
        <v>14033</v>
      </c>
      <c r="E83" s="160">
        <v>1682748</v>
      </c>
      <c r="F83" s="157">
        <f t="shared" si="11"/>
        <v>244.19503700478884</v>
      </c>
    </row>
    <row r="84" spans="2:6" ht="18" x14ac:dyDescent="0.25">
      <c r="B84" s="142" t="s">
        <v>68</v>
      </c>
      <c r="C84" s="160">
        <v>11417</v>
      </c>
      <c r="D84" s="171">
        <v>22161</v>
      </c>
      <c r="E84" s="160">
        <v>2649775</v>
      </c>
      <c r="F84" s="157">
        <f t="shared" si="11"/>
        <v>232.0903039327319</v>
      </c>
    </row>
    <row r="85" spans="2:6" ht="18" x14ac:dyDescent="0.25">
      <c r="B85" s="142" t="s">
        <v>72</v>
      </c>
      <c r="C85" s="160">
        <v>8351</v>
      </c>
      <c r="D85" s="171">
        <v>17309</v>
      </c>
      <c r="E85" s="160">
        <v>2074696</v>
      </c>
      <c r="F85" s="157">
        <f t="shared" si="11"/>
        <v>248.43683391210632</v>
      </c>
    </row>
    <row r="86" spans="2:6" ht="18" x14ac:dyDescent="0.25">
      <c r="B86" s="142" t="s">
        <v>73</v>
      </c>
      <c r="C86" s="160">
        <v>7737</v>
      </c>
      <c r="D86" s="171">
        <v>15390</v>
      </c>
      <c r="E86" s="160">
        <v>1846381</v>
      </c>
      <c r="F86" s="157">
        <f t="shared" si="11"/>
        <v>238.64301408814785</v>
      </c>
    </row>
    <row r="87" spans="2:6" ht="18" x14ac:dyDescent="0.25">
      <c r="B87" s="142" t="s">
        <v>74</v>
      </c>
      <c r="C87" s="160">
        <v>2868</v>
      </c>
      <c r="D87" s="171">
        <v>5765</v>
      </c>
      <c r="E87" s="160">
        <v>679684</v>
      </c>
      <c r="F87" s="157">
        <f t="shared" si="11"/>
        <v>236.98884239888423</v>
      </c>
    </row>
    <row r="88" spans="2:6" ht="18" x14ac:dyDescent="0.25">
      <c r="B88" s="142" t="s">
        <v>75</v>
      </c>
      <c r="C88" s="160">
        <v>5519</v>
      </c>
      <c r="D88" s="171">
        <v>11343</v>
      </c>
      <c r="E88" s="160">
        <v>1356352</v>
      </c>
      <c r="F88" s="157">
        <f t="shared" si="11"/>
        <v>245.76046385214713</v>
      </c>
    </row>
    <row r="89" spans="2:6" ht="18" x14ac:dyDescent="0.25">
      <c r="B89" s="142" t="s">
        <v>76</v>
      </c>
      <c r="C89" s="160">
        <v>2079</v>
      </c>
      <c r="D89" s="171">
        <v>4183</v>
      </c>
      <c r="E89" s="160">
        <v>506836</v>
      </c>
      <c r="F89" s="157">
        <f t="shared" si="11"/>
        <v>243.7883597883598</v>
      </c>
    </row>
    <row r="90" spans="2:6" ht="18.75" thickBot="1" x14ac:dyDescent="0.3">
      <c r="B90" s="144" t="s">
        <v>77</v>
      </c>
      <c r="C90" s="176">
        <v>9423</v>
      </c>
      <c r="D90" s="171">
        <v>18514</v>
      </c>
      <c r="E90" s="176">
        <v>2195461</v>
      </c>
      <c r="F90" s="157">
        <f t="shared" si="11"/>
        <v>232.98959991510134</v>
      </c>
    </row>
    <row r="91" spans="2:6" ht="18.75" thickBot="1" x14ac:dyDescent="0.3">
      <c r="B91" s="147" t="s">
        <v>45</v>
      </c>
      <c r="C91" s="166">
        <f>SUM(C81:C90)</f>
        <v>57104</v>
      </c>
      <c r="D91" s="166">
        <f t="shared" ref="D91:E91" si="12">SUM(D81:D90)</f>
        <v>114442</v>
      </c>
      <c r="E91" s="166">
        <f t="shared" si="12"/>
        <v>13662999</v>
      </c>
      <c r="F91" s="149">
        <f t="shared" si="11"/>
        <v>239.26518282432053</v>
      </c>
    </row>
    <row r="92" spans="2:6" ht="18.75" thickBot="1" x14ac:dyDescent="0.3">
      <c r="B92" s="173"/>
      <c r="C92" s="174"/>
      <c r="D92" s="174"/>
      <c r="E92" s="174"/>
      <c r="F92" s="175"/>
    </row>
    <row r="93" spans="2:6" ht="18.75" thickBot="1" x14ac:dyDescent="0.3">
      <c r="B93" s="134" t="s">
        <v>78</v>
      </c>
      <c r="C93" s="168"/>
      <c r="D93" s="168"/>
      <c r="E93" s="168"/>
      <c r="F93" s="169"/>
    </row>
    <row r="94" spans="2:6" ht="18" x14ac:dyDescent="0.25">
      <c r="B94" s="137" t="s">
        <v>79</v>
      </c>
      <c r="C94" s="170">
        <v>5695</v>
      </c>
      <c r="D94" s="171">
        <v>11378</v>
      </c>
      <c r="E94" s="162">
        <v>1345842</v>
      </c>
      <c r="F94" s="157">
        <f t="shared" ref="F94:F103" si="13">E94/C94</f>
        <v>236.31992976294995</v>
      </c>
    </row>
    <row r="95" spans="2:6" ht="18" x14ac:dyDescent="0.25">
      <c r="B95" s="142" t="s">
        <v>80</v>
      </c>
      <c r="C95" s="160">
        <v>7668</v>
      </c>
      <c r="D95" s="171">
        <v>15935</v>
      </c>
      <c r="E95" s="160">
        <v>1907791</v>
      </c>
      <c r="F95" s="157">
        <f t="shared" si="13"/>
        <v>248.7990349504434</v>
      </c>
    </row>
    <row r="96" spans="2:6" ht="18" x14ac:dyDescent="0.25">
      <c r="B96" s="142" t="s">
        <v>81</v>
      </c>
      <c r="C96" s="160">
        <v>4070</v>
      </c>
      <c r="D96" s="171">
        <v>8510</v>
      </c>
      <c r="E96" s="160">
        <v>1018851</v>
      </c>
      <c r="F96" s="157">
        <f t="shared" si="13"/>
        <v>250.33194103194103</v>
      </c>
    </row>
    <row r="97" spans="2:6" ht="18" x14ac:dyDescent="0.25">
      <c r="B97" s="142" t="s">
        <v>82</v>
      </c>
      <c r="C97" s="160">
        <v>2719</v>
      </c>
      <c r="D97" s="171">
        <v>5159</v>
      </c>
      <c r="E97" s="160">
        <v>614882</v>
      </c>
      <c r="F97" s="157">
        <f t="shared" si="13"/>
        <v>226.14269952188303</v>
      </c>
    </row>
    <row r="98" spans="2:6" ht="18" x14ac:dyDescent="0.25">
      <c r="B98" s="142" t="s">
        <v>83</v>
      </c>
      <c r="C98" s="160">
        <v>5329</v>
      </c>
      <c r="D98" s="171">
        <v>11140</v>
      </c>
      <c r="E98" s="160">
        <v>1331847</v>
      </c>
      <c r="F98" s="157">
        <f t="shared" si="13"/>
        <v>249.92437605554514</v>
      </c>
    </row>
    <row r="99" spans="2:6" ht="18" x14ac:dyDescent="0.25">
      <c r="B99" s="142" t="s">
        <v>84</v>
      </c>
      <c r="C99" s="160">
        <v>1149</v>
      </c>
      <c r="D99" s="171">
        <v>2654</v>
      </c>
      <c r="E99" s="160">
        <v>315257</v>
      </c>
      <c r="F99" s="157">
        <f t="shared" si="13"/>
        <v>274.3751087902524</v>
      </c>
    </row>
    <row r="100" spans="2:6" ht="18" x14ac:dyDescent="0.25">
      <c r="B100" s="142" t="s">
        <v>85</v>
      </c>
      <c r="C100" s="160">
        <v>15778</v>
      </c>
      <c r="D100" s="171">
        <v>31005</v>
      </c>
      <c r="E100" s="160">
        <v>3745963</v>
      </c>
      <c r="F100" s="157">
        <f t="shared" si="13"/>
        <v>237.41684624160223</v>
      </c>
    </row>
    <row r="101" spans="2:6" ht="18" x14ac:dyDescent="0.25">
      <c r="B101" s="177" t="s">
        <v>86</v>
      </c>
      <c r="C101" s="160">
        <v>4521</v>
      </c>
      <c r="D101" s="171">
        <v>9590</v>
      </c>
      <c r="E101" s="160">
        <v>1126009</v>
      </c>
      <c r="F101" s="157">
        <f t="shared" si="13"/>
        <v>249.06193320061934</v>
      </c>
    </row>
    <row r="102" spans="2:6" ht="18.75" thickBot="1" x14ac:dyDescent="0.3">
      <c r="B102" s="142" t="s">
        <v>87</v>
      </c>
      <c r="C102" s="176">
        <v>6723</v>
      </c>
      <c r="D102" s="171">
        <v>13713</v>
      </c>
      <c r="E102" s="160">
        <v>1635446</v>
      </c>
      <c r="F102" s="157">
        <f t="shared" si="13"/>
        <v>243.2613416629481</v>
      </c>
    </row>
    <row r="103" spans="2:6" ht="18.75" thickBot="1" x14ac:dyDescent="0.3">
      <c r="B103" s="147" t="s">
        <v>45</v>
      </c>
      <c r="C103" s="166">
        <f>SUM(C94:C102)</f>
        <v>53652</v>
      </c>
      <c r="D103" s="166">
        <f t="shared" ref="D103:E103" si="14">SUM(D94:D102)</f>
        <v>109084</v>
      </c>
      <c r="E103" s="166">
        <f t="shared" si="14"/>
        <v>13041888</v>
      </c>
      <c r="F103" s="149">
        <f t="shared" si="13"/>
        <v>243.08297919928427</v>
      </c>
    </row>
    <row r="104" spans="2:6" ht="18.75" thickBot="1" x14ac:dyDescent="0.3">
      <c r="B104" s="173"/>
      <c r="C104" s="174"/>
      <c r="D104" s="174"/>
      <c r="E104" s="174"/>
      <c r="F104" s="175"/>
    </row>
    <row r="105" spans="2:6" ht="18.75" thickBot="1" x14ac:dyDescent="0.3">
      <c r="B105" s="152" t="s">
        <v>88</v>
      </c>
      <c r="C105" s="168"/>
      <c r="D105" s="168"/>
      <c r="E105" s="168"/>
      <c r="F105" s="169"/>
    </row>
    <row r="106" spans="2:6" ht="18" x14ac:dyDescent="0.25">
      <c r="B106" s="178" t="s">
        <v>89</v>
      </c>
      <c r="C106" s="179">
        <v>4004</v>
      </c>
      <c r="D106" s="171">
        <v>9274</v>
      </c>
      <c r="E106" s="162">
        <v>1106487</v>
      </c>
      <c r="F106" s="157">
        <f t="shared" ref="F106:F120" si="15">E106/C106</f>
        <v>276.3454045954046</v>
      </c>
    </row>
    <row r="107" spans="2:6" ht="18" x14ac:dyDescent="0.25">
      <c r="B107" s="180" t="s">
        <v>90</v>
      </c>
      <c r="C107" s="160">
        <v>5674</v>
      </c>
      <c r="D107" s="171">
        <v>11384</v>
      </c>
      <c r="E107" s="162">
        <v>1349730</v>
      </c>
      <c r="F107" s="157">
        <f t="shared" si="15"/>
        <v>237.87980260838916</v>
      </c>
    </row>
    <row r="108" spans="2:6" ht="18" x14ac:dyDescent="0.25">
      <c r="B108" s="180" t="s">
        <v>91</v>
      </c>
      <c r="C108" s="160">
        <v>862</v>
      </c>
      <c r="D108" s="171">
        <v>1937</v>
      </c>
      <c r="E108" s="160">
        <v>239606</v>
      </c>
      <c r="F108" s="157">
        <f t="shared" si="15"/>
        <v>277.96519721577727</v>
      </c>
    </row>
    <row r="109" spans="2:6" ht="18" x14ac:dyDescent="0.25">
      <c r="B109" s="180" t="s">
        <v>92</v>
      </c>
      <c r="C109" s="160">
        <v>7784</v>
      </c>
      <c r="D109" s="171">
        <v>16485</v>
      </c>
      <c r="E109" s="160">
        <v>1950957</v>
      </c>
      <c r="F109" s="157">
        <f t="shared" si="15"/>
        <v>250.63681911613565</v>
      </c>
    </row>
    <row r="110" spans="2:6" ht="18" x14ac:dyDescent="0.25">
      <c r="B110" s="142" t="s">
        <v>93</v>
      </c>
      <c r="C110" s="160">
        <v>4766</v>
      </c>
      <c r="D110" s="171">
        <v>10268</v>
      </c>
      <c r="E110" s="160">
        <v>1225393</v>
      </c>
      <c r="F110" s="157">
        <f t="shared" si="15"/>
        <v>257.11141418380191</v>
      </c>
    </row>
    <row r="111" spans="2:6" ht="18" x14ac:dyDescent="0.25">
      <c r="B111" s="142" t="s">
        <v>94</v>
      </c>
      <c r="C111" s="160">
        <v>3795</v>
      </c>
      <c r="D111" s="171">
        <v>8724</v>
      </c>
      <c r="E111" s="160">
        <v>1047462</v>
      </c>
      <c r="F111" s="157">
        <f t="shared" si="15"/>
        <v>276.0110671936759</v>
      </c>
    </row>
    <row r="112" spans="2:6" ht="18" x14ac:dyDescent="0.25">
      <c r="B112" s="142" t="s">
        <v>95</v>
      </c>
      <c r="C112" s="160">
        <v>8895</v>
      </c>
      <c r="D112" s="171">
        <v>19772</v>
      </c>
      <c r="E112" s="160">
        <v>2321541</v>
      </c>
      <c r="F112" s="157">
        <f t="shared" si="15"/>
        <v>260.99392917369306</v>
      </c>
    </row>
    <row r="113" spans="2:6" ht="18" x14ac:dyDescent="0.25">
      <c r="B113" s="142" t="s">
        <v>96</v>
      </c>
      <c r="C113" s="160">
        <v>5908</v>
      </c>
      <c r="D113" s="171">
        <v>13232</v>
      </c>
      <c r="E113" s="160">
        <v>1561344</v>
      </c>
      <c r="F113" s="157">
        <f t="shared" si="15"/>
        <v>264.2762356127285</v>
      </c>
    </row>
    <row r="114" spans="2:6" ht="18" x14ac:dyDescent="0.25">
      <c r="B114" s="142" t="s">
        <v>97</v>
      </c>
      <c r="C114" s="160">
        <v>5317</v>
      </c>
      <c r="D114" s="171">
        <v>12196</v>
      </c>
      <c r="E114" s="160">
        <v>1435800</v>
      </c>
      <c r="F114" s="157">
        <f t="shared" si="15"/>
        <v>270.03949595636635</v>
      </c>
    </row>
    <row r="115" spans="2:6" ht="18" x14ac:dyDescent="0.25">
      <c r="B115" s="142" t="s">
        <v>98</v>
      </c>
      <c r="C115" s="160">
        <v>7497</v>
      </c>
      <c r="D115" s="171">
        <v>14921</v>
      </c>
      <c r="E115" s="160">
        <v>1791670</v>
      </c>
      <c r="F115" s="157">
        <f t="shared" si="15"/>
        <v>238.98492730425502</v>
      </c>
    </row>
    <row r="116" spans="2:6" ht="18" x14ac:dyDescent="0.25">
      <c r="B116" s="142" t="s">
        <v>99</v>
      </c>
      <c r="C116" s="160">
        <v>8691</v>
      </c>
      <c r="D116" s="171">
        <v>19722</v>
      </c>
      <c r="E116" s="160">
        <v>2344161</v>
      </c>
      <c r="F116" s="157">
        <f t="shared" si="15"/>
        <v>269.7228167069382</v>
      </c>
    </row>
    <row r="117" spans="2:6" ht="18" x14ac:dyDescent="0.25">
      <c r="B117" s="142" t="s">
        <v>100</v>
      </c>
      <c r="C117" s="160">
        <v>16855</v>
      </c>
      <c r="D117" s="171">
        <v>35978</v>
      </c>
      <c r="E117" s="160">
        <v>4336555</v>
      </c>
      <c r="F117" s="157">
        <f t="shared" si="15"/>
        <v>257.28596855532481</v>
      </c>
    </row>
    <row r="118" spans="2:6" ht="18" x14ac:dyDescent="0.25">
      <c r="B118" s="142" t="s">
        <v>101</v>
      </c>
      <c r="C118" s="160">
        <v>5620</v>
      </c>
      <c r="D118" s="171">
        <v>12549</v>
      </c>
      <c r="E118" s="160">
        <v>1492135</v>
      </c>
      <c r="F118" s="157">
        <f t="shared" si="15"/>
        <v>265.50444839857653</v>
      </c>
    </row>
    <row r="119" spans="2:6" ht="18.75" thickBot="1" x14ac:dyDescent="0.3">
      <c r="B119" s="142" t="s">
        <v>102</v>
      </c>
      <c r="C119" s="176">
        <v>8528</v>
      </c>
      <c r="D119" s="171">
        <v>17851</v>
      </c>
      <c r="E119" s="160">
        <v>2124279</v>
      </c>
      <c r="F119" s="157">
        <f t="shared" si="15"/>
        <v>249.09462945590994</v>
      </c>
    </row>
    <row r="120" spans="2:6" ht="18.75" thickBot="1" x14ac:dyDescent="0.3">
      <c r="B120" s="147" t="s">
        <v>45</v>
      </c>
      <c r="C120" s="166">
        <f>SUM(C106:C119)</f>
        <v>94196</v>
      </c>
      <c r="D120" s="166">
        <f t="shared" ref="D120:E120" si="16">SUM(D106:D119)</f>
        <v>204293</v>
      </c>
      <c r="E120" s="166">
        <f t="shared" si="16"/>
        <v>24327120</v>
      </c>
      <c r="F120" s="149">
        <f t="shared" si="15"/>
        <v>258.26064801053121</v>
      </c>
    </row>
    <row r="121" spans="2:6" ht="18.75" thickBot="1" x14ac:dyDescent="0.3">
      <c r="B121" s="173"/>
      <c r="C121" s="174"/>
      <c r="D121" s="174"/>
      <c r="E121" s="174"/>
      <c r="F121" s="175"/>
    </row>
    <row r="122" spans="2:6" ht="18.75" thickBot="1" x14ac:dyDescent="0.3">
      <c r="B122" s="134" t="s">
        <v>103</v>
      </c>
      <c r="C122" s="168"/>
      <c r="D122" s="168"/>
      <c r="E122" s="168"/>
      <c r="F122" s="169"/>
    </row>
    <row r="123" spans="2:6" ht="18" x14ac:dyDescent="0.25">
      <c r="B123" s="137" t="s">
        <v>104</v>
      </c>
      <c r="C123" s="170">
        <v>1625</v>
      </c>
      <c r="D123" s="171">
        <v>3559</v>
      </c>
      <c r="E123" s="162">
        <v>427147</v>
      </c>
      <c r="F123" s="157">
        <f t="shared" ref="F123:F132" si="17">E123/C123</f>
        <v>262.85969230769228</v>
      </c>
    </row>
    <row r="124" spans="2:6" ht="18" x14ac:dyDescent="0.25">
      <c r="B124" s="142" t="s">
        <v>105</v>
      </c>
      <c r="C124" s="162">
        <v>5082</v>
      </c>
      <c r="D124" s="171">
        <v>10102</v>
      </c>
      <c r="E124" s="162">
        <v>1214506</v>
      </c>
      <c r="F124" s="157">
        <f t="shared" si="17"/>
        <v>238.9818968909878</v>
      </c>
    </row>
    <row r="125" spans="2:6" ht="18" x14ac:dyDescent="0.25">
      <c r="B125" s="142" t="s">
        <v>106</v>
      </c>
      <c r="C125" s="160">
        <v>1615</v>
      </c>
      <c r="D125" s="171">
        <v>3270</v>
      </c>
      <c r="E125" s="160">
        <v>391593</v>
      </c>
      <c r="F125" s="157">
        <f t="shared" si="17"/>
        <v>242.47244582043345</v>
      </c>
    </row>
    <row r="126" spans="2:6" ht="18" x14ac:dyDescent="0.25">
      <c r="B126" s="142" t="s">
        <v>107</v>
      </c>
      <c r="C126" s="160">
        <v>4909</v>
      </c>
      <c r="D126" s="171">
        <v>9513</v>
      </c>
      <c r="E126" s="160">
        <v>1140500</v>
      </c>
      <c r="F126" s="157">
        <f t="shared" si="17"/>
        <v>232.32837645141578</v>
      </c>
    </row>
    <row r="127" spans="2:6" ht="18" x14ac:dyDescent="0.25">
      <c r="B127" s="142" t="s">
        <v>108</v>
      </c>
      <c r="C127" s="160">
        <v>7683</v>
      </c>
      <c r="D127" s="171">
        <v>13152</v>
      </c>
      <c r="E127" s="160">
        <v>1662067</v>
      </c>
      <c r="F127" s="157">
        <f t="shared" si="17"/>
        <v>216.33046986854094</v>
      </c>
    </row>
    <row r="128" spans="2:6" ht="18" x14ac:dyDescent="0.25">
      <c r="B128" s="142" t="s">
        <v>109</v>
      </c>
      <c r="C128" s="160">
        <v>10977</v>
      </c>
      <c r="D128" s="171">
        <v>23125</v>
      </c>
      <c r="E128" s="160">
        <v>2803438</v>
      </c>
      <c r="F128" s="157">
        <f t="shared" si="17"/>
        <v>255.39200145759315</v>
      </c>
    </row>
    <row r="129" spans="2:6" ht="18" x14ac:dyDescent="0.25">
      <c r="B129" s="142" t="s">
        <v>110</v>
      </c>
      <c r="C129" s="160">
        <v>9733</v>
      </c>
      <c r="D129" s="171">
        <v>19825</v>
      </c>
      <c r="E129" s="160">
        <v>2388235</v>
      </c>
      <c r="F129" s="157">
        <f t="shared" si="17"/>
        <v>245.37501284290559</v>
      </c>
    </row>
    <row r="130" spans="2:6" ht="18" x14ac:dyDescent="0.25">
      <c r="B130" s="142" t="s">
        <v>111</v>
      </c>
      <c r="C130" s="160">
        <v>7222</v>
      </c>
      <c r="D130" s="171">
        <v>15607</v>
      </c>
      <c r="E130" s="160">
        <v>1892165</v>
      </c>
      <c r="F130" s="157">
        <f t="shared" si="17"/>
        <v>262.00013846579895</v>
      </c>
    </row>
    <row r="131" spans="2:6" ht="18.75" thickBot="1" x14ac:dyDescent="0.3">
      <c r="B131" s="177" t="s">
        <v>112</v>
      </c>
      <c r="C131" s="160">
        <v>14410</v>
      </c>
      <c r="D131" s="171">
        <v>27482</v>
      </c>
      <c r="E131" s="160">
        <v>3373420</v>
      </c>
      <c r="F131" s="157">
        <f t="shared" si="17"/>
        <v>234.10270645385148</v>
      </c>
    </row>
    <row r="132" spans="2:6" ht="18.75" thickBot="1" x14ac:dyDescent="0.3">
      <c r="B132" s="147" t="s">
        <v>45</v>
      </c>
      <c r="C132" s="166">
        <f>SUM(C123:C131)</f>
        <v>63256</v>
      </c>
      <c r="D132" s="166">
        <f>SUM(D123:D131)</f>
        <v>125635</v>
      </c>
      <c r="E132" s="166">
        <f>SUM(E123:E131)</f>
        <v>15293071</v>
      </c>
      <c r="F132" s="149">
        <f t="shared" si="17"/>
        <v>241.7647495889718</v>
      </c>
    </row>
    <row r="133" spans="2:6" ht="18.75" thickBot="1" x14ac:dyDescent="0.3">
      <c r="B133" s="173"/>
      <c r="C133" s="174"/>
      <c r="D133" s="174"/>
      <c r="E133" s="174"/>
      <c r="F133" s="175"/>
    </row>
    <row r="134" spans="2:6" ht="18.75" thickBot="1" x14ac:dyDescent="0.3">
      <c r="B134" s="181" t="s">
        <v>114</v>
      </c>
      <c r="C134" s="182">
        <f>SUM(C132+C120+C103+C91+C78+C69+C59+C49+C33+C17)</f>
        <v>661123</v>
      </c>
      <c r="D134" s="182">
        <f>SUM(D132+D120+D103+D91+D78+D69+D59+D49+D33+D17)</f>
        <v>1360344</v>
      </c>
      <c r="E134" s="182">
        <f>SUM(E132+E120+E103+E91+E78+E69+E59+E49+E33+E17)</f>
        <v>162561104</v>
      </c>
      <c r="F134" s="169">
        <f t="shared" ref="F134" si="18">E134/C134</f>
        <v>245.8863237249347</v>
      </c>
    </row>
    <row r="135" spans="2:6" ht="18" x14ac:dyDescent="0.25">
      <c r="B135" s="206"/>
      <c r="C135" s="202"/>
      <c r="D135" s="202"/>
      <c r="E135" s="202"/>
      <c r="F135" s="202"/>
    </row>
    <row r="136" spans="2:6" ht="18" x14ac:dyDescent="0.25">
      <c r="B136" s="206"/>
      <c r="C136" s="202"/>
      <c r="D136" s="202"/>
      <c r="E136" s="202"/>
      <c r="F136" s="202"/>
    </row>
    <row r="137" spans="2:6" ht="18" x14ac:dyDescent="0.25">
      <c r="B137" s="206"/>
      <c r="C137" s="202"/>
      <c r="D137" s="202"/>
      <c r="E137" s="202"/>
      <c r="F137" s="202"/>
    </row>
    <row r="138" spans="2:6" ht="18" x14ac:dyDescent="0.25">
      <c r="B138" s="206"/>
      <c r="C138" s="202"/>
      <c r="D138" s="202"/>
      <c r="E138" s="202"/>
      <c r="F138" s="202"/>
    </row>
    <row r="139" spans="2:6" ht="18" x14ac:dyDescent="0.25">
      <c r="B139" s="206"/>
      <c r="C139" s="202"/>
      <c r="D139" s="202"/>
      <c r="E139" s="202"/>
      <c r="F139" s="202"/>
    </row>
    <row r="140" spans="2:6" ht="18" x14ac:dyDescent="0.25">
      <c r="B140" s="206"/>
      <c r="C140" s="202"/>
      <c r="D140" s="202"/>
      <c r="E140" s="202"/>
      <c r="F140" s="202"/>
    </row>
  </sheetData>
  <mergeCells count="5">
    <mergeCell ref="B1:F1"/>
    <mergeCell ref="B2:F2"/>
    <mergeCell ref="B3:F3"/>
    <mergeCell ref="B4:F4"/>
    <mergeCell ref="C6:F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1" sqref="G1:M1048576"/>
    </sheetView>
  </sheetViews>
  <sheetFormatPr defaultRowHeight="14.25" x14ac:dyDescent="0.2"/>
  <cols>
    <col min="1" max="1" width="9.140625" style="203"/>
    <col min="2" max="2" width="18.7109375" style="203" bestFit="1" customWidth="1"/>
    <col min="3" max="3" width="11.28515625" style="203" bestFit="1" customWidth="1"/>
    <col min="4" max="4" width="13.5703125" style="203" bestFit="1" customWidth="1"/>
    <col min="5" max="5" width="16.7109375" style="203" bestFit="1" customWidth="1"/>
    <col min="6" max="6" width="15.85546875" style="203" customWidth="1"/>
    <col min="7" max="16384" width="9.140625" style="203"/>
  </cols>
  <sheetData>
    <row r="1" spans="2:6" ht="18" x14ac:dyDescent="0.25">
      <c r="B1" s="226" t="s">
        <v>0</v>
      </c>
      <c r="C1" s="226"/>
      <c r="D1" s="226"/>
      <c r="E1" s="226"/>
      <c r="F1" s="226"/>
    </row>
    <row r="2" spans="2:6" ht="18" x14ac:dyDescent="0.25">
      <c r="B2" s="226" t="s">
        <v>1</v>
      </c>
      <c r="C2" s="226"/>
      <c r="D2" s="226"/>
      <c r="E2" s="226"/>
      <c r="F2" s="226"/>
    </row>
    <row r="3" spans="2:6" ht="15.75" x14ac:dyDescent="0.25">
      <c r="B3" s="227" t="s">
        <v>2</v>
      </c>
      <c r="C3" s="227"/>
      <c r="D3" s="227"/>
      <c r="E3" s="227"/>
      <c r="F3" s="227"/>
    </row>
    <row r="4" spans="2:6" ht="18" x14ac:dyDescent="0.25">
      <c r="B4" s="226" t="s">
        <v>140</v>
      </c>
      <c r="C4" s="226"/>
      <c r="D4" s="226"/>
      <c r="E4" s="226"/>
      <c r="F4" s="226"/>
    </row>
    <row r="5" spans="2:6" ht="18" x14ac:dyDescent="0.25">
      <c r="B5" s="207"/>
      <c r="C5" s="207"/>
      <c r="D5" s="207"/>
      <c r="E5" s="207"/>
      <c r="F5" s="207"/>
    </row>
    <row r="6" spans="2:6" ht="18.75" customHeight="1" thickBot="1" x14ac:dyDescent="0.3">
      <c r="B6" s="208"/>
      <c r="C6" s="224"/>
      <c r="D6" s="224"/>
      <c r="E6" s="224"/>
      <c r="F6" s="225"/>
    </row>
    <row r="7" spans="2:6" ht="57" customHeight="1" thickBot="1" x14ac:dyDescent="0.25">
      <c r="B7" s="131"/>
      <c r="C7" s="210" t="s">
        <v>3</v>
      </c>
      <c r="D7" s="211" t="s">
        <v>4</v>
      </c>
      <c r="E7" s="211" t="s">
        <v>5</v>
      </c>
      <c r="F7" s="211" t="s">
        <v>6</v>
      </c>
    </row>
    <row r="8" spans="2:6" ht="18.75" thickBot="1" x14ac:dyDescent="0.3">
      <c r="B8" s="134" t="s">
        <v>7</v>
      </c>
      <c r="C8" s="135"/>
      <c r="D8" s="135"/>
      <c r="E8" s="135"/>
      <c r="F8" s="136"/>
    </row>
    <row r="9" spans="2:6" ht="18" x14ac:dyDescent="0.25">
      <c r="B9" s="137" t="s">
        <v>8</v>
      </c>
      <c r="C9" s="179">
        <v>7809</v>
      </c>
      <c r="D9" s="171">
        <v>16980</v>
      </c>
      <c r="E9" s="162">
        <v>2017747</v>
      </c>
      <c r="F9" s="141">
        <f>E9/C9</f>
        <v>258.38737354334739</v>
      </c>
    </row>
    <row r="10" spans="2:6" ht="18" x14ac:dyDescent="0.25">
      <c r="B10" s="142" t="s">
        <v>9</v>
      </c>
      <c r="C10" s="143">
        <v>5839</v>
      </c>
      <c r="D10" s="139">
        <v>11793</v>
      </c>
      <c r="E10" s="143">
        <v>1440679</v>
      </c>
      <c r="F10" s="141">
        <f t="shared" ref="F10:F17" si="0">E10/C10</f>
        <v>246.73385853742079</v>
      </c>
    </row>
    <row r="11" spans="2:6" ht="18" x14ac:dyDescent="0.25">
      <c r="B11" s="142" t="s">
        <v>141</v>
      </c>
      <c r="C11" s="143">
        <v>6379</v>
      </c>
      <c r="D11" s="139">
        <v>12562</v>
      </c>
      <c r="E11" s="143">
        <v>1541612</v>
      </c>
      <c r="F11" s="141">
        <f t="shared" si="0"/>
        <v>241.66985420912368</v>
      </c>
    </row>
    <row r="12" spans="2:6" ht="18" x14ac:dyDescent="0.25">
      <c r="B12" s="142" t="s">
        <v>10</v>
      </c>
      <c r="C12" s="143">
        <v>8391</v>
      </c>
      <c r="D12" s="139">
        <v>17298</v>
      </c>
      <c r="E12" s="143">
        <v>2069894</v>
      </c>
      <c r="F12" s="141">
        <f t="shared" si="0"/>
        <v>246.68025265165059</v>
      </c>
    </row>
    <row r="13" spans="2:6" ht="18" x14ac:dyDescent="0.25">
      <c r="B13" s="142" t="s">
        <v>11</v>
      </c>
      <c r="C13" s="143">
        <v>2065</v>
      </c>
      <c r="D13" s="139">
        <v>4497</v>
      </c>
      <c r="E13" s="143">
        <v>544104</v>
      </c>
      <c r="F13" s="141">
        <f t="shared" si="0"/>
        <v>263.48861985472155</v>
      </c>
    </row>
    <row r="14" spans="2:6" ht="18" x14ac:dyDescent="0.25">
      <c r="B14" s="142" t="s">
        <v>12</v>
      </c>
      <c r="C14" s="143">
        <v>8631</v>
      </c>
      <c r="D14" s="139">
        <v>18330</v>
      </c>
      <c r="E14" s="143">
        <v>2203422</v>
      </c>
      <c r="F14" s="141">
        <f t="shared" si="0"/>
        <v>255.29162321863052</v>
      </c>
    </row>
    <row r="15" spans="2:6" ht="18" x14ac:dyDescent="0.25">
      <c r="B15" s="142" t="s">
        <v>13</v>
      </c>
      <c r="C15" s="143">
        <v>3056</v>
      </c>
      <c r="D15" s="139">
        <v>6001</v>
      </c>
      <c r="E15" s="143">
        <v>724726</v>
      </c>
      <c r="F15" s="141">
        <f t="shared" si="0"/>
        <v>237.14856020942409</v>
      </c>
    </row>
    <row r="16" spans="2:6" ht="18.75" thickBot="1" x14ac:dyDescent="0.3">
      <c r="B16" s="144" t="s">
        <v>14</v>
      </c>
      <c r="C16" s="145">
        <v>9953</v>
      </c>
      <c r="D16" s="139">
        <v>20035</v>
      </c>
      <c r="E16" s="146">
        <v>2450063</v>
      </c>
      <c r="F16" s="141">
        <f t="shared" si="0"/>
        <v>246.16326735657591</v>
      </c>
    </row>
    <row r="17" spans="2:10" ht="18.75" thickBot="1" x14ac:dyDescent="0.3">
      <c r="B17" s="147" t="s">
        <v>15</v>
      </c>
      <c r="C17" s="148">
        <f>SUM(C9:C16)</f>
        <v>52123</v>
      </c>
      <c r="D17" s="148">
        <f t="shared" ref="D17:E17" si="1">SUM(D9:D16)</f>
        <v>107496</v>
      </c>
      <c r="E17" s="148">
        <f t="shared" si="1"/>
        <v>12992247</v>
      </c>
      <c r="F17" s="149">
        <f t="shared" si="0"/>
        <v>249.26130499011953</v>
      </c>
    </row>
    <row r="18" spans="2:10" ht="18.75" thickBot="1" x14ac:dyDescent="0.3">
      <c r="B18" s="150"/>
      <c r="C18" s="151"/>
      <c r="D18" s="151"/>
      <c r="E18" s="151"/>
      <c r="F18" s="151"/>
      <c r="G18" s="204"/>
      <c r="H18" s="204"/>
      <c r="I18" s="204"/>
      <c r="J18" s="204"/>
    </row>
    <row r="19" spans="2:10" ht="18.75" thickBot="1" x14ac:dyDescent="0.3">
      <c r="B19" s="152" t="s">
        <v>16</v>
      </c>
      <c r="C19" s="153"/>
      <c r="D19" s="153"/>
      <c r="E19" s="153"/>
      <c r="F19" s="154"/>
      <c r="G19" s="204"/>
      <c r="H19" s="204"/>
      <c r="I19" s="204"/>
      <c r="J19" s="204"/>
    </row>
    <row r="20" spans="2:10" ht="18" x14ac:dyDescent="0.25">
      <c r="B20" s="155" t="s">
        <v>17</v>
      </c>
      <c r="C20" s="143">
        <v>14903</v>
      </c>
      <c r="D20" s="143">
        <v>28731</v>
      </c>
      <c r="E20" s="156">
        <v>3535096</v>
      </c>
      <c r="F20" s="157">
        <f t="shared" ref="F20:F33" si="2">E20/C20</f>
        <v>237.20700530094612</v>
      </c>
      <c r="G20" s="205"/>
      <c r="H20" s="205"/>
      <c r="I20" s="205"/>
      <c r="J20" s="205"/>
    </row>
    <row r="21" spans="2:10" ht="18" x14ac:dyDescent="0.25">
      <c r="B21" s="158" t="s">
        <v>18</v>
      </c>
      <c r="C21" s="143">
        <v>7185</v>
      </c>
      <c r="D21" s="143">
        <v>13277</v>
      </c>
      <c r="E21" s="143">
        <v>1640954</v>
      </c>
      <c r="F21" s="157">
        <f t="shared" si="2"/>
        <v>228.38608211551843</v>
      </c>
      <c r="G21" s="205"/>
      <c r="H21" s="205"/>
      <c r="I21" s="205"/>
      <c r="J21" s="205"/>
    </row>
    <row r="22" spans="2:10" ht="18" x14ac:dyDescent="0.25">
      <c r="B22" s="159" t="s">
        <v>19</v>
      </c>
      <c r="C22" s="160">
        <v>6001</v>
      </c>
      <c r="D22" s="143">
        <v>11904</v>
      </c>
      <c r="E22" s="160">
        <v>1440470</v>
      </c>
      <c r="F22" s="157">
        <f t="shared" si="2"/>
        <v>240.03832694550908</v>
      </c>
      <c r="G22" s="204"/>
      <c r="H22" s="204"/>
      <c r="I22" s="204"/>
      <c r="J22" s="204"/>
    </row>
    <row r="23" spans="2:10" ht="18" x14ac:dyDescent="0.25">
      <c r="B23" s="142" t="s">
        <v>20</v>
      </c>
      <c r="C23" s="160">
        <v>7810</v>
      </c>
      <c r="D23" s="143">
        <v>15863</v>
      </c>
      <c r="E23" s="160">
        <v>1900159</v>
      </c>
      <c r="F23" s="157">
        <f t="shared" si="2"/>
        <v>243.29820742637645</v>
      </c>
      <c r="G23" s="204"/>
      <c r="H23" s="204"/>
      <c r="I23" s="204"/>
      <c r="J23" s="204"/>
    </row>
    <row r="24" spans="2:10" ht="18" x14ac:dyDescent="0.25">
      <c r="B24" s="142" t="s">
        <v>21</v>
      </c>
      <c r="C24" s="160">
        <v>4826</v>
      </c>
      <c r="D24" s="143">
        <v>10238</v>
      </c>
      <c r="E24" s="160">
        <v>1221438</v>
      </c>
      <c r="F24" s="157">
        <f t="shared" si="2"/>
        <v>253.09531703273933</v>
      </c>
      <c r="G24" s="204"/>
      <c r="H24" s="204"/>
      <c r="I24" s="204"/>
      <c r="J24" s="204"/>
    </row>
    <row r="25" spans="2:10" ht="18" x14ac:dyDescent="0.25">
      <c r="B25" s="142" t="s">
        <v>22</v>
      </c>
      <c r="C25" s="160">
        <v>3239</v>
      </c>
      <c r="D25" s="143">
        <v>6847</v>
      </c>
      <c r="E25" s="160">
        <v>821607</v>
      </c>
      <c r="F25" s="157">
        <f t="shared" si="2"/>
        <v>253.66069774621798</v>
      </c>
      <c r="G25" s="204"/>
      <c r="H25" s="204"/>
      <c r="I25" s="204"/>
      <c r="J25" s="204"/>
    </row>
    <row r="26" spans="2:10" ht="18" x14ac:dyDescent="0.25">
      <c r="B26" s="142" t="s">
        <v>23</v>
      </c>
      <c r="C26" s="160">
        <v>8407</v>
      </c>
      <c r="D26" s="143">
        <v>16986</v>
      </c>
      <c r="E26" s="160">
        <v>2058706</v>
      </c>
      <c r="F26" s="157">
        <f t="shared" si="2"/>
        <v>244.87998096824074</v>
      </c>
      <c r="G26" s="204"/>
      <c r="H26" s="204"/>
      <c r="I26" s="204"/>
      <c r="J26" s="204"/>
    </row>
    <row r="27" spans="2:10" ht="18" x14ac:dyDescent="0.25">
      <c r="B27" s="142" t="s">
        <v>24</v>
      </c>
      <c r="C27" s="160">
        <v>7522</v>
      </c>
      <c r="D27" s="143">
        <v>15966</v>
      </c>
      <c r="E27" s="160">
        <v>1916082</v>
      </c>
      <c r="F27" s="157">
        <f t="shared" si="2"/>
        <v>254.7303908534964</v>
      </c>
      <c r="G27" s="204"/>
      <c r="H27" s="204"/>
      <c r="I27" s="204"/>
      <c r="J27" s="204"/>
    </row>
    <row r="28" spans="2:10" ht="18" x14ac:dyDescent="0.25">
      <c r="B28" s="142" t="s">
        <v>25</v>
      </c>
      <c r="C28" s="160">
        <v>9731</v>
      </c>
      <c r="D28" s="143">
        <v>19104</v>
      </c>
      <c r="E28" s="160">
        <v>2309989</v>
      </c>
      <c r="F28" s="157">
        <f t="shared" si="2"/>
        <v>237.38454424005755</v>
      </c>
      <c r="G28" s="204"/>
      <c r="H28" s="204"/>
      <c r="I28" s="204"/>
      <c r="J28" s="204"/>
    </row>
    <row r="29" spans="2:10" ht="18" x14ac:dyDescent="0.25">
      <c r="B29" s="142" t="s">
        <v>26</v>
      </c>
      <c r="C29" s="160">
        <v>6678</v>
      </c>
      <c r="D29" s="143">
        <v>14961</v>
      </c>
      <c r="E29" s="160">
        <v>1772407</v>
      </c>
      <c r="F29" s="157">
        <f t="shared" si="2"/>
        <v>265.40985324947587</v>
      </c>
      <c r="G29" s="204"/>
      <c r="H29" s="204"/>
      <c r="I29" s="204"/>
      <c r="J29" s="204"/>
    </row>
    <row r="30" spans="2:10" ht="18" x14ac:dyDescent="0.25">
      <c r="B30" s="142" t="s">
        <v>27</v>
      </c>
      <c r="C30" s="160">
        <v>5686</v>
      </c>
      <c r="D30" s="143">
        <v>12020</v>
      </c>
      <c r="E30" s="160">
        <v>1425004</v>
      </c>
      <c r="F30" s="157">
        <f t="shared" si="2"/>
        <v>250.61625043967641</v>
      </c>
      <c r="G30" s="204"/>
      <c r="H30" s="204"/>
      <c r="I30" s="204"/>
      <c r="J30" s="204"/>
    </row>
    <row r="31" spans="2:10" ht="18" x14ac:dyDescent="0.25">
      <c r="B31" s="161" t="s">
        <v>28</v>
      </c>
      <c r="C31" s="162">
        <v>5538</v>
      </c>
      <c r="D31" s="139">
        <v>11774</v>
      </c>
      <c r="E31" s="162">
        <v>1430759</v>
      </c>
      <c r="F31" s="157">
        <f t="shared" si="2"/>
        <v>258.35301552907185</v>
      </c>
      <c r="G31" s="204"/>
      <c r="H31" s="204"/>
      <c r="I31" s="204"/>
      <c r="J31" s="204"/>
    </row>
    <row r="32" spans="2:10" ht="18.75" thickBot="1" x14ac:dyDescent="0.3">
      <c r="B32" s="161" t="s">
        <v>29</v>
      </c>
      <c r="C32" s="163">
        <v>1942</v>
      </c>
      <c r="D32" s="164">
        <v>4086</v>
      </c>
      <c r="E32" s="165">
        <v>499381</v>
      </c>
      <c r="F32" s="157">
        <f t="shared" si="2"/>
        <v>257.14778578784757</v>
      </c>
      <c r="G32" s="204"/>
      <c r="H32" s="204"/>
      <c r="I32" s="204"/>
      <c r="J32" s="204"/>
    </row>
    <row r="33" spans="2:10" ht="18.75" thickBot="1" x14ac:dyDescent="0.3">
      <c r="B33" s="147" t="s">
        <v>30</v>
      </c>
      <c r="C33" s="166">
        <f>SUM(C20:C32)</f>
        <v>89468</v>
      </c>
      <c r="D33" s="166">
        <f t="shared" ref="D33:E33" si="3">SUM(D20:D32)</f>
        <v>181757</v>
      </c>
      <c r="E33" s="166">
        <f t="shared" si="3"/>
        <v>21972052</v>
      </c>
      <c r="F33" s="149">
        <f t="shared" si="2"/>
        <v>245.58559484955515</v>
      </c>
      <c r="G33" s="204"/>
      <c r="H33" s="204"/>
      <c r="I33" s="204"/>
      <c r="J33" s="204"/>
    </row>
    <row r="34" spans="2:10" ht="18.75" thickBot="1" x14ac:dyDescent="0.3">
      <c r="B34" s="150"/>
      <c r="C34" s="167"/>
      <c r="D34" s="167"/>
      <c r="E34" s="167"/>
      <c r="F34" s="151"/>
    </row>
    <row r="35" spans="2:10" ht="18.75" thickBot="1" x14ac:dyDescent="0.3">
      <c r="B35" s="134" t="s">
        <v>31</v>
      </c>
      <c r="C35" s="168"/>
      <c r="D35" s="168"/>
      <c r="E35" s="168"/>
      <c r="F35" s="169"/>
    </row>
    <row r="36" spans="2:10" ht="18" x14ac:dyDescent="0.25">
      <c r="B36" s="137" t="s">
        <v>32</v>
      </c>
      <c r="C36" s="170">
        <v>0</v>
      </c>
      <c r="D36" s="171">
        <v>0</v>
      </c>
      <c r="E36" s="162">
        <v>0</v>
      </c>
      <c r="F36" s="157" t="e">
        <f t="shared" ref="F36:F49" si="4">E36/C36</f>
        <v>#DIV/0!</v>
      </c>
    </row>
    <row r="37" spans="2:10" ht="18" x14ac:dyDescent="0.25">
      <c r="B37" s="142" t="s">
        <v>33</v>
      </c>
      <c r="C37" s="160">
        <v>11868</v>
      </c>
      <c r="D37" s="171">
        <v>23372</v>
      </c>
      <c r="E37" s="160">
        <v>2829732</v>
      </c>
      <c r="F37" s="157">
        <f t="shared" si="4"/>
        <v>238.43377148634985</v>
      </c>
    </row>
    <row r="38" spans="2:10" ht="18" x14ac:dyDescent="0.25">
      <c r="B38" s="142" t="s">
        <v>34</v>
      </c>
      <c r="C38" s="160">
        <v>15809</v>
      </c>
      <c r="D38" s="171">
        <v>32891</v>
      </c>
      <c r="E38" s="160">
        <v>3924946</v>
      </c>
      <c r="F38" s="157">
        <f t="shared" si="4"/>
        <v>248.27288253526473</v>
      </c>
    </row>
    <row r="39" spans="2:10" ht="18" x14ac:dyDescent="0.25">
      <c r="B39" s="142" t="s">
        <v>35</v>
      </c>
      <c r="C39" s="160">
        <v>5340</v>
      </c>
      <c r="D39" s="171">
        <v>11098</v>
      </c>
      <c r="E39" s="160">
        <v>1356438</v>
      </c>
      <c r="F39" s="157">
        <f t="shared" si="4"/>
        <v>254.01460674157303</v>
      </c>
    </row>
    <row r="40" spans="2:10" ht="18" x14ac:dyDescent="0.25">
      <c r="B40" s="142" t="s">
        <v>36</v>
      </c>
      <c r="C40" s="160">
        <v>8146</v>
      </c>
      <c r="D40" s="171">
        <v>17445</v>
      </c>
      <c r="E40" s="160">
        <v>2088312</v>
      </c>
      <c r="F40" s="157">
        <f t="shared" si="4"/>
        <v>256.36042229315001</v>
      </c>
    </row>
    <row r="41" spans="2:10" ht="18" x14ac:dyDescent="0.25">
      <c r="B41" s="142" t="s">
        <v>37</v>
      </c>
      <c r="C41" s="160">
        <v>5681</v>
      </c>
      <c r="D41" s="171">
        <v>11548</v>
      </c>
      <c r="E41" s="160">
        <v>1372246</v>
      </c>
      <c r="F41" s="157">
        <f t="shared" si="4"/>
        <v>241.55007921140646</v>
      </c>
    </row>
    <row r="42" spans="2:10" ht="18" x14ac:dyDescent="0.25">
      <c r="B42" s="142" t="s">
        <v>38</v>
      </c>
      <c r="C42" s="160">
        <v>7200</v>
      </c>
      <c r="D42" s="171">
        <v>15509</v>
      </c>
      <c r="E42" s="160">
        <v>1840801</v>
      </c>
      <c r="F42" s="157">
        <f t="shared" si="4"/>
        <v>255.66680555555556</v>
      </c>
    </row>
    <row r="43" spans="2:10" ht="18" x14ac:dyDescent="0.25">
      <c r="B43" s="142" t="s">
        <v>39</v>
      </c>
      <c r="C43" s="160">
        <v>10278</v>
      </c>
      <c r="D43" s="171">
        <v>22131</v>
      </c>
      <c r="E43" s="160">
        <v>2634517</v>
      </c>
      <c r="F43" s="157">
        <f t="shared" si="4"/>
        <v>256.32584160342481</v>
      </c>
    </row>
    <row r="44" spans="2:10" ht="18" x14ac:dyDescent="0.25">
      <c r="B44" s="142" t="s">
        <v>40</v>
      </c>
      <c r="C44" s="160">
        <v>6918</v>
      </c>
      <c r="D44" s="171">
        <v>14329</v>
      </c>
      <c r="E44" s="160">
        <v>1709719</v>
      </c>
      <c r="F44" s="157">
        <f t="shared" si="4"/>
        <v>247.1406475860075</v>
      </c>
    </row>
    <row r="45" spans="2:10" ht="18" x14ac:dyDescent="0.25">
      <c r="B45" s="142" t="s">
        <v>41</v>
      </c>
      <c r="C45" s="160">
        <v>5466</v>
      </c>
      <c r="D45" s="171">
        <v>11063</v>
      </c>
      <c r="E45" s="160">
        <v>1311845</v>
      </c>
      <c r="F45" s="157">
        <f t="shared" si="4"/>
        <v>240.0009147457007</v>
      </c>
    </row>
    <row r="46" spans="2:10" ht="18" x14ac:dyDescent="0.25">
      <c r="B46" s="142" t="s">
        <v>42</v>
      </c>
      <c r="C46" s="160">
        <v>7562</v>
      </c>
      <c r="D46" s="171">
        <v>16064</v>
      </c>
      <c r="E46" s="160">
        <v>1920429</v>
      </c>
      <c r="F46" s="157">
        <f t="shared" si="4"/>
        <v>253.95781539275325</v>
      </c>
    </row>
    <row r="47" spans="2:10" ht="18" x14ac:dyDescent="0.25">
      <c r="B47" s="161" t="s">
        <v>43</v>
      </c>
      <c r="C47" s="160">
        <v>6711</v>
      </c>
      <c r="D47" s="171">
        <v>13730</v>
      </c>
      <c r="E47" s="172">
        <v>1664512</v>
      </c>
      <c r="F47" s="157">
        <f t="shared" si="4"/>
        <v>248.02741767247801</v>
      </c>
    </row>
    <row r="48" spans="2:10" ht="18.75" thickBot="1" x14ac:dyDescent="0.3">
      <c r="B48" s="161" t="s">
        <v>44</v>
      </c>
      <c r="C48" s="163">
        <v>4743</v>
      </c>
      <c r="D48" s="171">
        <v>9573</v>
      </c>
      <c r="E48" s="172">
        <v>1133181</v>
      </c>
      <c r="F48" s="157">
        <f t="shared" si="4"/>
        <v>238.91650853889942</v>
      </c>
    </row>
    <row r="49" spans="2:6" ht="18.75" thickBot="1" x14ac:dyDescent="0.3">
      <c r="B49" s="147" t="s">
        <v>45</v>
      </c>
      <c r="C49" s="166">
        <f>SUM(C36:C48)</f>
        <v>95722</v>
      </c>
      <c r="D49" s="166">
        <f t="shared" ref="D49:E49" si="5">SUM(D36:D48)</f>
        <v>198753</v>
      </c>
      <c r="E49" s="166">
        <f t="shared" si="5"/>
        <v>23786678</v>
      </c>
      <c r="F49" s="149">
        <f t="shared" si="4"/>
        <v>248.49750318631035</v>
      </c>
    </row>
    <row r="50" spans="2:6" ht="18.75" thickBot="1" x14ac:dyDescent="0.3">
      <c r="B50" s="173"/>
      <c r="C50" s="174"/>
      <c r="D50" s="174"/>
      <c r="E50" s="174"/>
      <c r="F50" s="175"/>
    </row>
    <row r="51" spans="2:6" ht="18.75" thickBot="1" x14ac:dyDescent="0.3">
      <c r="B51" s="134" t="s">
        <v>46</v>
      </c>
      <c r="C51" s="168"/>
      <c r="D51" s="168"/>
      <c r="E51" s="168"/>
      <c r="F51" s="169"/>
    </row>
    <row r="52" spans="2:6" ht="18" x14ac:dyDescent="0.25">
      <c r="B52" s="137" t="s">
        <v>47</v>
      </c>
      <c r="C52" s="170">
        <v>5366</v>
      </c>
      <c r="D52" s="171">
        <v>10935</v>
      </c>
      <c r="E52" s="162">
        <v>1322137</v>
      </c>
      <c r="F52" s="157">
        <f t="shared" ref="F52:F59" si="6">E52/C52</f>
        <v>246.39153932165488</v>
      </c>
    </row>
    <row r="53" spans="2:6" ht="18" x14ac:dyDescent="0.25">
      <c r="B53" s="142" t="s">
        <v>48</v>
      </c>
      <c r="C53" s="160">
        <v>8020</v>
      </c>
      <c r="D53" s="171">
        <v>17476</v>
      </c>
      <c r="E53" s="160">
        <v>2114358</v>
      </c>
      <c r="F53" s="157">
        <f t="shared" si="6"/>
        <v>263.63566084788027</v>
      </c>
    </row>
    <row r="54" spans="2:6" ht="18" x14ac:dyDescent="0.25">
      <c r="B54" s="142" t="s">
        <v>49</v>
      </c>
      <c r="C54" s="160">
        <v>22359</v>
      </c>
      <c r="D54" s="171">
        <v>44420</v>
      </c>
      <c r="E54" s="160">
        <v>5314444</v>
      </c>
      <c r="F54" s="157">
        <f t="shared" si="6"/>
        <v>237.687016413972</v>
      </c>
    </row>
    <row r="55" spans="2:6" ht="18" x14ac:dyDescent="0.25">
      <c r="B55" s="142" t="s">
        <v>50</v>
      </c>
      <c r="C55" s="160">
        <v>7361</v>
      </c>
      <c r="D55" s="171">
        <v>15376</v>
      </c>
      <c r="E55" s="160">
        <v>1815211</v>
      </c>
      <c r="F55" s="157">
        <f t="shared" si="6"/>
        <v>246.59842412715665</v>
      </c>
    </row>
    <row r="56" spans="2:6" ht="18" x14ac:dyDescent="0.25">
      <c r="B56" s="142" t="s">
        <v>51</v>
      </c>
      <c r="C56" s="160">
        <v>5608</v>
      </c>
      <c r="D56" s="171">
        <v>11151</v>
      </c>
      <c r="E56" s="160">
        <v>1362801</v>
      </c>
      <c r="F56" s="157">
        <f t="shared" si="6"/>
        <v>243.01016405135522</v>
      </c>
    </row>
    <row r="57" spans="2:6" ht="18" x14ac:dyDescent="0.25">
      <c r="B57" s="142" t="s">
        <v>52</v>
      </c>
      <c r="C57" s="160">
        <v>5742</v>
      </c>
      <c r="D57" s="171">
        <v>11669</v>
      </c>
      <c r="E57" s="160">
        <v>1395402</v>
      </c>
      <c r="F57" s="157">
        <f t="shared" si="6"/>
        <v>243.01671891327064</v>
      </c>
    </row>
    <row r="58" spans="2:6" ht="18.75" thickBot="1" x14ac:dyDescent="0.3">
      <c r="B58" s="142" t="s">
        <v>53</v>
      </c>
      <c r="C58" s="176">
        <v>7839</v>
      </c>
      <c r="D58" s="171">
        <v>15633</v>
      </c>
      <c r="E58" s="160">
        <v>1860024</v>
      </c>
      <c r="F58" s="157">
        <f t="shared" si="6"/>
        <v>237.27822426329888</v>
      </c>
    </row>
    <row r="59" spans="2:6" ht="18.75" thickBot="1" x14ac:dyDescent="0.3">
      <c r="B59" s="147" t="s">
        <v>45</v>
      </c>
      <c r="C59" s="166">
        <f>SUM(C52:C58)</f>
        <v>62295</v>
      </c>
      <c r="D59" s="166">
        <f t="shared" ref="D59:E59" si="7">SUM(D52:D58)</f>
        <v>126660</v>
      </c>
      <c r="E59" s="166">
        <f t="shared" si="7"/>
        <v>15184377</v>
      </c>
      <c r="F59" s="149">
        <f t="shared" si="6"/>
        <v>243.7495304599085</v>
      </c>
    </row>
    <row r="60" spans="2:6" ht="18.75" thickBot="1" x14ac:dyDescent="0.3">
      <c r="B60" s="173"/>
      <c r="C60" s="174"/>
      <c r="D60" s="174"/>
      <c r="E60" s="174"/>
      <c r="F60" s="175"/>
    </row>
    <row r="61" spans="2:6" ht="18.75" thickBot="1" x14ac:dyDescent="0.3">
      <c r="B61" s="134" t="s">
        <v>54</v>
      </c>
      <c r="C61" s="168"/>
      <c r="D61" s="168"/>
      <c r="E61" s="168"/>
      <c r="F61" s="169"/>
    </row>
    <row r="62" spans="2:6" ht="18" x14ac:dyDescent="0.25">
      <c r="B62" s="137" t="s">
        <v>55</v>
      </c>
      <c r="C62" s="170">
        <v>8773</v>
      </c>
      <c r="D62" s="171">
        <v>18567</v>
      </c>
      <c r="E62" s="162">
        <v>2220835</v>
      </c>
      <c r="F62" s="157">
        <f t="shared" ref="F62:F69" si="8">E62/C62</f>
        <v>253.14430639461986</v>
      </c>
    </row>
    <row r="63" spans="2:6" ht="18" x14ac:dyDescent="0.25">
      <c r="B63" s="142" t="s">
        <v>56</v>
      </c>
      <c r="C63" s="160">
        <v>9700</v>
      </c>
      <c r="D63" s="171">
        <v>19992</v>
      </c>
      <c r="E63" s="160">
        <v>2394934</v>
      </c>
      <c r="F63" s="157">
        <f t="shared" si="8"/>
        <v>246.90041237113402</v>
      </c>
    </row>
    <row r="64" spans="2:6" ht="18" x14ac:dyDescent="0.25">
      <c r="B64" s="142" t="s">
        <v>57</v>
      </c>
      <c r="C64" s="160">
        <v>11335</v>
      </c>
      <c r="D64" s="171">
        <v>22751</v>
      </c>
      <c r="E64" s="160">
        <v>2731188</v>
      </c>
      <c r="F64" s="157">
        <f t="shared" si="8"/>
        <v>240.95174239082488</v>
      </c>
    </row>
    <row r="65" spans="2:6" ht="18" x14ac:dyDescent="0.25">
      <c r="B65" s="142" t="s">
        <v>58</v>
      </c>
      <c r="C65" s="160">
        <v>5292</v>
      </c>
      <c r="D65" s="171">
        <v>11576</v>
      </c>
      <c r="E65" s="160">
        <v>1403595</v>
      </c>
      <c r="F65" s="157">
        <f t="shared" si="8"/>
        <v>265.2295918367347</v>
      </c>
    </row>
    <row r="66" spans="2:6" ht="18" x14ac:dyDescent="0.25">
      <c r="B66" s="142" t="s">
        <v>59</v>
      </c>
      <c r="C66" s="160">
        <v>3990</v>
      </c>
      <c r="D66" s="171">
        <v>8118</v>
      </c>
      <c r="E66" s="160">
        <v>973538</v>
      </c>
      <c r="F66" s="157">
        <f t="shared" si="8"/>
        <v>243.99448621553884</v>
      </c>
    </row>
    <row r="67" spans="2:6" ht="18" x14ac:dyDescent="0.25">
      <c r="B67" s="142" t="s">
        <v>60</v>
      </c>
      <c r="C67" s="160">
        <v>9829</v>
      </c>
      <c r="D67" s="171">
        <v>20233</v>
      </c>
      <c r="E67" s="160">
        <v>2412125</v>
      </c>
      <c r="F67" s="157">
        <f t="shared" si="8"/>
        <v>245.40899379387525</v>
      </c>
    </row>
    <row r="68" spans="2:6" ht="18.75" thickBot="1" x14ac:dyDescent="0.3">
      <c r="B68" s="142" t="s">
        <v>61</v>
      </c>
      <c r="C68" s="160">
        <v>9102</v>
      </c>
      <c r="D68" s="171">
        <v>18223</v>
      </c>
      <c r="E68" s="160">
        <v>2190348</v>
      </c>
      <c r="F68" s="157">
        <f t="shared" si="8"/>
        <v>240.64469347396178</v>
      </c>
    </row>
    <row r="69" spans="2:6" ht="18.75" thickBot="1" x14ac:dyDescent="0.3">
      <c r="B69" s="147" t="s">
        <v>45</v>
      </c>
      <c r="C69" s="166">
        <f>SUM(C62:C68)</f>
        <v>58021</v>
      </c>
      <c r="D69" s="166">
        <f>SUM(D62:D68)</f>
        <v>119460</v>
      </c>
      <c r="E69" s="166">
        <f>SUM(E62:E68)</f>
        <v>14326563</v>
      </c>
      <c r="F69" s="149">
        <f t="shared" si="8"/>
        <v>246.92030471725755</v>
      </c>
    </row>
    <row r="70" spans="2:6" ht="18.75" thickBot="1" x14ac:dyDescent="0.3">
      <c r="B70" s="173"/>
      <c r="C70" s="174"/>
      <c r="D70" s="174"/>
      <c r="E70" s="174"/>
      <c r="F70" s="175"/>
    </row>
    <row r="71" spans="2:6" ht="18.75" thickBot="1" x14ac:dyDescent="0.3">
      <c r="B71" s="134" t="s">
        <v>62</v>
      </c>
      <c r="C71" s="168"/>
      <c r="D71" s="168"/>
      <c r="E71" s="168"/>
      <c r="F71" s="169"/>
    </row>
    <row r="72" spans="2:6" ht="18" x14ac:dyDescent="0.25">
      <c r="B72" s="137" t="s">
        <v>63</v>
      </c>
      <c r="C72" s="170">
        <v>3983</v>
      </c>
      <c r="D72" s="171">
        <v>8388</v>
      </c>
      <c r="E72" s="162">
        <v>990720</v>
      </c>
      <c r="F72" s="157">
        <f t="shared" ref="F72:F78" si="9">E72/C72</f>
        <v>248.73713281446146</v>
      </c>
    </row>
    <row r="73" spans="2:6" ht="18" x14ac:dyDescent="0.25">
      <c r="B73" s="142" t="s">
        <v>64</v>
      </c>
      <c r="C73" s="160">
        <v>7155</v>
      </c>
      <c r="D73" s="171">
        <v>13866</v>
      </c>
      <c r="E73" s="160">
        <v>1640530</v>
      </c>
      <c r="F73" s="157">
        <f t="shared" si="9"/>
        <v>229.28441649196367</v>
      </c>
    </row>
    <row r="74" spans="2:6" ht="18" x14ac:dyDescent="0.25">
      <c r="B74" s="142" t="s">
        <v>62</v>
      </c>
      <c r="C74" s="160">
        <v>8102</v>
      </c>
      <c r="D74" s="171">
        <v>16633</v>
      </c>
      <c r="E74" s="160">
        <v>1975588</v>
      </c>
      <c r="F74" s="157">
        <f t="shared" si="9"/>
        <v>243.83954579116266</v>
      </c>
    </row>
    <row r="75" spans="2:6" ht="18" x14ac:dyDescent="0.25">
      <c r="B75" s="142" t="s">
        <v>65</v>
      </c>
      <c r="C75" s="160">
        <v>4309</v>
      </c>
      <c r="D75" s="171">
        <v>8650</v>
      </c>
      <c r="E75" s="160">
        <v>1033184</v>
      </c>
      <c r="F75" s="157">
        <f t="shared" si="9"/>
        <v>239.77349733116733</v>
      </c>
    </row>
    <row r="76" spans="2:6" ht="18" x14ac:dyDescent="0.25">
      <c r="B76" s="142" t="s">
        <v>66</v>
      </c>
      <c r="C76" s="160">
        <v>6223</v>
      </c>
      <c r="D76" s="171">
        <v>12764</v>
      </c>
      <c r="E76" s="160">
        <v>1517999</v>
      </c>
      <c r="F76" s="157">
        <f t="shared" si="9"/>
        <v>243.93363329583801</v>
      </c>
    </row>
    <row r="77" spans="2:6" ht="18.75" thickBot="1" x14ac:dyDescent="0.3">
      <c r="B77" s="144" t="s">
        <v>67</v>
      </c>
      <c r="C77" s="176">
        <v>4013</v>
      </c>
      <c r="D77" s="171">
        <v>8498</v>
      </c>
      <c r="E77" s="176">
        <v>999633</v>
      </c>
      <c r="F77" s="157">
        <f t="shared" si="9"/>
        <v>249.09867929230003</v>
      </c>
    </row>
    <row r="78" spans="2:6" ht="18.75" thickBot="1" x14ac:dyDescent="0.3">
      <c r="B78" s="147" t="s">
        <v>45</v>
      </c>
      <c r="C78" s="166">
        <f>SUM(C72:C77)</f>
        <v>33785</v>
      </c>
      <c r="D78" s="166">
        <f t="shared" ref="D78:E78" si="10">SUM(D72:D77)</f>
        <v>68799</v>
      </c>
      <c r="E78" s="166">
        <f t="shared" si="10"/>
        <v>8157654</v>
      </c>
      <c r="F78" s="149">
        <f t="shared" si="9"/>
        <v>241.45786591682699</v>
      </c>
    </row>
    <row r="79" spans="2:6" ht="18.75" thickBot="1" x14ac:dyDescent="0.3">
      <c r="B79" s="173"/>
      <c r="C79" s="174"/>
      <c r="D79" s="174"/>
      <c r="E79" s="174"/>
      <c r="F79" s="175"/>
    </row>
    <row r="80" spans="2:6" ht="18.75" thickBot="1" x14ac:dyDescent="0.3">
      <c r="B80" s="134" t="s">
        <v>68</v>
      </c>
      <c r="C80" s="168"/>
      <c r="D80" s="168"/>
      <c r="E80" s="168"/>
      <c r="F80" s="169"/>
    </row>
    <row r="81" spans="2:6" ht="18" x14ac:dyDescent="0.25">
      <c r="B81" s="137" t="s">
        <v>69</v>
      </c>
      <c r="C81" s="170">
        <v>2558</v>
      </c>
      <c r="D81" s="171">
        <v>5172</v>
      </c>
      <c r="E81" s="162">
        <v>610915</v>
      </c>
      <c r="F81" s="157">
        <f t="shared" ref="F81:F91" si="11">E81/C81</f>
        <v>238.82525410476936</v>
      </c>
    </row>
    <row r="82" spans="2:6" ht="18" x14ac:dyDescent="0.25">
      <c r="B82" s="142" t="s">
        <v>70</v>
      </c>
      <c r="C82" s="160">
        <v>254</v>
      </c>
      <c r="D82" s="171">
        <v>547</v>
      </c>
      <c r="E82" s="160">
        <v>61420</v>
      </c>
      <c r="F82" s="157">
        <f t="shared" si="11"/>
        <v>241.81102362204723</v>
      </c>
    </row>
    <row r="83" spans="2:6" ht="18" x14ac:dyDescent="0.25">
      <c r="B83" s="142" t="s">
        <v>71</v>
      </c>
      <c r="C83" s="160">
        <v>6892</v>
      </c>
      <c r="D83" s="171">
        <v>14023</v>
      </c>
      <c r="E83" s="160">
        <v>1692195</v>
      </c>
      <c r="F83" s="157">
        <f t="shared" si="11"/>
        <v>245.53032501450957</v>
      </c>
    </row>
    <row r="84" spans="2:6" ht="18" x14ac:dyDescent="0.25">
      <c r="B84" s="142" t="s">
        <v>68</v>
      </c>
      <c r="C84" s="160">
        <v>11397</v>
      </c>
      <c r="D84" s="171">
        <v>22114</v>
      </c>
      <c r="E84" s="160">
        <v>2660981</v>
      </c>
      <c r="F84" s="157">
        <f t="shared" si="11"/>
        <v>233.480828288146</v>
      </c>
    </row>
    <row r="85" spans="2:6" ht="18" x14ac:dyDescent="0.25">
      <c r="B85" s="142" t="s">
        <v>72</v>
      </c>
      <c r="C85" s="160">
        <v>8355</v>
      </c>
      <c r="D85" s="171">
        <v>17255</v>
      </c>
      <c r="E85" s="160">
        <v>2082378</v>
      </c>
      <c r="F85" s="157">
        <f t="shared" si="11"/>
        <v>249.23734290843805</v>
      </c>
    </row>
    <row r="86" spans="2:6" ht="18" x14ac:dyDescent="0.25">
      <c r="B86" s="142" t="s">
        <v>73</v>
      </c>
      <c r="C86" s="160">
        <v>7732</v>
      </c>
      <c r="D86" s="171">
        <v>15332</v>
      </c>
      <c r="E86" s="160">
        <v>1850315</v>
      </c>
      <c r="F86" s="157">
        <f t="shared" si="11"/>
        <v>239.30613036730472</v>
      </c>
    </row>
    <row r="87" spans="2:6" ht="18" x14ac:dyDescent="0.25">
      <c r="B87" s="142" t="s">
        <v>74</v>
      </c>
      <c r="C87" s="160">
        <v>2854</v>
      </c>
      <c r="D87" s="171">
        <v>5734</v>
      </c>
      <c r="E87" s="160">
        <v>679593</v>
      </c>
      <c r="F87" s="157">
        <f t="shared" si="11"/>
        <v>238.11948142957252</v>
      </c>
    </row>
    <row r="88" spans="2:6" ht="18" x14ac:dyDescent="0.25">
      <c r="B88" s="142" t="s">
        <v>75</v>
      </c>
      <c r="C88" s="160">
        <v>5495</v>
      </c>
      <c r="D88" s="171">
        <v>11304</v>
      </c>
      <c r="E88" s="160">
        <v>1359027</v>
      </c>
      <c r="F88" s="157">
        <f t="shared" si="11"/>
        <v>247.32065514103732</v>
      </c>
    </row>
    <row r="89" spans="2:6" ht="18" x14ac:dyDescent="0.25">
      <c r="B89" s="142" t="s">
        <v>76</v>
      </c>
      <c r="C89" s="160">
        <v>2073</v>
      </c>
      <c r="D89" s="171">
        <v>4139</v>
      </c>
      <c r="E89" s="160">
        <v>507431</v>
      </c>
      <c r="F89" s="157">
        <f t="shared" si="11"/>
        <v>244.78099372889531</v>
      </c>
    </row>
    <row r="90" spans="2:6" ht="18.75" thickBot="1" x14ac:dyDescent="0.3">
      <c r="B90" s="144" t="s">
        <v>77</v>
      </c>
      <c r="C90" s="176">
        <v>9374</v>
      </c>
      <c r="D90" s="171">
        <v>18395</v>
      </c>
      <c r="E90" s="176">
        <v>2199346</v>
      </c>
      <c r="F90" s="157">
        <f t="shared" si="11"/>
        <v>234.62193300618733</v>
      </c>
    </row>
    <row r="91" spans="2:6" ht="18.75" thickBot="1" x14ac:dyDescent="0.3">
      <c r="B91" s="147" t="s">
        <v>45</v>
      </c>
      <c r="C91" s="166">
        <f>SUM(C81:C90)</f>
        <v>56984</v>
      </c>
      <c r="D91" s="166">
        <f t="shared" ref="D91:E91" si="12">SUM(D81:D90)</f>
        <v>114015</v>
      </c>
      <c r="E91" s="166">
        <f t="shared" si="12"/>
        <v>13703601</v>
      </c>
      <c r="F91" s="149">
        <f t="shared" si="11"/>
        <v>240.48155622630915</v>
      </c>
    </row>
    <row r="92" spans="2:6" ht="18.75" thickBot="1" x14ac:dyDescent="0.3">
      <c r="B92" s="173"/>
      <c r="C92" s="174"/>
      <c r="D92" s="174"/>
      <c r="E92" s="174"/>
      <c r="F92" s="175"/>
    </row>
    <row r="93" spans="2:6" ht="18.75" thickBot="1" x14ac:dyDescent="0.3">
      <c r="B93" s="134" t="s">
        <v>78</v>
      </c>
      <c r="C93" s="168"/>
      <c r="D93" s="168"/>
      <c r="E93" s="168"/>
      <c r="F93" s="169"/>
    </row>
    <row r="94" spans="2:6" ht="18" x14ac:dyDescent="0.25">
      <c r="B94" s="137" t="s">
        <v>79</v>
      </c>
      <c r="C94" s="170">
        <v>5684</v>
      </c>
      <c r="D94" s="171">
        <v>11347</v>
      </c>
      <c r="E94" s="162">
        <v>1353155</v>
      </c>
      <c r="F94" s="157">
        <f t="shared" ref="F94:F103" si="13">E94/C94</f>
        <v>238.06386347642504</v>
      </c>
    </row>
    <row r="95" spans="2:6" ht="18" x14ac:dyDescent="0.25">
      <c r="B95" s="142" t="s">
        <v>80</v>
      </c>
      <c r="C95" s="160">
        <v>7625</v>
      </c>
      <c r="D95" s="171">
        <v>15830</v>
      </c>
      <c r="E95" s="160">
        <v>1906853</v>
      </c>
      <c r="F95" s="157">
        <f t="shared" si="13"/>
        <v>250.07908196721311</v>
      </c>
    </row>
    <row r="96" spans="2:6" ht="18" x14ac:dyDescent="0.25">
      <c r="B96" s="142" t="s">
        <v>81</v>
      </c>
      <c r="C96" s="160">
        <v>4081</v>
      </c>
      <c r="D96" s="171">
        <v>8513</v>
      </c>
      <c r="E96" s="160">
        <v>1027366</v>
      </c>
      <c r="F96" s="157">
        <f t="shared" si="13"/>
        <v>251.74369027199216</v>
      </c>
    </row>
    <row r="97" spans="2:6" ht="18" x14ac:dyDescent="0.25">
      <c r="B97" s="142" t="s">
        <v>82</v>
      </c>
      <c r="C97" s="160">
        <v>2709</v>
      </c>
      <c r="D97" s="171">
        <v>5147</v>
      </c>
      <c r="E97" s="160">
        <v>618214</v>
      </c>
      <c r="F97" s="157">
        <f t="shared" si="13"/>
        <v>228.20745662606129</v>
      </c>
    </row>
    <row r="98" spans="2:6" ht="18" x14ac:dyDescent="0.25">
      <c r="B98" s="142" t="s">
        <v>83</v>
      </c>
      <c r="C98" s="160">
        <v>5322</v>
      </c>
      <c r="D98" s="171">
        <v>11116</v>
      </c>
      <c r="E98" s="160">
        <v>1341151</v>
      </c>
      <c r="F98" s="157">
        <f t="shared" si="13"/>
        <v>252.00131529500189</v>
      </c>
    </row>
    <row r="99" spans="2:6" ht="18" x14ac:dyDescent="0.25">
      <c r="B99" s="142" t="s">
        <v>84</v>
      </c>
      <c r="C99" s="160">
        <v>1151</v>
      </c>
      <c r="D99" s="171">
        <v>2653</v>
      </c>
      <c r="E99" s="160">
        <v>316840</v>
      </c>
      <c r="F99" s="157">
        <f t="shared" si="13"/>
        <v>275.27367506516072</v>
      </c>
    </row>
    <row r="100" spans="2:6" ht="18" x14ac:dyDescent="0.25">
      <c r="B100" s="142" t="s">
        <v>85</v>
      </c>
      <c r="C100" s="160">
        <v>15697</v>
      </c>
      <c r="D100" s="171">
        <v>30867</v>
      </c>
      <c r="E100" s="160">
        <v>3755507</v>
      </c>
      <c r="F100" s="157">
        <f t="shared" si="13"/>
        <v>239.24998407338981</v>
      </c>
    </row>
    <row r="101" spans="2:6" ht="18" x14ac:dyDescent="0.25">
      <c r="B101" s="177" t="s">
        <v>86</v>
      </c>
      <c r="C101" s="160">
        <v>4512</v>
      </c>
      <c r="D101" s="171">
        <v>9569</v>
      </c>
      <c r="E101" s="160">
        <v>1130046</v>
      </c>
      <c r="F101" s="157">
        <f t="shared" si="13"/>
        <v>250.4534574468085</v>
      </c>
    </row>
    <row r="102" spans="2:6" ht="18.75" thickBot="1" x14ac:dyDescent="0.3">
      <c r="B102" s="142" t="s">
        <v>87</v>
      </c>
      <c r="C102" s="176">
        <v>6694</v>
      </c>
      <c r="D102" s="171">
        <v>13626</v>
      </c>
      <c r="E102" s="160">
        <v>1636554</v>
      </c>
      <c r="F102" s="157">
        <f t="shared" si="13"/>
        <v>244.48072901105468</v>
      </c>
    </row>
    <row r="103" spans="2:6" ht="18.75" thickBot="1" x14ac:dyDescent="0.3">
      <c r="B103" s="147" t="s">
        <v>45</v>
      </c>
      <c r="C103" s="166">
        <f>SUM(C94:C102)</f>
        <v>53475</v>
      </c>
      <c r="D103" s="166">
        <f t="shared" ref="D103:E103" si="14">SUM(D94:D102)</f>
        <v>108668</v>
      </c>
      <c r="E103" s="166">
        <f t="shared" si="14"/>
        <v>13085686</v>
      </c>
      <c r="F103" s="149">
        <f t="shared" si="13"/>
        <v>244.70661056568491</v>
      </c>
    </row>
    <row r="104" spans="2:6" ht="18.75" thickBot="1" x14ac:dyDescent="0.3">
      <c r="B104" s="173"/>
      <c r="C104" s="174"/>
      <c r="D104" s="174"/>
      <c r="E104" s="174"/>
      <c r="F104" s="175"/>
    </row>
    <row r="105" spans="2:6" ht="18.75" thickBot="1" x14ac:dyDescent="0.3">
      <c r="B105" s="152" t="s">
        <v>88</v>
      </c>
      <c r="C105" s="168"/>
      <c r="D105" s="168"/>
      <c r="E105" s="168"/>
      <c r="F105" s="169"/>
    </row>
    <row r="106" spans="2:6" ht="18" x14ac:dyDescent="0.25">
      <c r="B106" s="178" t="s">
        <v>89</v>
      </c>
      <c r="C106" s="179">
        <v>4012</v>
      </c>
      <c r="D106" s="171">
        <v>9288</v>
      </c>
      <c r="E106" s="162">
        <v>1115593</v>
      </c>
      <c r="F106" s="157">
        <f t="shared" ref="F106:F120" si="15">E106/C106</f>
        <v>278.06405782652041</v>
      </c>
    </row>
    <row r="107" spans="2:6" ht="18" x14ac:dyDescent="0.25">
      <c r="B107" s="180" t="s">
        <v>90</v>
      </c>
      <c r="C107" s="160">
        <v>5651</v>
      </c>
      <c r="D107" s="171">
        <v>11311</v>
      </c>
      <c r="E107" s="162">
        <v>1352149</v>
      </c>
      <c r="F107" s="157">
        <f t="shared" si="15"/>
        <v>239.27605733498496</v>
      </c>
    </row>
    <row r="108" spans="2:6" ht="18" x14ac:dyDescent="0.25">
      <c r="B108" s="180" t="s">
        <v>91</v>
      </c>
      <c r="C108" s="160">
        <v>859</v>
      </c>
      <c r="D108" s="171">
        <v>1927</v>
      </c>
      <c r="E108" s="160">
        <v>240522</v>
      </c>
      <c r="F108" s="157">
        <f t="shared" si="15"/>
        <v>280.00232828870782</v>
      </c>
    </row>
    <row r="109" spans="2:6" ht="18" x14ac:dyDescent="0.25">
      <c r="B109" s="180" t="s">
        <v>92</v>
      </c>
      <c r="C109" s="160">
        <v>7745</v>
      </c>
      <c r="D109" s="171">
        <v>16355</v>
      </c>
      <c r="E109" s="160">
        <v>1948162</v>
      </c>
      <c r="F109" s="157">
        <f t="shared" si="15"/>
        <v>251.5380245319561</v>
      </c>
    </row>
    <row r="110" spans="2:6" ht="18" x14ac:dyDescent="0.25">
      <c r="B110" s="142" t="s">
        <v>93</v>
      </c>
      <c r="C110" s="160">
        <v>4792</v>
      </c>
      <c r="D110" s="171">
        <v>10317</v>
      </c>
      <c r="E110" s="160">
        <v>1240625</v>
      </c>
      <c r="F110" s="157">
        <f t="shared" si="15"/>
        <v>258.89503338898163</v>
      </c>
    </row>
    <row r="111" spans="2:6" ht="18" x14ac:dyDescent="0.25">
      <c r="B111" s="142" t="s">
        <v>94</v>
      </c>
      <c r="C111" s="160">
        <v>3773</v>
      </c>
      <c r="D111" s="171">
        <v>8647</v>
      </c>
      <c r="E111" s="160">
        <v>1045478</v>
      </c>
      <c r="F111" s="157">
        <f t="shared" si="15"/>
        <v>277.09461966604823</v>
      </c>
    </row>
    <row r="112" spans="2:6" ht="18" x14ac:dyDescent="0.25">
      <c r="B112" s="142" t="s">
        <v>95</v>
      </c>
      <c r="C112" s="160">
        <v>8899</v>
      </c>
      <c r="D112" s="171">
        <v>19745</v>
      </c>
      <c r="E112" s="160">
        <v>2335889</v>
      </c>
      <c r="F112" s="157">
        <f t="shared" si="15"/>
        <v>262.48893134060006</v>
      </c>
    </row>
    <row r="113" spans="2:6" ht="18" x14ac:dyDescent="0.25">
      <c r="B113" s="142" t="s">
        <v>96</v>
      </c>
      <c r="C113" s="160">
        <v>5894</v>
      </c>
      <c r="D113" s="171">
        <v>13190</v>
      </c>
      <c r="E113" s="160">
        <v>1568335</v>
      </c>
      <c r="F113" s="157">
        <f t="shared" si="15"/>
        <v>266.09009161859518</v>
      </c>
    </row>
    <row r="114" spans="2:6" ht="18" x14ac:dyDescent="0.25">
      <c r="B114" s="142" t="s">
        <v>97</v>
      </c>
      <c r="C114" s="160">
        <v>5284</v>
      </c>
      <c r="D114" s="171">
        <v>12115</v>
      </c>
      <c r="E114" s="160">
        <v>1436635</v>
      </c>
      <c r="F114" s="157">
        <f t="shared" si="15"/>
        <v>271.88398940196822</v>
      </c>
    </row>
    <row r="115" spans="2:6" ht="18" x14ac:dyDescent="0.25">
      <c r="B115" s="142" t="s">
        <v>98</v>
      </c>
      <c r="C115" s="160">
        <v>7527</v>
      </c>
      <c r="D115" s="171">
        <v>14956</v>
      </c>
      <c r="E115" s="160">
        <v>1808347</v>
      </c>
      <c r="F115" s="157">
        <f t="shared" si="15"/>
        <v>240.24804038793675</v>
      </c>
    </row>
    <row r="116" spans="2:6" ht="18" x14ac:dyDescent="0.25">
      <c r="B116" s="142" t="s">
        <v>99</v>
      </c>
      <c r="C116" s="160">
        <v>8691</v>
      </c>
      <c r="D116" s="171">
        <v>19660</v>
      </c>
      <c r="E116" s="160">
        <v>2352912</v>
      </c>
      <c r="F116" s="157">
        <f t="shared" si="15"/>
        <v>270.72972040041424</v>
      </c>
    </row>
    <row r="117" spans="2:6" ht="18" x14ac:dyDescent="0.25">
      <c r="B117" s="142" t="s">
        <v>100</v>
      </c>
      <c r="C117" s="160">
        <v>16869</v>
      </c>
      <c r="D117" s="171">
        <v>35971</v>
      </c>
      <c r="E117" s="160">
        <v>4364657</v>
      </c>
      <c r="F117" s="157">
        <f t="shared" si="15"/>
        <v>258.73833659375185</v>
      </c>
    </row>
    <row r="118" spans="2:6" ht="18" x14ac:dyDescent="0.25">
      <c r="B118" s="142" t="s">
        <v>101</v>
      </c>
      <c r="C118" s="160">
        <v>5606</v>
      </c>
      <c r="D118" s="171">
        <v>12485</v>
      </c>
      <c r="E118" s="160">
        <v>1494322</v>
      </c>
      <c r="F118" s="157">
        <f t="shared" si="15"/>
        <v>266.55761683910094</v>
      </c>
    </row>
    <row r="119" spans="2:6" ht="18.75" thickBot="1" x14ac:dyDescent="0.3">
      <c r="B119" s="142" t="s">
        <v>102</v>
      </c>
      <c r="C119" s="176">
        <v>8511</v>
      </c>
      <c r="D119" s="171">
        <v>17792</v>
      </c>
      <c r="E119" s="160">
        <v>2132097</v>
      </c>
      <c r="F119" s="157">
        <f t="shared" si="15"/>
        <v>250.51075079309129</v>
      </c>
    </row>
    <row r="120" spans="2:6" ht="18.75" thickBot="1" x14ac:dyDescent="0.3">
      <c r="B120" s="147" t="s">
        <v>45</v>
      </c>
      <c r="C120" s="166">
        <f>SUM(C106:C119)</f>
        <v>94113</v>
      </c>
      <c r="D120" s="166">
        <f t="shared" ref="D120:E120" si="16">SUM(D106:D119)</f>
        <v>203759</v>
      </c>
      <c r="E120" s="166">
        <f t="shared" si="16"/>
        <v>24435723</v>
      </c>
      <c r="F120" s="149">
        <f t="shared" si="15"/>
        <v>259.64237671735043</v>
      </c>
    </row>
    <row r="121" spans="2:6" ht="18.75" thickBot="1" x14ac:dyDescent="0.3">
      <c r="B121" s="173"/>
      <c r="C121" s="174"/>
      <c r="D121" s="174"/>
      <c r="E121" s="174"/>
      <c r="F121" s="175"/>
    </row>
    <row r="122" spans="2:6" ht="18.75" thickBot="1" x14ac:dyDescent="0.3">
      <c r="B122" s="134" t="s">
        <v>103</v>
      </c>
      <c r="C122" s="168"/>
      <c r="D122" s="168"/>
      <c r="E122" s="168"/>
      <c r="F122" s="169"/>
    </row>
    <row r="123" spans="2:6" ht="18" x14ac:dyDescent="0.25">
      <c r="B123" s="137" t="s">
        <v>104</v>
      </c>
      <c r="C123" s="170">
        <v>1625</v>
      </c>
      <c r="D123" s="171">
        <v>3550</v>
      </c>
      <c r="E123" s="162">
        <v>429961</v>
      </c>
      <c r="F123" s="157">
        <f t="shared" ref="F123:F132" si="17">E123/C123</f>
        <v>264.59138461538464</v>
      </c>
    </row>
    <row r="124" spans="2:6" ht="18" x14ac:dyDescent="0.25">
      <c r="B124" s="142" t="s">
        <v>105</v>
      </c>
      <c r="C124" s="162">
        <v>5059</v>
      </c>
      <c r="D124" s="171">
        <v>10026</v>
      </c>
      <c r="E124" s="162">
        <v>1214652</v>
      </c>
      <c r="F124" s="157">
        <f t="shared" si="17"/>
        <v>240.09725242142716</v>
      </c>
    </row>
    <row r="125" spans="2:6" ht="18" x14ac:dyDescent="0.25">
      <c r="B125" s="142" t="s">
        <v>106</v>
      </c>
      <c r="C125" s="160">
        <v>1610</v>
      </c>
      <c r="D125" s="171">
        <v>3258</v>
      </c>
      <c r="E125" s="160">
        <v>393443</v>
      </c>
      <c r="F125" s="157">
        <f t="shared" si="17"/>
        <v>244.37453416149069</v>
      </c>
    </row>
    <row r="126" spans="2:6" ht="18" x14ac:dyDescent="0.25">
      <c r="B126" s="142" t="s">
        <v>107</v>
      </c>
      <c r="C126" s="160">
        <v>4888</v>
      </c>
      <c r="D126" s="171">
        <v>9479</v>
      </c>
      <c r="E126" s="160">
        <v>1144760</v>
      </c>
      <c r="F126" s="157">
        <f t="shared" si="17"/>
        <v>234.19803600654666</v>
      </c>
    </row>
    <row r="127" spans="2:6" ht="18" x14ac:dyDescent="0.25">
      <c r="B127" s="142" t="s">
        <v>108</v>
      </c>
      <c r="C127" s="160">
        <v>7659</v>
      </c>
      <c r="D127" s="171">
        <v>13095</v>
      </c>
      <c r="E127" s="160">
        <v>1667271</v>
      </c>
      <c r="F127" s="157">
        <f t="shared" si="17"/>
        <v>217.68781825303566</v>
      </c>
    </row>
    <row r="128" spans="2:6" ht="18" x14ac:dyDescent="0.25">
      <c r="B128" s="142" t="s">
        <v>109</v>
      </c>
      <c r="C128" s="160">
        <v>10984</v>
      </c>
      <c r="D128" s="171">
        <v>23084</v>
      </c>
      <c r="E128" s="160">
        <v>2820281</v>
      </c>
      <c r="F128" s="157">
        <f t="shared" si="17"/>
        <v>256.76265477057541</v>
      </c>
    </row>
    <row r="129" spans="2:6" ht="18" x14ac:dyDescent="0.25">
      <c r="B129" s="142" t="s">
        <v>110</v>
      </c>
      <c r="C129" s="160">
        <v>9632</v>
      </c>
      <c r="D129" s="171">
        <v>19574</v>
      </c>
      <c r="E129" s="160">
        <v>2374020</v>
      </c>
      <c r="F129" s="157">
        <f t="shared" si="17"/>
        <v>246.47217607973423</v>
      </c>
    </row>
    <row r="130" spans="2:6" ht="18" x14ac:dyDescent="0.25">
      <c r="B130" s="142" t="s">
        <v>111</v>
      </c>
      <c r="C130" s="160">
        <v>7228</v>
      </c>
      <c r="D130" s="171">
        <v>15615</v>
      </c>
      <c r="E130" s="160">
        <v>1903025</v>
      </c>
      <c r="F130" s="157">
        <f t="shared" si="17"/>
        <v>263.28514111787496</v>
      </c>
    </row>
    <row r="131" spans="2:6" ht="18.75" thickBot="1" x14ac:dyDescent="0.3">
      <c r="B131" s="177" t="s">
        <v>112</v>
      </c>
      <c r="C131" s="160">
        <v>14386</v>
      </c>
      <c r="D131" s="171">
        <v>27467</v>
      </c>
      <c r="E131" s="160">
        <v>3392923</v>
      </c>
      <c r="F131" s="157">
        <f t="shared" si="17"/>
        <v>235.84895036841374</v>
      </c>
    </row>
    <row r="132" spans="2:6" ht="18.75" thickBot="1" x14ac:dyDescent="0.3">
      <c r="B132" s="147" t="s">
        <v>45</v>
      </c>
      <c r="C132" s="166">
        <f>SUM(C123:C131)</f>
        <v>63071</v>
      </c>
      <c r="D132" s="166">
        <f>SUM(D123:D131)</f>
        <v>125148</v>
      </c>
      <c r="E132" s="166">
        <f>SUM(E123:E131)</f>
        <v>15340336</v>
      </c>
      <c r="F132" s="149">
        <f t="shared" si="17"/>
        <v>243.22328804046234</v>
      </c>
    </row>
    <row r="133" spans="2:6" ht="18.75" thickBot="1" x14ac:dyDescent="0.3">
      <c r="B133" s="173"/>
      <c r="C133" s="174"/>
      <c r="D133" s="174"/>
      <c r="E133" s="174"/>
      <c r="F133" s="175"/>
    </row>
    <row r="134" spans="2:6" ht="18.75" thickBot="1" x14ac:dyDescent="0.3">
      <c r="B134" s="181" t="s">
        <v>114</v>
      </c>
      <c r="C134" s="182">
        <f>SUM(C132+C120+C103+C91+C78+C69+C59+C49+C33+C17)</f>
        <v>659057</v>
      </c>
      <c r="D134" s="182">
        <f>SUM(D132+D120+D103+D91+D78+D69+D59+D49+D33+D17)</f>
        <v>1354515</v>
      </c>
      <c r="E134" s="182">
        <f>SUM(E132+E120+E103+E91+E78+E69+E59+E49+E33+E17)</f>
        <v>162984917</v>
      </c>
      <c r="F134" s="169">
        <f t="shared" ref="F134" si="18">E134/C134</f>
        <v>247.30018344392064</v>
      </c>
    </row>
    <row r="135" spans="2:6" ht="18" x14ac:dyDescent="0.25">
      <c r="B135" s="206"/>
      <c r="C135" s="202"/>
      <c r="D135" s="202"/>
      <c r="E135" s="202"/>
      <c r="F135" s="202"/>
    </row>
    <row r="136" spans="2:6" ht="18" x14ac:dyDescent="0.25">
      <c r="B136" s="206"/>
      <c r="C136" s="202"/>
      <c r="D136" s="202"/>
      <c r="E136" s="202"/>
      <c r="F136" s="202"/>
    </row>
    <row r="137" spans="2:6" ht="18" x14ac:dyDescent="0.25">
      <c r="B137" s="206"/>
      <c r="C137" s="202"/>
      <c r="D137" s="202"/>
      <c r="E137" s="202"/>
      <c r="F137" s="202"/>
    </row>
    <row r="138" spans="2:6" ht="18" x14ac:dyDescent="0.25">
      <c r="B138" s="206"/>
      <c r="C138" s="202"/>
      <c r="D138" s="202"/>
      <c r="E138" s="202"/>
      <c r="F138" s="202"/>
    </row>
    <row r="139" spans="2:6" ht="18" x14ac:dyDescent="0.25">
      <c r="B139" s="206"/>
      <c r="C139" s="202"/>
      <c r="D139" s="202"/>
      <c r="E139" s="202"/>
      <c r="F139" s="202"/>
    </row>
    <row r="140" spans="2:6" ht="18" x14ac:dyDescent="0.25">
      <c r="B140" s="206"/>
      <c r="C140" s="202"/>
      <c r="D140" s="202"/>
      <c r="E140" s="202"/>
      <c r="F140" s="202"/>
    </row>
  </sheetData>
  <mergeCells count="5">
    <mergeCell ref="B1:F1"/>
    <mergeCell ref="B2:F2"/>
    <mergeCell ref="B3:F3"/>
    <mergeCell ref="B4:F4"/>
    <mergeCell ref="C6:F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36" sqref="D136:F138"/>
    </sheetView>
  </sheetViews>
  <sheetFormatPr defaultRowHeight="14.25" x14ac:dyDescent="0.2"/>
  <cols>
    <col min="1" max="1" width="9.140625" style="203"/>
    <col min="2" max="2" width="18.7109375" style="203" bestFit="1" customWidth="1"/>
    <col min="3" max="3" width="13.5703125" style="203" bestFit="1" customWidth="1"/>
    <col min="4" max="4" width="17.140625" style="203" bestFit="1" customWidth="1"/>
    <col min="5" max="5" width="16.7109375" style="203" bestFit="1" customWidth="1"/>
    <col min="6" max="6" width="18.85546875" style="203" bestFit="1" customWidth="1"/>
    <col min="7" max="16384" width="9.140625" style="203"/>
  </cols>
  <sheetData>
    <row r="1" spans="2:6" ht="18" x14ac:dyDescent="0.25">
      <c r="B1" s="226" t="s">
        <v>0</v>
      </c>
      <c r="C1" s="226"/>
      <c r="D1" s="226"/>
      <c r="E1" s="226"/>
      <c r="F1" s="226"/>
    </row>
    <row r="2" spans="2:6" ht="18" x14ac:dyDescent="0.25">
      <c r="B2" s="226" t="s">
        <v>1</v>
      </c>
      <c r="C2" s="226"/>
      <c r="D2" s="226"/>
      <c r="E2" s="226"/>
      <c r="F2" s="226"/>
    </row>
    <row r="3" spans="2:6" ht="15.75" x14ac:dyDescent="0.25">
      <c r="B3" s="227" t="s">
        <v>2</v>
      </c>
      <c r="C3" s="227"/>
      <c r="D3" s="227"/>
      <c r="E3" s="227"/>
      <c r="F3" s="227"/>
    </row>
    <row r="4" spans="2:6" ht="18" x14ac:dyDescent="0.25">
      <c r="B4" s="226" t="s">
        <v>137</v>
      </c>
      <c r="C4" s="226"/>
      <c r="D4" s="226"/>
      <c r="E4" s="226"/>
      <c r="F4" s="226"/>
    </row>
    <row r="5" spans="2:6" ht="18" x14ac:dyDescent="0.25">
      <c r="B5" s="207"/>
      <c r="C5" s="207"/>
      <c r="D5" s="207"/>
      <c r="E5" s="207"/>
      <c r="F5" s="207"/>
    </row>
    <row r="6" spans="2:6" ht="18.75" customHeight="1" thickBot="1" x14ac:dyDescent="0.3">
      <c r="B6" s="208"/>
      <c r="C6" s="224"/>
      <c r="D6" s="224"/>
      <c r="E6" s="224"/>
      <c r="F6" s="225"/>
    </row>
    <row r="7" spans="2:6" ht="57" customHeight="1" thickBot="1" x14ac:dyDescent="0.3">
      <c r="B7" s="131"/>
      <c r="C7" s="132" t="s">
        <v>3</v>
      </c>
      <c r="D7" s="133" t="s">
        <v>4</v>
      </c>
      <c r="E7" s="133" t="s">
        <v>5</v>
      </c>
      <c r="F7" s="133" t="s">
        <v>6</v>
      </c>
    </row>
    <row r="8" spans="2:6" ht="18.75" thickBot="1" x14ac:dyDescent="0.3">
      <c r="B8" s="134" t="s">
        <v>7</v>
      </c>
      <c r="C8" s="135"/>
      <c r="D8" s="135"/>
      <c r="E8" s="135"/>
      <c r="F8" s="136"/>
    </row>
    <row r="9" spans="2:6" ht="18" x14ac:dyDescent="0.25">
      <c r="B9" s="137" t="s">
        <v>8</v>
      </c>
      <c r="C9" s="138">
        <v>7847</v>
      </c>
      <c r="D9" s="139">
        <v>17037</v>
      </c>
      <c r="E9" s="140">
        <v>1682905</v>
      </c>
      <c r="F9" s="141">
        <f>E9/C9</f>
        <v>214.46476360392506</v>
      </c>
    </row>
    <row r="10" spans="2:6" ht="18" x14ac:dyDescent="0.25">
      <c r="B10" s="142" t="s">
        <v>9</v>
      </c>
      <c r="C10" s="143">
        <v>5840</v>
      </c>
      <c r="D10" s="143">
        <v>11784</v>
      </c>
      <c r="E10" s="143">
        <v>1197054</v>
      </c>
      <c r="F10" s="141">
        <f t="shared" ref="F10:F17" si="0">E10/C10</f>
        <v>204.97499999999999</v>
      </c>
    </row>
    <row r="11" spans="2:6" ht="18" x14ac:dyDescent="0.25">
      <c r="B11" s="142" t="s">
        <v>141</v>
      </c>
      <c r="C11" s="143">
        <v>6383</v>
      </c>
      <c r="D11" s="139">
        <v>12531</v>
      </c>
      <c r="E11" s="143">
        <v>1277335</v>
      </c>
      <c r="F11" s="141">
        <f t="shared" si="0"/>
        <v>200.11514961616794</v>
      </c>
    </row>
    <row r="12" spans="2:6" ht="18" x14ac:dyDescent="0.25">
      <c r="B12" s="142" t="s">
        <v>10</v>
      </c>
      <c r="C12" s="143">
        <v>8447</v>
      </c>
      <c r="D12" s="139">
        <v>17363</v>
      </c>
      <c r="E12" s="143">
        <v>1731528</v>
      </c>
      <c r="F12" s="141">
        <f t="shared" si="0"/>
        <v>204.98733278086894</v>
      </c>
    </row>
    <row r="13" spans="2:6" ht="18" x14ac:dyDescent="0.25">
      <c r="B13" s="142" t="s">
        <v>11</v>
      </c>
      <c r="C13" s="143">
        <v>2088</v>
      </c>
      <c r="D13" s="139">
        <v>4555</v>
      </c>
      <c r="E13" s="143">
        <v>457890</v>
      </c>
      <c r="F13" s="141">
        <f t="shared" si="0"/>
        <v>219.29597701149424</v>
      </c>
    </row>
    <row r="14" spans="2:6" ht="18" x14ac:dyDescent="0.25">
      <c r="B14" s="142" t="s">
        <v>12</v>
      </c>
      <c r="C14" s="143">
        <v>8696</v>
      </c>
      <c r="D14" s="139">
        <v>18453</v>
      </c>
      <c r="E14" s="143">
        <v>1840980</v>
      </c>
      <c r="F14" s="141">
        <f t="shared" si="0"/>
        <v>211.70423183072677</v>
      </c>
    </row>
    <row r="15" spans="2:6" ht="18" x14ac:dyDescent="0.25">
      <c r="B15" s="142" t="s">
        <v>13</v>
      </c>
      <c r="C15" s="143">
        <v>3044</v>
      </c>
      <c r="D15" s="139">
        <v>5970</v>
      </c>
      <c r="E15" s="143">
        <v>597695</v>
      </c>
      <c r="F15" s="141">
        <f t="shared" si="0"/>
        <v>196.3518396846255</v>
      </c>
    </row>
    <row r="16" spans="2:6" ht="18.75" thickBot="1" x14ac:dyDescent="0.3">
      <c r="B16" s="144" t="s">
        <v>14</v>
      </c>
      <c r="C16" s="145">
        <v>9937</v>
      </c>
      <c r="D16" s="139">
        <v>19934</v>
      </c>
      <c r="E16" s="146">
        <v>2029442</v>
      </c>
      <c r="F16" s="141">
        <f t="shared" si="0"/>
        <v>204.23085438261046</v>
      </c>
    </row>
    <row r="17" spans="2:10" ht="18.75" thickBot="1" x14ac:dyDescent="0.3">
      <c r="B17" s="147" t="s">
        <v>15</v>
      </c>
      <c r="C17" s="148">
        <f>SUM(C9:C16)</f>
        <v>52282</v>
      </c>
      <c r="D17" s="148">
        <f t="shared" ref="D17:E17" si="1">SUM(D9:D16)</f>
        <v>107627</v>
      </c>
      <c r="E17" s="148">
        <f t="shared" si="1"/>
        <v>10814829</v>
      </c>
      <c r="F17" s="149">
        <f t="shared" si="0"/>
        <v>206.85568646953061</v>
      </c>
    </row>
    <row r="18" spans="2:10" ht="18.75" thickBot="1" x14ac:dyDescent="0.3">
      <c r="B18" s="150"/>
      <c r="C18" s="151"/>
      <c r="D18" s="151"/>
      <c r="E18" s="151"/>
      <c r="F18" s="151"/>
      <c r="G18" s="204"/>
      <c r="H18" s="204"/>
      <c r="I18" s="204"/>
      <c r="J18" s="204"/>
    </row>
    <row r="19" spans="2:10" ht="18.75" thickBot="1" x14ac:dyDescent="0.3">
      <c r="B19" s="152" t="s">
        <v>16</v>
      </c>
      <c r="C19" s="153"/>
      <c r="D19" s="153"/>
      <c r="E19" s="153"/>
      <c r="F19" s="154"/>
      <c r="G19" s="204"/>
      <c r="H19" s="204"/>
      <c r="I19" s="204"/>
      <c r="J19" s="204"/>
    </row>
    <row r="20" spans="2:10" ht="18" x14ac:dyDescent="0.25">
      <c r="B20" s="155" t="s">
        <v>17</v>
      </c>
      <c r="C20" s="143">
        <v>14878</v>
      </c>
      <c r="D20" s="143">
        <v>28642</v>
      </c>
      <c r="E20" s="156">
        <v>2930512</v>
      </c>
      <c r="F20" s="157">
        <f t="shared" ref="F20:F33" si="2">E20/C20</f>
        <v>196.96948514585293</v>
      </c>
      <c r="G20" s="205"/>
      <c r="H20" s="205"/>
      <c r="I20" s="205"/>
      <c r="J20" s="205"/>
    </row>
    <row r="21" spans="2:10" ht="18" x14ac:dyDescent="0.25">
      <c r="B21" s="158" t="s">
        <v>18</v>
      </c>
      <c r="C21" s="143">
        <v>7227</v>
      </c>
      <c r="D21" s="143">
        <v>13344</v>
      </c>
      <c r="E21" s="143">
        <v>1369735</v>
      </c>
      <c r="F21" s="157">
        <f t="shared" si="2"/>
        <v>189.53023384530235</v>
      </c>
      <c r="G21" s="205"/>
      <c r="H21" s="205"/>
      <c r="I21" s="205"/>
      <c r="J21" s="205"/>
    </row>
    <row r="22" spans="2:10" ht="18" x14ac:dyDescent="0.25">
      <c r="B22" s="159" t="s">
        <v>19</v>
      </c>
      <c r="C22" s="160">
        <v>6024</v>
      </c>
      <c r="D22" s="143">
        <v>11903</v>
      </c>
      <c r="E22" s="160">
        <v>1196220</v>
      </c>
      <c r="F22" s="157">
        <f t="shared" si="2"/>
        <v>198.57569721115539</v>
      </c>
      <c r="G22" s="204"/>
      <c r="H22" s="204"/>
      <c r="I22" s="204"/>
      <c r="J22" s="204"/>
    </row>
    <row r="23" spans="2:10" ht="18" x14ac:dyDescent="0.25">
      <c r="B23" s="142" t="s">
        <v>20</v>
      </c>
      <c r="C23" s="160">
        <v>7835</v>
      </c>
      <c r="D23" s="143">
        <v>15878</v>
      </c>
      <c r="E23" s="160">
        <v>1577267</v>
      </c>
      <c r="F23" s="157">
        <f t="shared" si="2"/>
        <v>201.31040204211871</v>
      </c>
      <c r="G23" s="204"/>
      <c r="H23" s="204"/>
      <c r="I23" s="204"/>
      <c r="J23" s="204"/>
    </row>
    <row r="24" spans="2:10" ht="18" x14ac:dyDescent="0.25">
      <c r="B24" s="142" t="s">
        <v>21</v>
      </c>
      <c r="C24" s="160">
        <v>4830</v>
      </c>
      <c r="D24" s="143">
        <v>10213</v>
      </c>
      <c r="E24" s="160">
        <v>1011291</v>
      </c>
      <c r="F24" s="157">
        <f t="shared" si="2"/>
        <v>209.37701863354036</v>
      </c>
      <c r="G24" s="204"/>
      <c r="H24" s="204"/>
      <c r="I24" s="204"/>
      <c r="J24" s="204"/>
    </row>
    <row r="25" spans="2:10" ht="18" x14ac:dyDescent="0.25">
      <c r="B25" s="142" t="s">
        <v>22</v>
      </c>
      <c r="C25" s="160">
        <v>3262</v>
      </c>
      <c r="D25" s="143">
        <v>6874</v>
      </c>
      <c r="E25" s="160">
        <v>686416</v>
      </c>
      <c r="F25" s="157">
        <f t="shared" si="2"/>
        <v>210.42795830778664</v>
      </c>
      <c r="G25" s="204"/>
      <c r="H25" s="204"/>
      <c r="I25" s="204"/>
      <c r="J25" s="204"/>
    </row>
    <row r="26" spans="2:10" ht="18" x14ac:dyDescent="0.25">
      <c r="B26" s="142" t="s">
        <v>23</v>
      </c>
      <c r="C26" s="160">
        <v>8395</v>
      </c>
      <c r="D26" s="143">
        <v>16950</v>
      </c>
      <c r="E26" s="160">
        <v>1705157</v>
      </c>
      <c r="F26" s="157">
        <f t="shared" si="2"/>
        <v>203.11578320428828</v>
      </c>
      <c r="G26" s="204"/>
      <c r="H26" s="204"/>
      <c r="I26" s="204"/>
      <c r="J26" s="204"/>
    </row>
    <row r="27" spans="2:10" ht="18" x14ac:dyDescent="0.25">
      <c r="B27" s="142" t="s">
        <v>24</v>
      </c>
      <c r="C27" s="160">
        <v>7515</v>
      </c>
      <c r="D27" s="143">
        <v>15943</v>
      </c>
      <c r="E27" s="160">
        <v>1591148</v>
      </c>
      <c r="F27" s="157">
        <f t="shared" si="2"/>
        <v>211.72960745176314</v>
      </c>
      <c r="G27" s="204"/>
      <c r="H27" s="204"/>
      <c r="I27" s="204"/>
      <c r="J27" s="204"/>
    </row>
    <row r="28" spans="2:10" ht="18" x14ac:dyDescent="0.25">
      <c r="B28" s="142" t="s">
        <v>25</v>
      </c>
      <c r="C28" s="160">
        <v>9731</v>
      </c>
      <c r="D28" s="143">
        <v>19017</v>
      </c>
      <c r="E28" s="160">
        <v>1909649</v>
      </c>
      <c r="F28" s="157">
        <f t="shared" si="2"/>
        <v>196.24385982941115</v>
      </c>
      <c r="G28" s="204"/>
      <c r="H28" s="204"/>
      <c r="I28" s="204"/>
      <c r="J28" s="204"/>
    </row>
    <row r="29" spans="2:10" ht="18" x14ac:dyDescent="0.25">
      <c r="B29" s="142" t="s">
        <v>26</v>
      </c>
      <c r="C29" s="160">
        <v>6678</v>
      </c>
      <c r="D29" s="143">
        <v>14894</v>
      </c>
      <c r="E29" s="160">
        <v>1467075</v>
      </c>
      <c r="F29" s="157">
        <f t="shared" si="2"/>
        <v>219.68778077268644</v>
      </c>
      <c r="G29" s="204"/>
      <c r="H29" s="204"/>
      <c r="I29" s="204"/>
      <c r="J29" s="204"/>
    </row>
    <row r="30" spans="2:10" ht="18" x14ac:dyDescent="0.25">
      <c r="B30" s="142" t="s">
        <v>27</v>
      </c>
      <c r="C30" s="160">
        <v>5723</v>
      </c>
      <c r="D30" s="143">
        <v>12070</v>
      </c>
      <c r="E30" s="160">
        <v>1189661</v>
      </c>
      <c r="F30" s="157">
        <f t="shared" si="2"/>
        <v>207.87366765682336</v>
      </c>
      <c r="G30" s="204"/>
      <c r="H30" s="204"/>
      <c r="I30" s="204"/>
      <c r="J30" s="204"/>
    </row>
    <row r="31" spans="2:10" ht="18" x14ac:dyDescent="0.25">
      <c r="B31" s="161" t="s">
        <v>28</v>
      </c>
      <c r="C31" s="162">
        <v>5539</v>
      </c>
      <c r="D31" s="139">
        <v>11768</v>
      </c>
      <c r="E31" s="162">
        <v>1187879</v>
      </c>
      <c r="F31" s="157">
        <f t="shared" si="2"/>
        <v>214.45730276223145</v>
      </c>
      <c r="G31" s="204"/>
      <c r="H31" s="204"/>
      <c r="I31" s="204"/>
      <c r="J31" s="204"/>
    </row>
    <row r="32" spans="2:10" ht="18.75" thickBot="1" x14ac:dyDescent="0.3">
      <c r="B32" s="161" t="s">
        <v>29</v>
      </c>
      <c r="C32" s="163">
        <v>1941</v>
      </c>
      <c r="D32" s="164">
        <v>4057</v>
      </c>
      <c r="E32" s="165">
        <v>411351</v>
      </c>
      <c r="F32" s="157">
        <f t="shared" si="2"/>
        <v>211.92735703245751</v>
      </c>
      <c r="G32" s="204"/>
      <c r="H32" s="204"/>
      <c r="I32" s="204"/>
      <c r="J32" s="204"/>
    </row>
    <row r="33" spans="2:10" ht="18.75" thickBot="1" x14ac:dyDescent="0.3">
      <c r="B33" s="147" t="s">
        <v>30</v>
      </c>
      <c r="C33" s="166">
        <f>SUM(C20:C32)</f>
        <v>89578</v>
      </c>
      <c r="D33" s="166">
        <f t="shared" ref="D33:E33" si="3">SUM(D20:D32)</f>
        <v>181553</v>
      </c>
      <c r="E33" s="166">
        <f t="shared" si="3"/>
        <v>18233361</v>
      </c>
      <c r="F33" s="149">
        <f t="shared" si="2"/>
        <v>203.54731072361517</v>
      </c>
      <c r="G33" s="204"/>
      <c r="H33" s="204"/>
      <c r="I33" s="204"/>
      <c r="J33" s="204"/>
    </row>
    <row r="34" spans="2:10" ht="18.75" thickBot="1" x14ac:dyDescent="0.3">
      <c r="B34" s="150"/>
      <c r="C34" s="167"/>
      <c r="D34" s="167"/>
      <c r="E34" s="167"/>
      <c r="F34" s="151"/>
    </row>
    <row r="35" spans="2:10" ht="18.75" thickBot="1" x14ac:dyDescent="0.3">
      <c r="B35" s="134" t="s">
        <v>31</v>
      </c>
      <c r="C35" s="168"/>
      <c r="D35" s="168"/>
      <c r="E35" s="168"/>
      <c r="F35" s="169"/>
    </row>
    <row r="36" spans="2:10" ht="18" x14ac:dyDescent="0.25">
      <c r="B36" s="137" t="s">
        <v>32</v>
      </c>
      <c r="C36" s="170">
        <v>0</v>
      </c>
      <c r="D36" s="171">
        <v>0</v>
      </c>
      <c r="E36" s="162">
        <v>0</v>
      </c>
      <c r="F36" s="157" t="e">
        <f t="shared" ref="F36:F49" si="4">E36/C36</f>
        <v>#DIV/0!</v>
      </c>
    </row>
    <row r="37" spans="2:10" ht="18" x14ac:dyDescent="0.25">
      <c r="B37" s="142" t="s">
        <v>33</v>
      </c>
      <c r="C37" s="160">
        <v>11849</v>
      </c>
      <c r="D37" s="171">
        <v>23298</v>
      </c>
      <c r="E37" s="160">
        <v>2347342</v>
      </c>
      <c r="F37" s="157">
        <f t="shared" si="4"/>
        <v>198.1046501814499</v>
      </c>
    </row>
    <row r="38" spans="2:10" ht="18" x14ac:dyDescent="0.25">
      <c r="B38" s="142" t="s">
        <v>34</v>
      </c>
      <c r="C38" s="160">
        <v>15615</v>
      </c>
      <c r="D38" s="171">
        <v>32341</v>
      </c>
      <c r="E38" s="160">
        <v>3220468</v>
      </c>
      <c r="F38" s="157">
        <f t="shared" si="4"/>
        <v>206.24194684598143</v>
      </c>
    </row>
    <row r="39" spans="2:10" ht="18" x14ac:dyDescent="0.25">
      <c r="B39" s="142" t="s">
        <v>35</v>
      </c>
      <c r="C39" s="160">
        <v>5294</v>
      </c>
      <c r="D39" s="171">
        <v>10959</v>
      </c>
      <c r="E39" s="160">
        <v>1111689</v>
      </c>
      <c r="F39" s="157">
        <f t="shared" si="4"/>
        <v>209.99036645258784</v>
      </c>
    </row>
    <row r="40" spans="2:10" ht="18" x14ac:dyDescent="0.25">
      <c r="B40" s="142" t="s">
        <v>36</v>
      </c>
      <c r="C40" s="160">
        <v>8173</v>
      </c>
      <c r="D40" s="171">
        <v>17488</v>
      </c>
      <c r="E40" s="160">
        <v>1738048</v>
      </c>
      <c r="F40" s="157">
        <f t="shared" si="4"/>
        <v>212.65728618622293</v>
      </c>
    </row>
    <row r="41" spans="2:10" ht="18" x14ac:dyDescent="0.25">
      <c r="B41" s="142" t="s">
        <v>37</v>
      </c>
      <c r="C41" s="160">
        <v>5713</v>
      </c>
      <c r="D41" s="171">
        <v>11601</v>
      </c>
      <c r="E41" s="160">
        <v>1143338</v>
      </c>
      <c r="F41" s="157">
        <f t="shared" si="4"/>
        <v>200.12917906528969</v>
      </c>
    </row>
    <row r="42" spans="2:10" ht="18" x14ac:dyDescent="0.25">
      <c r="B42" s="142" t="s">
        <v>38</v>
      </c>
      <c r="C42" s="160">
        <v>7204</v>
      </c>
      <c r="D42" s="171">
        <v>15508</v>
      </c>
      <c r="E42" s="160">
        <v>1527718</v>
      </c>
      <c r="F42" s="157">
        <f t="shared" si="4"/>
        <v>212.06524153248196</v>
      </c>
    </row>
    <row r="43" spans="2:10" ht="18" x14ac:dyDescent="0.25">
      <c r="B43" s="142" t="s">
        <v>39</v>
      </c>
      <c r="C43" s="160">
        <v>10288</v>
      </c>
      <c r="D43" s="171">
        <v>22147</v>
      </c>
      <c r="E43" s="160">
        <v>2189880</v>
      </c>
      <c r="F43" s="157">
        <f t="shared" si="4"/>
        <v>212.85769828926905</v>
      </c>
    </row>
    <row r="44" spans="2:10" ht="18" x14ac:dyDescent="0.25">
      <c r="B44" s="142" t="s">
        <v>40</v>
      </c>
      <c r="C44" s="160">
        <v>6930</v>
      </c>
      <c r="D44" s="171">
        <v>14328</v>
      </c>
      <c r="E44" s="160">
        <v>1420091</v>
      </c>
      <c r="F44" s="157">
        <f t="shared" si="4"/>
        <v>204.91933621933623</v>
      </c>
    </row>
    <row r="45" spans="2:10" ht="18" x14ac:dyDescent="0.25">
      <c r="B45" s="142" t="s">
        <v>41</v>
      </c>
      <c r="C45" s="160">
        <v>5486</v>
      </c>
      <c r="D45" s="171">
        <v>11080</v>
      </c>
      <c r="E45" s="160">
        <v>1091174</v>
      </c>
      <c r="F45" s="157">
        <f t="shared" si="4"/>
        <v>198.9015676266861</v>
      </c>
    </row>
    <row r="46" spans="2:10" ht="18" x14ac:dyDescent="0.25">
      <c r="B46" s="142" t="s">
        <v>42</v>
      </c>
      <c r="C46" s="160">
        <v>7554</v>
      </c>
      <c r="D46" s="171">
        <v>16051</v>
      </c>
      <c r="E46" s="160">
        <v>1596814</v>
      </c>
      <c r="F46" s="157">
        <f t="shared" si="4"/>
        <v>211.38655017209425</v>
      </c>
    </row>
    <row r="47" spans="2:10" ht="18" x14ac:dyDescent="0.25">
      <c r="B47" s="161" t="s">
        <v>43</v>
      </c>
      <c r="C47" s="160">
        <v>6720</v>
      </c>
      <c r="D47" s="171">
        <v>13739</v>
      </c>
      <c r="E47" s="172">
        <v>1382863</v>
      </c>
      <c r="F47" s="157">
        <f t="shared" si="4"/>
        <v>205.78318452380952</v>
      </c>
    </row>
    <row r="48" spans="2:10" ht="18.75" thickBot="1" x14ac:dyDescent="0.3">
      <c r="B48" s="161" t="s">
        <v>44</v>
      </c>
      <c r="C48" s="163">
        <v>4694</v>
      </c>
      <c r="D48" s="171">
        <v>9442</v>
      </c>
      <c r="E48" s="172">
        <v>930485</v>
      </c>
      <c r="F48" s="157">
        <f t="shared" si="4"/>
        <v>198.22858968896463</v>
      </c>
    </row>
    <row r="49" spans="2:6" ht="18.75" thickBot="1" x14ac:dyDescent="0.3">
      <c r="B49" s="147" t="s">
        <v>45</v>
      </c>
      <c r="C49" s="166">
        <f>SUM(C36:C48)</f>
        <v>95520</v>
      </c>
      <c r="D49" s="166">
        <f t="shared" ref="D49:E49" si="5">SUM(D36:D48)</f>
        <v>197982</v>
      </c>
      <c r="E49" s="166">
        <f t="shared" si="5"/>
        <v>19699910</v>
      </c>
      <c r="F49" s="149">
        <f t="shared" si="4"/>
        <v>206.23858877721943</v>
      </c>
    </row>
    <row r="50" spans="2:6" ht="18.75" thickBot="1" x14ac:dyDescent="0.3">
      <c r="B50" s="173"/>
      <c r="C50" s="174"/>
      <c r="D50" s="174"/>
      <c r="E50" s="174"/>
      <c r="F50" s="175"/>
    </row>
    <row r="51" spans="2:6" ht="18.75" thickBot="1" x14ac:dyDescent="0.3">
      <c r="B51" s="134" t="s">
        <v>46</v>
      </c>
      <c r="C51" s="168"/>
      <c r="D51" s="168"/>
      <c r="E51" s="168"/>
      <c r="F51" s="169"/>
    </row>
    <row r="52" spans="2:6" ht="18" x14ac:dyDescent="0.25">
      <c r="B52" s="137" t="s">
        <v>47</v>
      </c>
      <c r="C52" s="170">
        <v>5348</v>
      </c>
      <c r="D52" s="171">
        <v>10879</v>
      </c>
      <c r="E52" s="162">
        <v>1093340</v>
      </c>
      <c r="F52" s="157">
        <f t="shared" ref="F52:F59" si="6">E52/C52</f>
        <v>204.43904263275991</v>
      </c>
    </row>
    <row r="53" spans="2:6" ht="18" x14ac:dyDescent="0.25">
      <c r="B53" s="142" t="s">
        <v>48</v>
      </c>
      <c r="C53" s="160">
        <v>8031</v>
      </c>
      <c r="D53" s="171">
        <v>17436</v>
      </c>
      <c r="E53" s="160">
        <v>1750694</v>
      </c>
      <c r="F53" s="157">
        <f t="shared" si="6"/>
        <v>217.99203088033869</v>
      </c>
    </row>
    <row r="54" spans="2:6" ht="18" x14ac:dyDescent="0.25">
      <c r="B54" s="142" t="s">
        <v>49</v>
      </c>
      <c r="C54" s="160">
        <v>22385</v>
      </c>
      <c r="D54" s="171">
        <v>44410</v>
      </c>
      <c r="E54" s="160">
        <v>4411300</v>
      </c>
      <c r="F54" s="157">
        <f t="shared" si="6"/>
        <v>197.06499888318069</v>
      </c>
    </row>
    <row r="55" spans="2:6" ht="18" x14ac:dyDescent="0.25">
      <c r="B55" s="142" t="s">
        <v>50</v>
      </c>
      <c r="C55" s="160">
        <v>7377</v>
      </c>
      <c r="D55" s="171">
        <v>15380</v>
      </c>
      <c r="E55" s="160">
        <v>1514079</v>
      </c>
      <c r="F55" s="157">
        <f t="shared" si="6"/>
        <v>205.24318828792192</v>
      </c>
    </row>
    <row r="56" spans="2:6" ht="18" x14ac:dyDescent="0.25">
      <c r="B56" s="142" t="s">
        <v>51</v>
      </c>
      <c r="C56" s="160">
        <v>5658</v>
      </c>
      <c r="D56" s="171">
        <v>11236</v>
      </c>
      <c r="E56" s="160">
        <v>1139842</v>
      </c>
      <c r="F56" s="157">
        <f t="shared" si="6"/>
        <v>201.45669848002828</v>
      </c>
    </row>
    <row r="57" spans="2:6" ht="18" x14ac:dyDescent="0.25">
      <c r="B57" s="142" t="s">
        <v>52</v>
      </c>
      <c r="C57" s="160">
        <v>5742</v>
      </c>
      <c r="D57" s="171">
        <v>11623</v>
      </c>
      <c r="E57" s="160">
        <v>1155345</v>
      </c>
      <c r="F57" s="157">
        <f t="shared" si="6"/>
        <v>201.20950888192269</v>
      </c>
    </row>
    <row r="58" spans="2:6" ht="18.75" thickBot="1" x14ac:dyDescent="0.3">
      <c r="B58" s="142" t="s">
        <v>53</v>
      </c>
      <c r="C58" s="176">
        <v>7849</v>
      </c>
      <c r="D58" s="171">
        <v>15608</v>
      </c>
      <c r="E58" s="160">
        <v>1542259</v>
      </c>
      <c r="F58" s="157">
        <f t="shared" si="6"/>
        <v>196.49114536883678</v>
      </c>
    </row>
    <row r="59" spans="2:6" ht="18.75" thickBot="1" x14ac:dyDescent="0.3">
      <c r="B59" s="147" t="s">
        <v>45</v>
      </c>
      <c r="C59" s="166">
        <f>SUM(C52:C58)</f>
        <v>62390</v>
      </c>
      <c r="D59" s="166">
        <f t="shared" ref="D59:E59" si="7">SUM(D52:D58)</f>
        <v>126572</v>
      </c>
      <c r="E59" s="166">
        <f t="shared" si="7"/>
        <v>12606859</v>
      </c>
      <c r="F59" s="149">
        <f t="shared" si="6"/>
        <v>202.0653790671582</v>
      </c>
    </row>
    <row r="60" spans="2:6" ht="18.75" thickBot="1" x14ac:dyDescent="0.3">
      <c r="B60" s="173"/>
      <c r="C60" s="174"/>
      <c r="D60" s="174"/>
      <c r="E60" s="174"/>
      <c r="F60" s="175"/>
    </row>
    <row r="61" spans="2:6" ht="18.75" thickBot="1" x14ac:dyDescent="0.3">
      <c r="B61" s="134" t="s">
        <v>54</v>
      </c>
      <c r="C61" s="168"/>
      <c r="D61" s="168"/>
      <c r="E61" s="168"/>
      <c r="F61" s="169"/>
    </row>
    <row r="62" spans="2:6" ht="18" x14ac:dyDescent="0.25">
      <c r="B62" s="137" t="s">
        <v>55</v>
      </c>
      <c r="C62" s="170">
        <v>8835</v>
      </c>
      <c r="D62" s="171">
        <v>18636</v>
      </c>
      <c r="E62" s="162">
        <v>1850063</v>
      </c>
      <c r="F62" s="157">
        <f t="shared" ref="F62:F69" si="8">E62/C62</f>
        <v>209.40158460667797</v>
      </c>
    </row>
    <row r="63" spans="2:6" ht="18" x14ac:dyDescent="0.25">
      <c r="B63" s="142" t="s">
        <v>56</v>
      </c>
      <c r="C63" s="160">
        <v>9735</v>
      </c>
      <c r="D63" s="171">
        <v>20024</v>
      </c>
      <c r="E63" s="160">
        <v>1994665</v>
      </c>
      <c r="F63" s="157">
        <f t="shared" si="8"/>
        <v>204.89625064201334</v>
      </c>
    </row>
    <row r="64" spans="2:6" ht="18" x14ac:dyDescent="0.25">
      <c r="B64" s="142" t="s">
        <v>57</v>
      </c>
      <c r="C64" s="160">
        <v>11290</v>
      </c>
      <c r="D64" s="171">
        <v>22659</v>
      </c>
      <c r="E64" s="160">
        <v>2258335</v>
      </c>
      <c r="F64" s="157">
        <f t="shared" si="8"/>
        <v>200.02967227635077</v>
      </c>
    </row>
    <row r="65" spans="2:6" ht="18" x14ac:dyDescent="0.25">
      <c r="B65" s="142" t="s">
        <v>58</v>
      </c>
      <c r="C65" s="160">
        <v>5287</v>
      </c>
      <c r="D65" s="171">
        <v>11555</v>
      </c>
      <c r="E65" s="160">
        <v>1162098</v>
      </c>
      <c r="F65" s="157">
        <f t="shared" si="8"/>
        <v>219.80291280499338</v>
      </c>
    </row>
    <row r="66" spans="2:6" ht="18" x14ac:dyDescent="0.25">
      <c r="B66" s="142" t="s">
        <v>59</v>
      </c>
      <c r="C66" s="160">
        <v>4010</v>
      </c>
      <c r="D66" s="171">
        <v>8115</v>
      </c>
      <c r="E66" s="160">
        <v>807141</v>
      </c>
      <c r="F66" s="157">
        <f t="shared" si="8"/>
        <v>201.28204488778056</v>
      </c>
    </row>
    <row r="67" spans="2:6" ht="18" x14ac:dyDescent="0.25">
      <c r="B67" s="142" t="s">
        <v>60</v>
      </c>
      <c r="C67" s="160">
        <v>9840</v>
      </c>
      <c r="D67" s="171">
        <v>20214</v>
      </c>
      <c r="E67" s="160">
        <v>1999970</v>
      </c>
      <c r="F67" s="157">
        <f t="shared" si="8"/>
        <v>203.2489837398374</v>
      </c>
    </row>
    <row r="68" spans="2:6" ht="18.75" thickBot="1" x14ac:dyDescent="0.3">
      <c r="B68" s="142" t="s">
        <v>61</v>
      </c>
      <c r="C68" s="160">
        <v>9059</v>
      </c>
      <c r="D68" s="171">
        <v>18075</v>
      </c>
      <c r="E68" s="160">
        <v>1804113</v>
      </c>
      <c r="F68" s="157">
        <f t="shared" si="8"/>
        <v>199.15145159509879</v>
      </c>
    </row>
    <row r="69" spans="2:6" ht="18.75" thickBot="1" x14ac:dyDescent="0.3">
      <c r="B69" s="147" t="s">
        <v>45</v>
      </c>
      <c r="C69" s="166">
        <f>SUM(C62:C68)</f>
        <v>58056</v>
      </c>
      <c r="D69" s="166">
        <f>SUM(D62:D68)</f>
        <v>119278</v>
      </c>
      <c r="E69" s="166">
        <f>SUM(E62:E68)</f>
        <v>11876385</v>
      </c>
      <c r="F69" s="149">
        <f t="shared" si="8"/>
        <v>204.56774493592394</v>
      </c>
    </row>
    <row r="70" spans="2:6" ht="18.75" thickBot="1" x14ac:dyDescent="0.3">
      <c r="B70" s="173"/>
      <c r="C70" s="174"/>
      <c r="D70" s="174"/>
      <c r="E70" s="174"/>
      <c r="F70" s="175"/>
    </row>
    <row r="71" spans="2:6" ht="18.75" thickBot="1" x14ac:dyDescent="0.3">
      <c r="B71" s="134" t="s">
        <v>62</v>
      </c>
      <c r="C71" s="168"/>
      <c r="D71" s="168"/>
      <c r="E71" s="168"/>
      <c r="F71" s="169"/>
    </row>
    <row r="72" spans="2:6" ht="18" x14ac:dyDescent="0.25">
      <c r="B72" s="137" t="s">
        <v>63</v>
      </c>
      <c r="C72" s="170">
        <v>3992</v>
      </c>
      <c r="D72" s="171">
        <v>8391</v>
      </c>
      <c r="E72" s="162">
        <v>823814</v>
      </c>
      <c r="F72" s="157">
        <f t="shared" ref="F72:F78" si="9">E72/C72</f>
        <v>206.36623246492985</v>
      </c>
    </row>
    <row r="73" spans="2:6" ht="18" x14ac:dyDescent="0.25">
      <c r="B73" s="142" t="s">
        <v>64</v>
      </c>
      <c r="C73" s="160">
        <v>7203</v>
      </c>
      <c r="D73" s="171">
        <v>13935</v>
      </c>
      <c r="E73" s="160">
        <v>1370931</v>
      </c>
      <c r="F73" s="157">
        <f t="shared" si="9"/>
        <v>190.32778009162848</v>
      </c>
    </row>
    <row r="74" spans="2:6" ht="18" x14ac:dyDescent="0.25">
      <c r="B74" s="142" t="s">
        <v>62</v>
      </c>
      <c r="C74" s="160">
        <v>8122</v>
      </c>
      <c r="D74" s="171">
        <v>16628</v>
      </c>
      <c r="E74" s="160">
        <v>1641534</v>
      </c>
      <c r="F74" s="157">
        <f t="shared" si="9"/>
        <v>202.10957892144791</v>
      </c>
    </row>
    <row r="75" spans="2:6" ht="18" x14ac:dyDescent="0.25">
      <c r="B75" s="142" t="s">
        <v>65</v>
      </c>
      <c r="C75" s="160">
        <v>4336</v>
      </c>
      <c r="D75" s="171">
        <v>8691</v>
      </c>
      <c r="E75" s="160">
        <v>863190</v>
      </c>
      <c r="F75" s="157">
        <f t="shared" si="9"/>
        <v>199.07518450184503</v>
      </c>
    </row>
    <row r="76" spans="2:6" ht="18" x14ac:dyDescent="0.25">
      <c r="B76" s="142" t="s">
        <v>66</v>
      </c>
      <c r="C76" s="160">
        <v>6254</v>
      </c>
      <c r="D76" s="171">
        <v>12738</v>
      </c>
      <c r="E76" s="160">
        <v>1261385</v>
      </c>
      <c r="F76" s="157">
        <f t="shared" si="9"/>
        <v>201.69251678925488</v>
      </c>
    </row>
    <row r="77" spans="2:6" ht="18.75" thickBot="1" x14ac:dyDescent="0.3">
      <c r="B77" s="144" t="s">
        <v>67</v>
      </c>
      <c r="C77" s="176">
        <v>4013</v>
      </c>
      <c r="D77" s="171">
        <v>8465</v>
      </c>
      <c r="E77" s="176">
        <v>825329</v>
      </c>
      <c r="F77" s="157">
        <f t="shared" si="9"/>
        <v>205.66384251183652</v>
      </c>
    </row>
    <row r="78" spans="2:6" ht="18.75" thickBot="1" x14ac:dyDescent="0.3">
      <c r="B78" s="147" t="s">
        <v>45</v>
      </c>
      <c r="C78" s="166">
        <f>SUM(C72:C77)</f>
        <v>33920</v>
      </c>
      <c r="D78" s="166">
        <f t="shared" ref="D78:E78" si="10">SUM(D72:D77)</f>
        <v>68848</v>
      </c>
      <c r="E78" s="166">
        <f t="shared" si="10"/>
        <v>6786183</v>
      </c>
      <c r="F78" s="149">
        <f t="shared" si="9"/>
        <v>200.06435731132075</v>
      </c>
    </row>
    <row r="79" spans="2:6" ht="18.75" thickBot="1" x14ac:dyDescent="0.3">
      <c r="B79" s="173"/>
      <c r="C79" s="174"/>
      <c r="D79" s="174"/>
      <c r="E79" s="174"/>
      <c r="F79" s="175"/>
    </row>
    <row r="80" spans="2:6" ht="18.75" thickBot="1" x14ac:dyDescent="0.3">
      <c r="B80" s="134" t="s">
        <v>68</v>
      </c>
      <c r="C80" s="168"/>
      <c r="D80" s="168"/>
      <c r="E80" s="168"/>
      <c r="F80" s="169"/>
    </row>
    <row r="81" spans="2:6" ht="18" x14ac:dyDescent="0.25">
      <c r="B81" s="137" t="s">
        <v>69</v>
      </c>
      <c r="C81" s="170">
        <v>2558</v>
      </c>
      <c r="D81" s="171">
        <v>5162</v>
      </c>
      <c r="E81" s="162">
        <v>505119</v>
      </c>
      <c r="F81" s="157">
        <f t="shared" ref="F81:F91" si="11">E81/C81</f>
        <v>197.46637998436279</v>
      </c>
    </row>
    <row r="82" spans="2:6" ht="18" x14ac:dyDescent="0.25">
      <c r="B82" s="142" t="s">
        <v>70</v>
      </c>
      <c r="C82" s="160">
        <v>245</v>
      </c>
      <c r="D82" s="171">
        <v>531</v>
      </c>
      <c r="E82" s="160">
        <v>49647</v>
      </c>
      <c r="F82" s="157">
        <f t="shared" si="11"/>
        <v>202.64081632653063</v>
      </c>
    </row>
    <row r="83" spans="2:6" ht="18" x14ac:dyDescent="0.25">
      <c r="B83" s="142" t="s">
        <v>71</v>
      </c>
      <c r="C83" s="160">
        <v>6908</v>
      </c>
      <c r="D83" s="171">
        <v>13994</v>
      </c>
      <c r="E83" s="160">
        <v>1403754</v>
      </c>
      <c r="F83" s="157">
        <f t="shared" si="11"/>
        <v>203.20700636942675</v>
      </c>
    </row>
    <row r="84" spans="2:6" ht="18" x14ac:dyDescent="0.25">
      <c r="B84" s="142" t="s">
        <v>68</v>
      </c>
      <c r="C84" s="160">
        <v>11385</v>
      </c>
      <c r="D84" s="171">
        <v>22034</v>
      </c>
      <c r="E84" s="160">
        <v>2204672</v>
      </c>
      <c r="F84" s="157">
        <f t="shared" si="11"/>
        <v>193.64707949055776</v>
      </c>
    </row>
    <row r="85" spans="2:6" ht="18" x14ac:dyDescent="0.25">
      <c r="B85" s="142" t="s">
        <v>72</v>
      </c>
      <c r="C85" s="160">
        <v>8350</v>
      </c>
      <c r="D85" s="171">
        <v>17227</v>
      </c>
      <c r="E85" s="160">
        <v>1726843</v>
      </c>
      <c r="F85" s="157">
        <f t="shared" si="11"/>
        <v>206.80754491017964</v>
      </c>
    </row>
    <row r="86" spans="2:6" ht="18" x14ac:dyDescent="0.25">
      <c r="B86" s="142" t="s">
        <v>73</v>
      </c>
      <c r="C86" s="160">
        <v>7788</v>
      </c>
      <c r="D86" s="171">
        <v>15422</v>
      </c>
      <c r="E86" s="160">
        <v>1545341</v>
      </c>
      <c r="F86" s="157">
        <f t="shared" si="11"/>
        <v>198.42591165896252</v>
      </c>
    </row>
    <row r="87" spans="2:6" ht="18" x14ac:dyDescent="0.25">
      <c r="B87" s="142" t="s">
        <v>74</v>
      </c>
      <c r="C87" s="160">
        <v>2854</v>
      </c>
      <c r="D87" s="171">
        <v>5740</v>
      </c>
      <c r="E87" s="160">
        <v>564778</v>
      </c>
      <c r="F87" s="157">
        <f t="shared" si="11"/>
        <v>197.88997897687457</v>
      </c>
    </row>
    <row r="88" spans="2:6" ht="18" x14ac:dyDescent="0.25">
      <c r="B88" s="142" t="s">
        <v>75</v>
      </c>
      <c r="C88" s="160">
        <v>5580</v>
      </c>
      <c r="D88" s="171">
        <v>11417</v>
      </c>
      <c r="E88" s="160">
        <v>1140512</v>
      </c>
      <c r="F88" s="157">
        <f t="shared" si="11"/>
        <v>204.39283154121864</v>
      </c>
    </row>
    <row r="89" spans="2:6" ht="18" x14ac:dyDescent="0.25">
      <c r="B89" s="142" t="s">
        <v>76</v>
      </c>
      <c r="C89" s="160">
        <v>2070</v>
      </c>
      <c r="D89" s="171">
        <v>4145</v>
      </c>
      <c r="E89" s="160">
        <v>421355</v>
      </c>
      <c r="F89" s="157">
        <f t="shared" si="11"/>
        <v>203.55314009661836</v>
      </c>
    </row>
    <row r="90" spans="2:6" ht="18.75" thickBot="1" x14ac:dyDescent="0.3">
      <c r="B90" s="144" t="s">
        <v>77</v>
      </c>
      <c r="C90" s="176">
        <v>9426</v>
      </c>
      <c r="D90" s="171">
        <v>18454</v>
      </c>
      <c r="E90" s="176">
        <v>1832715</v>
      </c>
      <c r="F90" s="157">
        <f t="shared" si="11"/>
        <v>194.43189051559517</v>
      </c>
    </row>
    <row r="91" spans="2:6" ht="18.75" thickBot="1" x14ac:dyDescent="0.3">
      <c r="B91" s="147" t="s">
        <v>45</v>
      </c>
      <c r="C91" s="166">
        <f>SUM(C81:C90)</f>
        <v>57164</v>
      </c>
      <c r="D91" s="166">
        <f t="shared" ref="D91:E91" si="12">SUM(D81:D90)</f>
        <v>114126</v>
      </c>
      <c r="E91" s="166">
        <f t="shared" si="12"/>
        <v>11394736</v>
      </c>
      <c r="F91" s="149">
        <f t="shared" si="11"/>
        <v>199.3341263732419</v>
      </c>
    </row>
    <row r="92" spans="2:6" ht="18.75" thickBot="1" x14ac:dyDescent="0.3">
      <c r="B92" s="173"/>
      <c r="C92" s="174"/>
      <c r="D92" s="174"/>
      <c r="E92" s="174"/>
      <c r="F92" s="175"/>
    </row>
    <row r="93" spans="2:6" ht="18.75" thickBot="1" x14ac:dyDescent="0.3">
      <c r="B93" s="134" t="s">
        <v>78</v>
      </c>
      <c r="C93" s="168"/>
      <c r="D93" s="168"/>
      <c r="E93" s="168"/>
      <c r="F93" s="169"/>
    </row>
    <row r="94" spans="2:6" ht="18" x14ac:dyDescent="0.25">
      <c r="B94" s="137" t="s">
        <v>79</v>
      </c>
      <c r="C94" s="170">
        <v>5706</v>
      </c>
      <c r="D94" s="171">
        <v>11356</v>
      </c>
      <c r="E94" s="162">
        <v>1123652</v>
      </c>
      <c r="F94" s="157">
        <f t="shared" ref="F94:F103" si="13">E94/C94</f>
        <v>196.92464072905713</v>
      </c>
    </row>
    <row r="95" spans="2:6" ht="18" x14ac:dyDescent="0.25">
      <c r="B95" s="142" t="s">
        <v>80</v>
      </c>
      <c r="C95" s="160">
        <v>7632</v>
      </c>
      <c r="D95" s="171">
        <v>15782</v>
      </c>
      <c r="E95" s="160">
        <v>1581323</v>
      </c>
      <c r="F95" s="157">
        <f t="shared" si="13"/>
        <v>207.19640985324946</v>
      </c>
    </row>
    <row r="96" spans="2:6" ht="18" x14ac:dyDescent="0.25">
      <c r="B96" s="142" t="s">
        <v>81</v>
      </c>
      <c r="C96" s="160">
        <v>4080</v>
      </c>
      <c r="D96" s="171">
        <v>8527</v>
      </c>
      <c r="E96" s="160">
        <v>854619</v>
      </c>
      <c r="F96" s="157">
        <f t="shared" si="13"/>
        <v>209.46544117647059</v>
      </c>
    </row>
    <row r="97" spans="2:6" ht="18" x14ac:dyDescent="0.25">
      <c r="B97" s="142" t="s">
        <v>82</v>
      </c>
      <c r="C97" s="160">
        <v>2705</v>
      </c>
      <c r="D97" s="171">
        <v>5158</v>
      </c>
      <c r="E97" s="160">
        <v>514773</v>
      </c>
      <c r="F97" s="157">
        <f t="shared" si="13"/>
        <v>190.30425138632162</v>
      </c>
    </row>
    <row r="98" spans="2:6" ht="18" x14ac:dyDescent="0.25">
      <c r="B98" s="142" t="s">
        <v>83</v>
      </c>
      <c r="C98" s="160">
        <v>5380</v>
      </c>
      <c r="D98" s="171">
        <v>11233</v>
      </c>
      <c r="E98" s="160">
        <v>1123628</v>
      </c>
      <c r="F98" s="157">
        <f t="shared" si="13"/>
        <v>208.85278810408923</v>
      </c>
    </row>
    <row r="99" spans="2:6" ht="18" x14ac:dyDescent="0.25">
      <c r="B99" s="142" t="s">
        <v>84</v>
      </c>
      <c r="C99" s="160">
        <v>1159</v>
      </c>
      <c r="D99" s="171">
        <v>2689</v>
      </c>
      <c r="E99" s="160">
        <v>266091</v>
      </c>
      <c r="F99" s="157">
        <f t="shared" si="13"/>
        <v>229.58671268334771</v>
      </c>
    </row>
    <row r="100" spans="2:6" ht="18" x14ac:dyDescent="0.25">
      <c r="B100" s="142" t="s">
        <v>85</v>
      </c>
      <c r="C100" s="160">
        <v>15782</v>
      </c>
      <c r="D100" s="171">
        <v>30970</v>
      </c>
      <c r="E100" s="160">
        <v>3131928</v>
      </c>
      <c r="F100" s="157">
        <f t="shared" si="13"/>
        <v>198.44937270307946</v>
      </c>
    </row>
    <row r="101" spans="2:6" ht="18" x14ac:dyDescent="0.25">
      <c r="B101" s="177" t="s">
        <v>86</v>
      </c>
      <c r="C101" s="160">
        <v>4512</v>
      </c>
      <c r="D101" s="171">
        <v>9595</v>
      </c>
      <c r="E101" s="160">
        <v>941255</v>
      </c>
      <c r="F101" s="157">
        <f t="shared" si="13"/>
        <v>208.61148049645391</v>
      </c>
    </row>
    <row r="102" spans="2:6" ht="18.75" thickBot="1" x14ac:dyDescent="0.3">
      <c r="B102" s="142" t="s">
        <v>87</v>
      </c>
      <c r="C102" s="176">
        <v>6747</v>
      </c>
      <c r="D102" s="171">
        <v>13763</v>
      </c>
      <c r="E102" s="160">
        <v>1371278</v>
      </c>
      <c r="F102" s="157">
        <f t="shared" si="13"/>
        <v>203.24262635245293</v>
      </c>
    </row>
    <row r="103" spans="2:6" ht="18.75" thickBot="1" x14ac:dyDescent="0.3">
      <c r="B103" s="147" t="s">
        <v>45</v>
      </c>
      <c r="C103" s="166">
        <f>SUM(C94:C102)</f>
        <v>53703</v>
      </c>
      <c r="D103" s="166">
        <f t="shared" ref="D103:E103" si="14">SUM(D94:D102)</f>
        <v>109073</v>
      </c>
      <c r="E103" s="166">
        <f t="shared" si="14"/>
        <v>10908547</v>
      </c>
      <c r="F103" s="149">
        <f t="shared" si="13"/>
        <v>203.12732994432341</v>
      </c>
    </row>
    <row r="104" spans="2:6" ht="18.75" thickBot="1" x14ac:dyDescent="0.3">
      <c r="B104" s="173"/>
      <c r="C104" s="174"/>
      <c r="D104" s="174"/>
      <c r="E104" s="174"/>
      <c r="F104" s="175"/>
    </row>
    <row r="105" spans="2:6" ht="18.75" thickBot="1" x14ac:dyDescent="0.3">
      <c r="B105" s="152" t="s">
        <v>88</v>
      </c>
      <c r="C105" s="168"/>
      <c r="D105" s="168"/>
      <c r="E105" s="168"/>
      <c r="F105" s="169"/>
    </row>
    <row r="106" spans="2:6" ht="18" x14ac:dyDescent="0.25">
      <c r="B106" s="178" t="s">
        <v>89</v>
      </c>
      <c r="C106" s="179">
        <v>4027</v>
      </c>
      <c r="D106" s="171">
        <v>9312</v>
      </c>
      <c r="E106" s="162">
        <v>928457</v>
      </c>
      <c r="F106" s="157">
        <f t="shared" ref="F106:F120" si="15">E106/C106</f>
        <v>230.55798361062827</v>
      </c>
    </row>
    <row r="107" spans="2:6" ht="18" x14ac:dyDescent="0.25">
      <c r="B107" s="180" t="s">
        <v>90</v>
      </c>
      <c r="C107" s="160">
        <v>5681</v>
      </c>
      <c r="D107" s="171">
        <v>11326</v>
      </c>
      <c r="E107" s="162">
        <v>1125119</v>
      </c>
      <c r="F107" s="157">
        <f t="shared" si="15"/>
        <v>198.04946312268967</v>
      </c>
    </row>
    <row r="108" spans="2:6" ht="18" x14ac:dyDescent="0.25">
      <c r="B108" s="180" t="s">
        <v>91</v>
      </c>
      <c r="C108" s="160">
        <v>871</v>
      </c>
      <c r="D108" s="171">
        <v>1943</v>
      </c>
      <c r="E108" s="160">
        <v>200668</v>
      </c>
      <c r="F108" s="157">
        <f t="shared" si="15"/>
        <v>230.38805970149255</v>
      </c>
    </row>
    <row r="109" spans="2:6" ht="18" x14ac:dyDescent="0.25">
      <c r="B109" s="180" t="s">
        <v>92</v>
      </c>
      <c r="C109" s="160">
        <v>7788</v>
      </c>
      <c r="D109" s="171">
        <v>16411</v>
      </c>
      <c r="E109" s="160">
        <v>1623489</v>
      </c>
      <c r="F109" s="157">
        <f t="shared" si="15"/>
        <v>208.46032357473035</v>
      </c>
    </row>
    <row r="110" spans="2:6" ht="18" x14ac:dyDescent="0.25">
      <c r="B110" s="142" t="s">
        <v>93</v>
      </c>
      <c r="C110" s="160">
        <v>4813</v>
      </c>
      <c r="D110" s="171">
        <v>10338</v>
      </c>
      <c r="E110" s="160">
        <v>1033835</v>
      </c>
      <c r="F110" s="157">
        <f t="shared" si="15"/>
        <v>214.80054020361521</v>
      </c>
    </row>
    <row r="111" spans="2:6" ht="18" x14ac:dyDescent="0.25">
      <c r="B111" s="142" t="s">
        <v>94</v>
      </c>
      <c r="C111" s="160">
        <v>3788</v>
      </c>
      <c r="D111" s="171">
        <v>8631</v>
      </c>
      <c r="E111" s="160">
        <v>867668</v>
      </c>
      <c r="F111" s="157">
        <f t="shared" si="15"/>
        <v>229.0570221752904</v>
      </c>
    </row>
    <row r="112" spans="2:6" ht="18" x14ac:dyDescent="0.25">
      <c r="B112" s="142" t="s">
        <v>95</v>
      </c>
      <c r="C112" s="160">
        <v>8937</v>
      </c>
      <c r="D112" s="171">
        <v>19813</v>
      </c>
      <c r="E112" s="160">
        <v>1946647</v>
      </c>
      <c r="F112" s="157">
        <f t="shared" si="15"/>
        <v>217.81884301219648</v>
      </c>
    </row>
    <row r="113" spans="2:6" ht="18" x14ac:dyDescent="0.25">
      <c r="B113" s="142" t="s">
        <v>96</v>
      </c>
      <c r="C113" s="160">
        <v>5900</v>
      </c>
      <c r="D113" s="171">
        <v>13171</v>
      </c>
      <c r="E113" s="160">
        <v>1300473</v>
      </c>
      <c r="F113" s="157">
        <f t="shared" si="15"/>
        <v>220.41915254237287</v>
      </c>
    </row>
    <row r="114" spans="2:6" ht="18" x14ac:dyDescent="0.25">
      <c r="B114" s="142" t="s">
        <v>97</v>
      </c>
      <c r="C114" s="160">
        <v>5293</v>
      </c>
      <c r="D114" s="171">
        <v>12096</v>
      </c>
      <c r="E114" s="160">
        <v>1190863</v>
      </c>
      <c r="F114" s="157">
        <f t="shared" si="15"/>
        <v>224.98828641602117</v>
      </c>
    </row>
    <row r="115" spans="2:6" ht="18" x14ac:dyDescent="0.25">
      <c r="B115" s="142" t="s">
        <v>98</v>
      </c>
      <c r="C115" s="160">
        <v>7591</v>
      </c>
      <c r="D115" s="171">
        <v>15032</v>
      </c>
      <c r="E115" s="160">
        <v>1507740</v>
      </c>
      <c r="F115" s="157">
        <f t="shared" si="15"/>
        <v>198.62205243050983</v>
      </c>
    </row>
    <row r="116" spans="2:6" ht="18" x14ac:dyDescent="0.25">
      <c r="B116" s="142" t="s">
        <v>99</v>
      </c>
      <c r="C116" s="160">
        <v>8684</v>
      </c>
      <c r="D116" s="171">
        <v>19567</v>
      </c>
      <c r="E116" s="160">
        <v>1946851</v>
      </c>
      <c r="F116" s="157">
        <f t="shared" si="15"/>
        <v>224.1882772915707</v>
      </c>
    </row>
    <row r="117" spans="2:6" ht="18" x14ac:dyDescent="0.25">
      <c r="B117" s="142" t="s">
        <v>100</v>
      </c>
      <c r="C117" s="160">
        <v>16946</v>
      </c>
      <c r="D117" s="171">
        <v>36051</v>
      </c>
      <c r="E117" s="160">
        <v>3629521</v>
      </c>
      <c r="F117" s="157">
        <f t="shared" si="15"/>
        <v>214.18157677327983</v>
      </c>
    </row>
    <row r="118" spans="2:6" ht="18" x14ac:dyDescent="0.25">
      <c r="B118" s="142" t="s">
        <v>101</v>
      </c>
      <c r="C118" s="160">
        <v>5638</v>
      </c>
      <c r="D118" s="171">
        <v>12516</v>
      </c>
      <c r="E118" s="160">
        <v>1245348</v>
      </c>
      <c r="F118" s="157">
        <f t="shared" si="15"/>
        <v>220.88471089038666</v>
      </c>
    </row>
    <row r="119" spans="2:6" ht="18.75" thickBot="1" x14ac:dyDescent="0.3">
      <c r="B119" s="142" t="s">
        <v>102</v>
      </c>
      <c r="C119" s="176">
        <v>8555</v>
      </c>
      <c r="D119" s="171">
        <v>17840</v>
      </c>
      <c r="E119" s="160">
        <v>1775697</v>
      </c>
      <c r="F119" s="157">
        <f t="shared" si="15"/>
        <v>207.56247808299241</v>
      </c>
    </row>
    <row r="120" spans="2:6" ht="18.75" thickBot="1" x14ac:dyDescent="0.3">
      <c r="B120" s="147" t="s">
        <v>45</v>
      </c>
      <c r="C120" s="166">
        <f>SUM(C106:C119)</f>
        <v>94512</v>
      </c>
      <c r="D120" s="166">
        <f t="shared" ref="D120:E120" si="16">SUM(D106:D119)</f>
        <v>204047</v>
      </c>
      <c r="E120" s="166">
        <f t="shared" si="16"/>
        <v>20322376</v>
      </c>
      <c r="F120" s="149">
        <f t="shared" si="15"/>
        <v>215.02429321144405</v>
      </c>
    </row>
    <row r="121" spans="2:6" ht="18.75" thickBot="1" x14ac:dyDescent="0.3">
      <c r="B121" s="173"/>
      <c r="C121" s="174"/>
      <c r="D121" s="174"/>
      <c r="E121" s="174"/>
      <c r="F121" s="175"/>
    </row>
    <row r="122" spans="2:6" ht="18.75" thickBot="1" x14ac:dyDescent="0.3">
      <c r="B122" s="134" t="s">
        <v>103</v>
      </c>
      <c r="C122" s="168"/>
      <c r="D122" s="168"/>
      <c r="E122" s="168"/>
      <c r="F122" s="169"/>
    </row>
    <row r="123" spans="2:6" ht="18" x14ac:dyDescent="0.25">
      <c r="B123" s="137" t="s">
        <v>104</v>
      </c>
      <c r="C123" s="170">
        <v>1611</v>
      </c>
      <c r="D123" s="171">
        <v>3493</v>
      </c>
      <c r="E123" s="162">
        <v>354104</v>
      </c>
      <c r="F123" s="157">
        <f t="shared" ref="F123:F132" si="17">E123/C123</f>
        <v>219.80384854127871</v>
      </c>
    </row>
    <row r="124" spans="2:6" ht="18" x14ac:dyDescent="0.25">
      <c r="B124" s="142" t="s">
        <v>105</v>
      </c>
      <c r="C124" s="162">
        <v>5064</v>
      </c>
      <c r="D124" s="171">
        <v>10024</v>
      </c>
      <c r="E124" s="162">
        <v>1007731</v>
      </c>
      <c r="F124" s="157">
        <f t="shared" si="17"/>
        <v>198.99901263823065</v>
      </c>
    </row>
    <row r="125" spans="2:6" ht="18" x14ac:dyDescent="0.25">
      <c r="B125" s="142" t="s">
        <v>106</v>
      </c>
      <c r="C125" s="160">
        <v>1613</v>
      </c>
      <c r="D125" s="171">
        <v>3247</v>
      </c>
      <c r="E125" s="160">
        <v>326190</v>
      </c>
      <c r="F125" s="157">
        <f t="shared" si="17"/>
        <v>202.22566646001241</v>
      </c>
    </row>
    <row r="126" spans="2:6" ht="18" x14ac:dyDescent="0.25">
      <c r="B126" s="142" t="s">
        <v>107</v>
      </c>
      <c r="C126" s="160">
        <v>4874</v>
      </c>
      <c r="D126" s="171">
        <v>9434</v>
      </c>
      <c r="E126" s="160">
        <v>946225</v>
      </c>
      <c r="F126" s="157">
        <f t="shared" si="17"/>
        <v>194.13725892490768</v>
      </c>
    </row>
    <row r="127" spans="2:6" ht="18" x14ac:dyDescent="0.25">
      <c r="B127" s="142" t="s">
        <v>108</v>
      </c>
      <c r="C127" s="160">
        <v>7685</v>
      </c>
      <c r="D127" s="171">
        <v>13148</v>
      </c>
      <c r="E127" s="160">
        <v>1396115</v>
      </c>
      <c r="F127" s="157">
        <f t="shared" si="17"/>
        <v>181.66753415744958</v>
      </c>
    </row>
    <row r="128" spans="2:6" ht="18" x14ac:dyDescent="0.25">
      <c r="B128" s="142" t="s">
        <v>109</v>
      </c>
      <c r="C128" s="160">
        <v>10964</v>
      </c>
      <c r="D128" s="171">
        <v>22994</v>
      </c>
      <c r="E128" s="160">
        <v>2329256</v>
      </c>
      <c r="F128" s="157">
        <f t="shared" si="17"/>
        <v>212.44582269244802</v>
      </c>
    </row>
    <row r="129" spans="2:6" ht="18" x14ac:dyDescent="0.25">
      <c r="B129" s="142" t="s">
        <v>110</v>
      </c>
      <c r="C129" s="160">
        <v>9621</v>
      </c>
      <c r="D129" s="171">
        <v>19552</v>
      </c>
      <c r="E129" s="160">
        <v>1967273</v>
      </c>
      <c r="F129" s="157">
        <f t="shared" si="17"/>
        <v>204.47697744517203</v>
      </c>
    </row>
    <row r="130" spans="2:6" ht="18" x14ac:dyDescent="0.25">
      <c r="B130" s="142" t="s">
        <v>111</v>
      </c>
      <c r="C130" s="160">
        <v>7247</v>
      </c>
      <c r="D130" s="171">
        <v>15609</v>
      </c>
      <c r="E130" s="160">
        <v>1581573</v>
      </c>
      <c r="F130" s="157">
        <f t="shared" si="17"/>
        <v>218.23830550572652</v>
      </c>
    </row>
    <row r="131" spans="2:6" ht="18.75" thickBot="1" x14ac:dyDescent="0.3">
      <c r="B131" s="177" t="s">
        <v>112</v>
      </c>
      <c r="C131" s="160">
        <v>14382</v>
      </c>
      <c r="D131" s="171">
        <v>27370</v>
      </c>
      <c r="E131" s="160">
        <v>2819855</v>
      </c>
      <c r="F131" s="157">
        <f t="shared" si="17"/>
        <v>196.06834932554582</v>
      </c>
    </row>
    <row r="132" spans="2:6" ht="18.75" thickBot="1" x14ac:dyDescent="0.3">
      <c r="B132" s="147" t="s">
        <v>45</v>
      </c>
      <c r="C132" s="166">
        <f>SUM(C123:C131)</f>
        <v>63061</v>
      </c>
      <c r="D132" s="166">
        <f>SUM(D123:D131)</f>
        <v>124871</v>
      </c>
      <c r="E132" s="166">
        <f>SUM(E123:E131)</f>
        <v>12728322</v>
      </c>
      <c r="F132" s="149">
        <f t="shared" si="17"/>
        <v>201.84142338370785</v>
      </c>
    </row>
    <row r="133" spans="2:6" ht="18.75" thickBot="1" x14ac:dyDescent="0.3">
      <c r="B133" s="173"/>
      <c r="C133" s="174"/>
      <c r="D133" s="174"/>
      <c r="E133" s="174"/>
      <c r="F133" s="175"/>
    </row>
    <row r="134" spans="2:6" ht="18.75" thickBot="1" x14ac:dyDescent="0.3">
      <c r="B134" s="181" t="s">
        <v>114</v>
      </c>
      <c r="C134" s="182">
        <f>SUM(C132+C120+C103+C91+C78+C69+C59+C49+C33+C17)</f>
        <v>660186</v>
      </c>
      <c r="D134" s="182">
        <f>SUM(D132+D120+D103+D91+D78+D69+D59+D49+D33+D17)</f>
        <v>1353977</v>
      </c>
      <c r="E134" s="182">
        <f>SUM(E132+E120+E103+E91+E78+E69+E59+E49+E33+E17)</f>
        <v>135371508</v>
      </c>
      <c r="F134" s="169">
        <f t="shared" ref="F134" si="18">E134/C134</f>
        <v>205.0505584789741</v>
      </c>
    </row>
    <row r="135" spans="2:6" ht="18" x14ac:dyDescent="0.25">
      <c r="B135" s="206"/>
      <c r="C135" s="202"/>
      <c r="D135" s="202"/>
      <c r="E135" s="202"/>
      <c r="F135" s="202"/>
    </row>
    <row r="136" spans="2:6" ht="18" x14ac:dyDescent="0.25">
      <c r="B136" s="206"/>
      <c r="C136" s="202"/>
      <c r="D136" s="212"/>
      <c r="E136" s="202"/>
      <c r="F136" s="202"/>
    </row>
    <row r="137" spans="2:6" ht="18" x14ac:dyDescent="0.25">
      <c r="B137" s="206"/>
      <c r="C137" s="202"/>
      <c r="D137" s="213"/>
      <c r="E137" s="213"/>
      <c r="F137" s="213"/>
    </row>
    <row r="138" spans="2:6" ht="18" x14ac:dyDescent="0.25">
      <c r="B138" s="206"/>
      <c r="C138" s="202"/>
      <c r="D138" s="202"/>
      <c r="E138" s="202"/>
      <c r="F138" s="202"/>
    </row>
    <row r="139" spans="2:6" ht="18" x14ac:dyDescent="0.25">
      <c r="B139" s="206"/>
      <c r="C139" s="202"/>
      <c r="D139" s="202"/>
      <c r="E139" s="202"/>
      <c r="F139" s="202"/>
    </row>
    <row r="140" spans="2:6" ht="18" x14ac:dyDescent="0.25">
      <c r="B140" s="206"/>
      <c r="C140" s="202"/>
      <c r="D140" s="202"/>
      <c r="E140" s="202"/>
      <c r="F140" s="202"/>
    </row>
  </sheetData>
  <mergeCells count="5">
    <mergeCell ref="B1:F1"/>
    <mergeCell ref="B2:F2"/>
    <mergeCell ref="B3:F3"/>
    <mergeCell ref="B4:F4"/>
    <mergeCell ref="C6:F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6"/>
  <sheetViews>
    <sheetView tabSelected="1" workbookViewId="0">
      <selection activeCell="B133" sqref="B133"/>
    </sheetView>
  </sheetViews>
  <sheetFormatPr defaultRowHeight="15" x14ac:dyDescent="0.25"/>
  <cols>
    <col min="1" max="1" width="19.5703125" bestFit="1" customWidth="1"/>
    <col min="2" max="2" width="11.42578125" bestFit="1" customWidth="1"/>
    <col min="3" max="3" width="12.7109375" bestFit="1" customWidth="1"/>
    <col min="4" max="4" width="16" bestFit="1" customWidth="1"/>
  </cols>
  <sheetData>
    <row r="1" spans="1:4" ht="15.75" x14ac:dyDescent="0.25">
      <c r="A1" s="228" t="s">
        <v>0</v>
      </c>
      <c r="B1" s="228"/>
      <c r="C1" s="228"/>
      <c r="D1" s="228"/>
    </row>
    <row r="2" spans="1:4" ht="15.75" x14ac:dyDescent="0.25">
      <c r="A2" s="228" t="s">
        <v>1</v>
      </c>
      <c r="B2" s="228"/>
      <c r="C2" s="228"/>
      <c r="D2" s="228"/>
    </row>
    <row r="3" spans="1:4" ht="18" x14ac:dyDescent="0.25">
      <c r="A3" s="229" t="s">
        <v>123</v>
      </c>
      <c r="B3" s="229"/>
      <c r="C3" s="229"/>
      <c r="D3" s="229"/>
    </row>
    <row r="4" spans="1:4" ht="15.75" x14ac:dyDescent="0.25">
      <c r="A4" s="228" t="s">
        <v>124</v>
      </c>
      <c r="B4" s="228"/>
      <c r="C4" s="228"/>
      <c r="D4" s="228"/>
    </row>
    <row r="5" spans="1:4" ht="16.5" thickBot="1" x14ac:dyDescent="0.3">
      <c r="A5" s="230" t="s">
        <v>133</v>
      </c>
      <c r="B5" s="230"/>
      <c r="C5" s="230"/>
      <c r="D5" s="230"/>
    </row>
    <row r="6" spans="1:4" ht="32.25" thickBot="1" x14ac:dyDescent="0.3">
      <c r="A6" s="96"/>
      <c r="B6" s="126" t="s">
        <v>3</v>
      </c>
      <c r="C6" s="127" t="s">
        <v>4</v>
      </c>
      <c r="D6" s="97" t="s">
        <v>5</v>
      </c>
    </row>
    <row r="7" spans="1:4" ht="16.5" thickBot="1" x14ac:dyDescent="0.3">
      <c r="A7" s="98" t="s">
        <v>7</v>
      </c>
      <c r="B7" s="99"/>
      <c r="C7" s="99"/>
      <c r="D7" s="100"/>
    </row>
    <row r="8" spans="1:4" ht="16.5" thickBot="1" x14ac:dyDescent="0.3">
      <c r="A8" s="101" t="s">
        <v>8</v>
      </c>
      <c r="B8" s="102">
        <f>('Octubre 11'!C8+'Noviembre 11'!C8+'Dec 11'!C8+'Ene 12'!C8+'Feb 12'!C8+'Mar 12'!C8+'Apr 12'!C9+'May 12'!C9+'Jun 12'!C9+'Jul 12'!C9+'Ago 12'!C9+'Sep 12'!C9)/12</f>
        <v>7808.666666666667</v>
      </c>
      <c r="C8" s="102">
        <f>('Octubre 11'!D8+'Noviembre 11'!D8+'Dec 11'!D8+'Ene 12'!D8+'Feb 12'!D8+'Mar 12'!D8+'Apr 12'!D9+'May 12'!D9+'Jun 12'!D9+'Jul 12'!D9+'Ago 12'!D9+'Sep 12'!D9)/12</f>
        <v>17102.916666666668</v>
      </c>
      <c r="D8" s="102">
        <f>('Octubre 11'!E8+'Noviembre 11'!E8+'Dec 11'!E8+'Ene 12'!E8+'Feb 12'!E8+'Mar 12'!E8+'Apr 12'!E9+'May 12'!E9+'Jun 12'!E9+'Jul 12'!E9+'Ago 12'!E9+'Sep 12'!E9)/12</f>
        <v>1932914.25</v>
      </c>
    </row>
    <row r="9" spans="1:4" ht="16.5" thickBot="1" x14ac:dyDescent="0.3">
      <c r="A9" s="101" t="s">
        <v>9</v>
      </c>
      <c r="B9" s="102">
        <f>('Octubre 11'!C9+'Noviembre 11'!C9+'Dec 11'!C9+'Ene 12'!C9+'Feb 12'!C9+'Mar 12'!C9+'Apr 12'!C10+'May 12'!C10+'Jun 12'!C10+'Jul 12'!C10+'Ago 12'!C10+'Sep 12'!C10)/12</f>
        <v>5850.583333333333</v>
      </c>
      <c r="C9" s="102">
        <f>('Octubre 11'!D9+'Noviembre 11'!D9+'Dec 11'!D9+'Ene 12'!D9+'Feb 12'!D9+'Mar 12'!D9+'Apr 12'!D10+'May 12'!D10+'Jun 12'!D10+'Jul 12'!D10+'Ago 12'!D10+'Sep 12'!D10)/12</f>
        <v>11857.75</v>
      </c>
      <c r="D9" s="102">
        <f>('Octubre 11'!E9+'Noviembre 11'!E9+'Dec 11'!E9+'Ene 12'!E9+'Feb 12'!E9+'Mar 12'!E9+'Apr 12'!E10+'May 12'!E10+'Jun 12'!E10+'Jul 12'!E10+'Ago 12'!E10+'Sep 12'!E10)/12</f>
        <v>1379080.5</v>
      </c>
    </row>
    <row r="10" spans="1:4" ht="16.5" thickBot="1" x14ac:dyDescent="0.3">
      <c r="A10" s="101" t="s">
        <v>141</v>
      </c>
      <c r="B10" s="102">
        <f>('Octubre 11'!C10+'Noviembre 11'!C10+'Dec 11'!C10+'Ene 12'!C10+'Feb 12'!C10+'Mar 12'!C10+'Apr 12'!C11+'May 12'!C11+'Jun 12'!C11+'Jul 12'!C11+'Ago 12'!C11+'Sep 12'!C11)/12</f>
        <v>6402.666666666667</v>
      </c>
      <c r="C10" s="102">
        <f>('Octubre 11'!D10+'Noviembre 11'!D10+'Dec 11'!D10+'Ene 12'!D10+'Feb 12'!D10+'Mar 12'!D10+'Apr 12'!D11+'May 12'!D11+'Jun 12'!D11+'Jul 12'!D11+'Ago 12'!D11+'Sep 12'!D11)/12</f>
        <v>12631.416666666666</v>
      </c>
      <c r="D10" s="102">
        <f>('Octubre 11'!E10+'Noviembre 11'!E10+'Dec 11'!E10+'Ene 12'!E10+'Feb 12'!E10+'Mar 12'!E10+'Apr 12'!E11+'May 12'!E11+'Jun 12'!E11+'Jul 12'!E11+'Ago 12'!E11+'Sep 12'!E11)/12</f>
        <v>1477835.1666666667</v>
      </c>
    </row>
    <row r="11" spans="1:4" ht="16.5" thickBot="1" x14ac:dyDescent="0.3">
      <c r="A11" s="101" t="s">
        <v>10</v>
      </c>
      <c r="B11" s="102">
        <f>('Octubre 11'!C11+'Noviembre 11'!C11+'Dec 11'!C11+'Ene 12'!C11+'Feb 12'!C11+'Mar 12'!C11+'Apr 12'!C12+'May 12'!C12+'Jun 12'!C12+'Jul 12'!C12+'Ago 12'!C12+'Sep 12'!C12)/12</f>
        <v>8345.0833333333339</v>
      </c>
      <c r="C11" s="102">
        <f>('Octubre 11'!D11+'Noviembre 11'!D11+'Dec 11'!D11+'Ene 12'!D11+'Feb 12'!D11+'Mar 12'!D11+'Apr 12'!D12+'May 12'!D12+'Jun 12'!D12+'Jul 12'!D12+'Ago 12'!D12+'Sep 12'!D12)/12</f>
        <v>17300.333333333332</v>
      </c>
      <c r="D11" s="102">
        <f>('Octubre 11'!E11+'Noviembre 11'!E11+'Dec 11'!E11+'Ene 12'!E11+'Feb 12'!E11+'Mar 12'!E11+'Apr 12'!E12+'May 12'!E12+'Jun 12'!E12+'Jul 12'!E12+'Ago 12'!E12+'Sep 12'!E12)/12</f>
        <v>1972525.0833333333</v>
      </c>
    </row>
    <row r="12" spans="1:4" ht="16.5" thickBot="1" x14ac:dyDescent="0.3">
      <c r="A12" s="101" t="s">
        <v>11</v>
      </c>
      <c r="B12" s="102">
        <f>('Octubre 11'!C12+'Noviembre 11'!C12+'Dec 11'!C12+'Ene 12'!C12+'Feb 12'!C12+'Mar 12'!C12+'Apr 12'!C13+'May 12'!C13+'Jun 12'!C13+'Jul 12'!C13+'Ago 12'!C13+'Sep 12'!C13)/12</f>
        <v>2047.3333333333333</v>
      </c>
      <c r="C12" s="102">
        <f>('Octubre 11'!D12+'Noviembre 11'!D12+'Dec 11'!D12+'Ene 12'!D12+'Feb 12'!D12+'Mar 12'!D12+'Apr 12'!D13+'May 12'!D13+'Jun 12'!D13+'Jul 12'!D13+'Ago 12'!D13+'Sep 12'!D13)/12</f>
        <v>4501.833333333333</v>
      </c>
      <c r="D12" s="102">
        <f>('Octubre 11'!E12+'Noviembre 11'!E12+'Dec 11'!E12+'Ene 12'!E12+'Feb 12'!E12+'Mar 12'!E12+'Apr 12'!E13+'May 12'!E13+'Jun 12'!E13+'Jul 12'!E13+'Ago 12'!E13+'Sep 12'!E13)/12</f>
        <v>516758.58333333331</v>
      </c>
    </row>
    <row r="13" spans="1:4" ht="16.5" thickBot="1" x14ac:dyDescent="0.3">
      <c r="A13" s="101" t="s">
        <v>12</v>
      </c>
      <c r="B13" s="102">
        <f>('Octubre 11'!C13+'Noviembre 11'!C13+'Dec 11'!C13+'Ene 12'!C13+'Feb 12'!C13+'Mar 12'!C13+'Apr 12'!C14+'May 12'!C14+'Jun 12'!C14+'Jul 12'!C14+'Ago 12'!C14+'Sep 12'!C14)/12</f>
        <v>8737.25</v>
      </c>
      <c r="C13" s="102">
        <f>('Octubre 11'!D13+'Noviembre 11'!D13+'Dec 11'!D13+'Ene 12'!D13+'Feb 12'!D13+'Mar 12'!D13+'Apr 12'!D14+'May 12'!D14+'Jun 12'!D14+'Jul 12'!D14+'Ago 12'!D14+'Sep 12'!D14)/12</f>
        <v>18715</v>
      </c>
      <c r="D13" s="102">
        <f>('Octubre 11'!E13+'Noviembre 11'!E13+'Dec 11'!E13+'Ene 12'!E13+'Feb 12'!E13+'Mar 12'!E13+'Apr 12'!E14+'May 12'!E14+'Jun 12'!E14+'Jul 12'!E14+'Ago 12'!E14+'Sep 12'!E14)/12</f>
        <v>2138416.3333333335</v>
      </c>
    </row>
    <row r="14" spans="1:4" ht="16.5" thickBot="1" x14ac:dyDescent="0.3">
      <c r="A14" s="101" t="s">
        <v>13</v>
      </c>
      <c r="B14" s="102">
        <f>('Octubre 11'!C14+'Noviembre 11'!C14+'Dec 11'!C14+'Ene 12'!C14+'Feb 12'!C14+'Mar 12'!C14+'Apr 12'!C15+'May 12'!C15+'Jun 12'!C15+'Jul 12'!C15+'Ago 12'!C15+'Sep 12'!C15)/12</f>
        <v>3118.9166666666665</v>
      </c>
      <c r="C14" s="102">
        <f>('Octubre 11'!D14+'Noviembre 11'!D14+'Dec 11'!D14+'Ene 12'!D14+'Feb 12'!D14+'Mar 12'!D14+'Apr 12'!D15+'May 12'!D15+'Jun 12'!D15+'Jul 12'!D15+'Ago 12'!D15+'Sep 12'!D15)/12</f>
        <v>6159</v>
      </c>
      <c r="D14" s="102">
        <f>('Octubre 11'!E14+'Noviembre 11'!E14+'Dec 11'!E14+'Ene 12'!E14+'Feb 12'!E14+'Mar 12'!E14+'Apr 12'!E15+'May 12'!E15+'Jun 12'!E15+'Jul 12'!E15+'Ago 12'!E15+'Sep 12'!E15)/12</f>
        <v>707234.91666666663</v>
      </c>
    </row>
    <row r="15" spans="1:4" ht="16.5" thickBot="1" x14ac:dyDescent="0.3">
      <c r="A15" s="101" t="s">
        <v>14</v>
      </c>
      <c r="B15" s="102">
        <f>('Octubre 11'!C15+'Noviembre 11'!C15+'Dec 11'!C15+'Ene 12'!C15+'Feb 12'!C15+'Mar 12'!C15+'Apr 12'!C16+'May 12'!C16+'Jun 12'!C16+'Jul 12'!C16+'Ago 12'!C16+'Sep 12'!C16)/12</f>
        <v>10074.666666666666</v>
      </c>
      <c r="C15" s="102">
        <f>('Octubre 11'!D15+'Noviembre 11'!D15+'Dec 11'!D15+'Ene 12'!D15+'Feb 12'!D15+'Mar 12'!D15+'Apr 12'!D16+'May 12'!D16+'Jun 12'!D16+'Jul 12'!D16+'Ago 12'!D16+'Sep 12'!D16)/12</f>
        <v>20306</v>
      </c>
      <c r="D15" s="102">
        <f>('Octubre 11'!E15+'Noviembre 11'!E15+'Dec 11'!E15+'Ene 12'!E15+'Feb 12'!E15+'Mar 12'!E15+'Apr 12'!E16+'May 12'!E16+'Jun 12'!E16+'Jul 12'!E16+'Ago 12'!E16+'Sep 12'!E16)/12</f>
        <v>2366722.25</v>
      </c>
    </row>
    <row r="16" spans="1:4" ht="16.5" thickBot="1" x14ac:dyDescent="0.3">
      <c r="A16" s="103" t="s">
        <v>15</v>
      </c>
      <c r="B16" s="104">
        <f>SUM(B8:B15)</f>
        <v>52385.166666666657</v>
      </c>
      <c r="C16" s="104">
        <f t="shared" ref="C16:D16" si="0">SUM(C8:C15)</f>
        <v>108574.25</v>
      </c>
      <c r="D16" s="104">
        <f t="shared" si="0"/>
        <v>12491487.083333332</v>
      </c>
    </row>
    <row r="17" spans="1:4" ht="16.5" thickBot="1" x14ac:dyDescent="0.3">
      <c r="A17" s="105"/>
      <c r="B17" s="106"/>
      <c r="C17" s="106"/>
      <c r="D17" s="107"/>
    </row>
    <row r="18" spans="1:4" ht="16.5" thickBot="1" x14ac:dyDescent="0.3">
      <c r="A18" s="108" t="s">
        <v>16</v>
      </c>
      <c r="B18" s="109"/>
      <c r="C18" s="110"/>
      <c r="D18" s="111"/>
    </row>
    <row r="19" spans="1:4" ht="16.5" thickBot="1" x14ac:dyDescent="0.3">
      <c r="A19" s="112" t="s">
        <v>17</v>
      </c>
      <c r="B19" s="113">
        <f>('Octubre 11'!C19+'Noviembre 11'!C19+'Dec 11'!C19+'Ene 12'!C19+'Feb 12'!C19+'Mar 12'!C19+'Apr 12'!C20+'May 12'!C20+'Jun 12'!C20+'Jul 12'!C20+'Ago 12'!C20+'Sep 12'!C20)/12</f>
        <v>14956.916666666666</v>
      </c>
      <c r="C19" s="113">
        <f>('Octubre 11'!D19+'Noviembre 11'!D19+'Dec 11'!D19+'Ene 12'!D19+'Feb 12'!D19+'Mar 12'!D19+'Apr 12'!D20+'May 12'!D20+'Jun 12'!D20+'Jul 12'!D20+'Ago 12'!D20+'Sep 12'!D20)/12</f>
        <v>28953.25</v>
      </c>
      <c r="D19" s="113">
        <f>('Octubre 11'!E19+'Noviembre 11'!E19+'Dec 11'!E19+'Ene 12'!E19+'Feb 12'!E19+'Mar 12'!E19+'Apr 12'!E20+'May 12'!E20+'Jun 12'!E20+'Jul 12'!E20+'Ago 12'!E20+'Sep 12'!E20)/12</f>
        <v>3387828.5</v>
      </c>
    </row>
    <row r="20" spans="1:4" ht="16.5" thickBot="1" x14ac:dyDescent="0.3">
      <c r="A20" s="112" t="s">
        <v>18</v>
      </c>
      <c r="B20" s="113">
        <f>('Octubre 11'!C20+'Noviembre 11'!C20+'Dec 11'!C20+'Ene 12'!C20+'Feb 12'!C20+'Mar 12'!C20+'Apr 12'!C21+'May 12'!C21+'Jun 12'!C21+'Jul 12'!C21+'Ago 12'!C21+'Sep 12'!C21)/12</f>
        <v>7210.416666666667</v>
      </c>
      <c r="C20" s="113">
        <f>('Octubre 11'!D20+'Noviembre 11'!D20+'Dec 11'!D20+'Ene 12'!D20+'Feb 12'!D20+'Mar 12'!D20+'Apr 12'!D21+'May 12'!D21+'Jun 12'!D21+'Jul 12'!D21+'Ago 12'!D21+'Sep 12'!D21)/12</f>
        <v>13356.083333333334</v>
      </c>
      <c r="D20" s="113">
        <f>('Octubre 11'!E20+'Noviembre 11'!E20+'Dec 11'!E20+'Ene 12'!E20+'Feb 12'!E20+'Mar 12'!E20+'Apr 12'!E21+'May 12'!E21+'Jun 12'!E21+'Jul 12'!E21+'Ago 12'!E21+'Sep 12'!E21)/12</f>
        <v>1569656.3333333333</v>
      </c>
    </row>
    <row r="21" spans="1:4" ht="16.5" thickBot="1" x14ac:dyDescent="0.3">
      <c r="A21" s="101" t="s">
        <v>19</v>
      </c>
      <c r="B21" s="113">
        <f>('Octubre 11'!C21+'Noviembre 11'!C21+'Dec 11'!C21+'Ene 12'!C21+'Feb 12'!C21+'Mar 12'!C21+'Apr 12'!C22+'May 12'!C22+'Jun 12'!C22+'Jul 12'!C22+'Ago 12'!C22+'Sep 12'!C22)/12</f>
        <v>6048.25</v>
      </c>
      <c r="C21" s="113">
        <f>('Octubre 11'!D21+'Noviembre 11'!D21+'Dec 11'!D21+'Ene 12'!D21+'Feb 12'!D21+'Mar 12'!D21+'Apr 12'!D22+'May 12'!D22+'Jun 12'!D22+'Jul 12'!D22+'Ago 12'!D22+'Sep 12'!D22)/12</f>
        <v>12048.166666666666</v>
      </c>
      <c r="D21" s="113">
        <f>('Octubre 11'!E21+'Noviembre 11'!E21+'Dec 11'!E21+'Ene 12'!E21+'Feb 12'!E21+'Mar 12'!E21+'Apr 12'!E22+'May 12'!E22+'Jun 12'!E22+'Jul 12'!E22+'Ago 12'!E22+'Sep 12'!E22)/12</f>
        <v>1385784.6666666667</v>
      </c>
    </row>
    <row r="22" spans="1:4" ht="16.5" thickBot="1" x14ac:dyDescent="0.3">
      <c r="A22" s="101" t="s">
        <v>20</v>
      </c>
      <c r="B22" s="113">
        <f>('Octubre 11'!C22+'Noviembre 11'!C22+'Dec 11'!C22+'Ene 12'!C22+'Feb 12'!C22+'Mar 12'!C22+'Apr 12'!C23+'May 12'!C23+'Jun 12'!C23+'Jul 12'!C23+'Ago 12'!C23+'Sep 12'!C23)/12</f>
        <v>7843.5</v>
      </c>
      <c r="C22" s="113">
        <f>('Octubre 11'!D22+'Noviembre 11'!D22+'Dec 11'!D22+'Ene 12'!D22+'Feb 12'!D22+'Mar 12'!D22+'Apr 12'!D23+'May 12'!D23+'Jun 12'!D23+'Jul 12'!D23+'Ago 12'!D23+'Sep 12'!D23)/12</f>
        <v>16001.75</v>
      </c>
      <c r="D22" s="113">
        <f>('Octubre 11'!E22+'Noviembre 11'!E22+'Dec 11'!E22+'Ene 12'!E22+'Feb 12'!E22+'Mar 12'!E22+'Apr 12'!E23+'May 12'!E23+'Jun 12'!E23+'Jul 12'!E23+'Ago 12'!E23+'Sep 12'!E23)/12</f>
        <v>1824563.75</v>
      </c>
    </row>
    <row r="23" spans="1:4" ht="16.5" thickBot="1" x14ac:dyDescent="0.3">
      <c r="A23" s="101" t="s">
        <v>21</v>
      </c>
      <c r="B23" s="113">
        <f>('Octubre 11'!C23+'Noviembre 11'!C23+'Dec 11'!C23+'Ene 12'!C23+'Feb 12'!C23+'Mar 12'!C23+'Apr 12'!C24+'May 12'!C24+'Jun 12'!C24+'Jul 12'!C24+'Ago 12'!C24+'Sep 12'!C24)/12</f>
        <v>4835.25</v>
      </c>
      <c r="C23" s="113">
        <f>('Octubre 11'!D23+'Noviembre 11'!D23+'Dec 11'!D23+'Ene 12'!D23+'Feb 12'!D23+'Mar 12'!D23+'Apr 12'!D24+'May 12'!D24+'Jun 12'!D24+'Jul 12'!D24+'Ago 12'!D24+'Sep 12'!D24)/12</f>
        <v>10358.75</v>
      </c>
      <c r="D23" s="113">
        <f>('Octubre 11'!E23+'Noviembre 11'!E23+'Dec 11'!E23+'Ene 12'!E23+'Feb 12'!E23+'Mar 12'!E23+'Apr 12'!E24+'May 12'!E24+'Jun 12'!E24+'Jul 12'!E24+'Ago 12'!E24+'Sep 12'!E24)/12</f>
        <v>1173258.5</v>
      </c>
    </row>
    <row r="24" spans="1:4" ht="16.5" thickBot="1" x14ac:dyDescent="0.3">
      <c r="A24" s="101" t="s">
        <v>22</v>
      </c>
      <c r="B24" s="113">
        <f>('Octubre 11'!C24+'Noviembre 11'!C24+'Dec 11'!C24+'Ene 12'!C24+'Feb 12'!C24+'Mar 12'!C24+'Apr 12'!C25+'May 12'!C25+'Jun 12'!C25+'Jul 12'!C25+'Ago 12'!C25+'Sep 12'!C25)/12</f>
        <v>3239.5833333333335</v>
      </c>
      <c r="C24" s="113">
        <f>('Octubre 11'!D24+'Noviembre 11'!D24+'Dec 11'!D24+'Ene 12'!D24+'Feb 12'!D24+'Mar 12'!D24+'Apr 12'!D25+'May 12'!D25+'Jun 12'!D25+'Jul 12'!D25+'Ago 12'!D25+'Sep 12'!D25)/12</f>
        <v>6885.416666666667</v>
      </c>
      <c r="D24" s="113">
        <f>('Octubre 11'!E24+'Noviembre 11'!E24+'Dec 11'!E24+'Ene 12'!E24+'Feb 12'!E24+'Mar 12'!E24+'Apr 12'!E25+'May 12'!E25+'Jun 12'!E25+'Jul 12'!E25+'Ago 12'!E25+'Sep 12'!E25)/12</f>
        <v>787128.83333333337</v>
      </c>
    </row>
    <row r="25" spans="1:4" ht="16.5" thickBot="1" x14ac:dyDescent="0.3">
      <c r="A25" s="101" t="s">
        <v>23</v>
      </c>
      <c r="B25" s="113">
        <f>('Octubre 11'!C25+'Noviembre 11'!C25+'Dec 11'!C25+'Ene 12'!C25+'Feb 12'!C25+'Mar 12'!C25+'Apr 12'!C26+'May 12'!C26+'Jun 12'!C26+'Jul 12'!C26+'Ago 12'!C26+'Sep 12'!C26)/12</f>
        <v>8462.5</v>
      </c>
      <c r="C25" s="113">
        <f>('Octubre 11'!D25+'Noviembre 11'!D25+'Dec 11'!D25+'Ene 12'!D25+'Feb 12'!D25+'Mar 12'!D25+'Apr 12'!D26+'May 12'!D26+'Jun 12'!D26+'Jul 12'!D26+'Ago 12'!D26+'Sep 12'!D26)/12</f>
        <v>17199.333333333332</v>
      </c>
      <c r="D25" s="113">
        <f>('Octubre 11'!E25+'Noviembre 11'!E25+'Dec 11'!E25+'Ene 12'!E25+'Feb 12'!E25+'Mar 12'!E25+'Apr 12'!E26+'May 12'!E26+'Jun 12'!E26+'Jul 12'!E26+'Ago 12'!E26+'Sep 12'!E26)/12</f>
        <v>1984451.9166666667</v>
      </c>
    </row>
    <row r="26" spans="1:4" ht="16.5" thickBot="1" x14ac:dyDescent="0.3">
      <c r="A26" s="101" t="s">
        <v>24</v>
      </c>
      <c r="B26" s="113">
        <f>('Octubre 11'!C26+'Noviembre 11'!C26+'Dec 11'!C26+'Ene 12'!C26+'Feb 12'!C26+'Mar 12'!C26+'Apr 12'!C27+'May 12'!C27+'Jun 12'!C27+'Jul 12'!C27+'Ago 12'!C27+'Sep 12'!C27)/12</f>
        <v>7538.833333333333</v>
      </c>
      <c r="C26" s="113">
        <f>('Octubre 11'!D26+'Noviembre 11'!D26+'Dec 11'!D26+'Ene 12'!D26+'Feb 12'!D26+'Mar 12'!D26+'Apr 12'!D27+'May 12'!D27+'Jun 12'!D27+'Jul 12'!D27+'Ago 12'!D27+'Sep 12'!D27)/12</f>
        <v>16051.666666666666</v>
      </c>
      <c r="D26" s="113">
        <f>('Octubre 11'!E26+'Noviembre 11'!E26+'Dec 11'!E26+'Ene 12'!E26+'Feb 12'!E26+'Mar 12'!E26+'Apr 12'!E27+'May 12'!E27+'Jun 12'!E27+'Jul 12'!E27+'Ago 12'!E27+'Sep 12'!E27)/12</f>
        <v>1837244.8333333333</v>
      </c>
    </row>
    <row r="27" spans="1:4" ht="16.5" thickBot="1" x14ac:dyDescent="0.3">
      <c r="A27" s="101" t="s">
        <v>25</v>
      </c>
      <c r="B27" s="113">
        <f>('Octubre 11'!C27+'Noviembre 11'!C27+'Dec 11'!C27+'Ene 12'!C27+'Feb 12'!C27+'Mar 12'!C27+'Apr 12'!C28+'May 12'!C28+'Jun 12'!C28+'Jul 12'!C28+'Ago 12'!C28+'Sep 12'!C28)/12</f>
        <v>9859.5833333333339</v>
      </c>
      <c r="C27" s="113">
        <f>('Octubre 11'!D27+'Noviembre 11'!D27+'Dec 11'!D27+'Ene 12'!D27+'Feb 12'!D27+'Mar 12'!D27+'Apr 12'!D28+'May 12'!D28+'Jun 12'!D28+'Jul 12'!D28+'Ago 12'!D28+'Sep 12'!D28)/12</f>
        <v>19452.5</v>
      </c>
      <c r="D27" s="113">
        <f>('Octubre 11'!E27+'Noviembre 11'!E27+'Dec 11'!E27+'Ene 12'!E27+'Feb 12'!E27+'Mar 12'!E27+'Apr 12'!E28+'May 12'!E28+'Jun 12'!E28+'Jul 12'!E28+'Ago 12'!E28+'Sep 12'!E28)/12</f>
        <v>2236969.1666666665</v>
      </c>
    </row>
    <row r="28" spans="1:4" ht="16.5" thickBot="1" x14ac:dyDescent="0.3">
      <c r="A28" s="101" t="s">
        <v>26</v>
      </c>
      <c r="B28" s="113">
        <f>('Octubre 11'!C28+'Noviembre 11'!C28+'Dec 11'!C28+'Ene 12'!C28+'Feb 12'!C28+'Mar 12'!C28+'Apr 12'!C29+'May 12'!C29+'Jun 12'!C29+'Jul 12'!C29+'Ago 12'!C29+'Sep 12'!C29)/12</f>
        <v>6678.416666666667</v>
      </c>
      <c r="C28" s="113">
        <f>('Octubre 11'!D28+'Noviembre 11'!D28+'Dec 11'!D28+'Ene 12'!D28+'Feb 12'!D28+'Mar 12'!D28+'Apr 12'!D29+'May 12'!D29+'Jun 12'!D29+'Jul 12'!D29+'Ago 12'!D29+'Sep 12'!D29)/12</f>
        <v>15092</v>
      </c>
      <c r="D28" s="113">
        <f>('Octubre 11'!E28+'Noviembre 11'!E28+'Dec 11'!E28+'Ene 12'!E28+'Feb 12'!E28+'Mar 12'!E28+'Apr 12'!E29+'May 12'!E29+'Jun 12'!E29+'Jul 12'!E29+'Ago 12'!E29+'Sep 12'!E29)/12</f>
        <v>1701122.9166666667</v>
      </c>
    </row>
    <row r="29" spans="1:4" ht="16.5" thickBot="1" x14ac:dyDescent="0.3">
      <c r="A29" s="101" t="s">
        <v>27</v>
      </c>
      <c r="B29" s="113">
        <f>('Octubre 11'!C29+'Noviembre 11'!C29+'Dec 11'!C29+'Ene 12'!C29+'Feb 12'!C29+'Mar 12'!C29+'Apr 12'!C30+'May 12'!C30+'Jun 12'!C30+'Jul 12'!C30+'Ago 12'!C30+'Sep 12'!C30)/12</f>
        <v>5712.75</v>
      </c>
      <c r="C29" s="113">
        <f>('Octubre 11'!D29+'Noviembre 11'!D29+'Dec 11'!D29+'Ene 12'!D29+'Feb 12'!D29+'Mar 12'!D29+'Apr 12'!D30+'May 12'!D30+'Jun 12'!D30+'Jul 12'!D30+'Ago 12'!D30+'Sep 12'!D30)/12</f>
        <v>12122.166666666666</v>
      </c>
      <c r="D29" s="113">
        <f>('Octubre 11'!E29+'Noviembre 11'!E29+'Dec 11'!E29+'Ene 12'!E29+'Feb 12'!E29+'Mar 12'!E29+'Apr 12'!E30+'May 12'!E30+'Jun 12'!E30+'Jul 12'!E30+'Ago 12'!E30+'Sep 12'!E30)/12</f>
        <v>1372637.0833333333</v>
      </c>
    </row>
    <row r="30" spans="1:4" ht="16.5" thickBot="1" x14ac:dyDescent="0.3">
      <c r="A30" s="101" t="s">
        <v>28</v>
      </c>
      <c r="B30" s="113">
        <f>('Octubre 11'!C30+'Noviembre 11'!C30+'Dec 11'!C30+'Ene 12'!C30+'Feb 12'!C30+'Mar 12'!C30+'Apr 12'!C31+'May 12'!C31+'Jun 12'!C31+'Jul 12'!C31+'Ago 12'!C31+'Sep 12'!C31)/12</f>
        <v>5553.666666666667</v>
      </c>
      <c r="C30" s="113">
        <f>('Octubre 11'!D30+'Noviembre 11'!D30+'Dec 11'!D30+'Ene 12'!D30+'Feb 12'!D30+'Mar 12'!D30+'Apr 12'!D31+'May 12'!D31+'Jun 12'!D31+'Jul 12'!D31+'Ago 12'!D31+'Sep 12'!D31)/12</f>
        <v>11936.833333333334</v>
      </c>
      <c r="D30" s="113">
        <f>('Octubre 11'!E30+'Noviembre 11'!E30+'Dec 11'!E30+'Ene 12'!E30+'Feb 12'!E30+'Mar 12'!E30+'Apr 12'!E31+'May 12'!E31+'Jun 12'!E31+'Jul 12'!E31+'Ago 12'!E31+'Sep 12'!E31)/12</f>
        <v>1380485.75</v>
      </c>
    </row>
    <row r="31" spans="1:4" ht="16.5" thickBot="1" x14ac:dyDescent="0.3">
      <c r="A31" s="101" t="s">
        <v>29</v>
      </c>
      <c r="B31" s="113">
        <f>('Octubre 11'!C31+'Noviembre 11'!C31+'Dec 11'!C31+'Ene 12'!C31+'Feb 12'!C31+'Mar 12'!C31+'Apr 12'!C32+'May 12'!C32+'Jun 12'!C32+'Jul 12'!C32+'Ago 12'!C32+'Sep 12'!C32)/12</f>
        <v>1951.9166666666667</v>
      </c>
      <c r="C31" s="113">
        <f>('Octubre 11'!D31+'Noviembre 11'!D31+'Dec 11'!D31+'Ene 12'!D31+'Feb 12'!D31+'Mar 12'!D31+'Apr 12'!D32+'May 12'!D32+'Jun 12'!D32+'Jul 12'!D32+'Ago 12'!D32+'Sep 12'!D32)/12</f>
        <v>4118.083333333333</v>
      </c>
      <c r="D31" s="113">
        <f>('Octubre 11'!E31+'Noviembre 11'!E31+'Dec 11'!E31+'Ene 12'!E31+'Feb 12'!E31+'Mar 12'!E31+'Apr 12'!E32+'May 12'!E32+'Jun 12'!E32+'Jul 12'!E32+'Ago 12'!E32+'Sep 12'!E32)/12</f>
        <v>479844.58333333331</v>
      </c>
    </row>
    <row r="32" spans="1:4" ht="16.5" thickBot="1" x14ac:dyDescent="0.3">
      <c r="A32" s="103" t="s">
        <v>30</v>
      </c>
      <c r="B32" s="114">
        <f>SUM(B19:B31)</f>
        <v>89891.583333333343</v>
      </c>
      <c r="C32" s="114">
        <f t="shared" ref="C32:D32" si="1">SUM(C19:C31)</f>
        <v>183576.00000000003</v>
      </c>
      <c r="D32" s="114">
        <f t="shared" si="1"/>
        <v>21120976.833333332</v>
      </c>
    </row>
    <row r="33" spans="1:4" ht="16.5" thickBot="1" x14ac:dyDescent="0.3">
      <c r="A33" s="105"/>
      <c r="B33" s="115"/>
      <c r="C33" s="115"/>
      <c r="D33" s="107"/>
    </row>
    <row r="34" spans="1:4" ht="16.5" thickBot="1" x14ac:dyDescent="0.3">
      <c r="A34" s="98" t="s">
        <v>31</v>
      </c>
      <c r="B34" s="116"/>
      <c r="C34" s="116"/>
      <c r="D34" s="100"/>
    </row>
    <row r="35" spans="1:4" ht="16.5" thickBot="1" x14ac:dyDescent="0.3">
      <c r="A35" s="101" t="s">
        <v>32</v>
      </c>
      <c r="B35" s="113">
        <f>('Octubre 11'!C35+'Noviembre 11'!C35+'Dec 11'!C35+'Ene 12'!C35+'Feb 12'!C35+'Mar 12'!C35+'Apr 12'!C36+'May 12'!C36+'Jun 12'!C36+'Jul 12'!C36+'Ago 12'!C36+'Sep 12'!C36)/12</f>
        <v>5489</v>
      </c>
      <c r="C35" s="113">
        <f>('Octubre 11'!D35+'Noviembre 11'!D35+'Dec 11'!D35+'Ene 12'!D35+'Feb 12'!D35+'Mar 12'!D35+'Apr 12'!D36+'May 12'!D36+'Jun 12'!D36+'Jul 12'!D36+'Ago 12'!D36+'Sep 12'!D36)/12</f>
        <v>11449.5</v>
      </c>
      <c r="D35" s="113">
        <f>('Octubre 11'!E35+'Noviembre 11'!E35+'Dec 11'!E35+'Ene 12'!E35+'Feb 12'!E35+'Mar 12'!E35+'Apr 12'!E36+'May 12'!E36+'Jun 12'!E36+'Jul 12'!E36+'Ago 12'!E36+'Sep 12'!E36)/12</f>
        <v>1308583.75</v>
      </c>
    </row>
    <row r="36" spans="1:4" ht="16.5" thickBot="1" x14ac:dyDescent="0.3">
      <c r="A36" s="101" t="s">
        <v>33</v>
      </c>
      <c r="B36" s="113">
        <f>('Octubre 11'!C36+'Noviembre 11'!C36+'Dec 11'!C36+'Ene 12'!C36+'Feb 12'!C36+'Mar 12'!C36+'Apr 12'!C37+'May 12'!C37+'Jun 12'!C37+'Jul 12'!C37+'Ago 12'!C37+'Sep 12'!C37)/12</f>
        <v>10881.666666666666</v>
      </c>
      <c r="C36" s="113">
        <f>('Octubre 11'!D36+'Noviembre 11'!D36+'Dec 11'!D36+'Ene 12'!D36+'Feb 12'!D36+'Mar 12'!D36+'Apr 12'!D37+'May 12'!D37+'Jun 12'!D37+'Jul 12'!D37+'Ago 12'!D37+'Sep 12'!D37)/12</f>
        <v>21746.333333333332</v>
      </c>
      <c r="D36" s="113">
        <f>('Octubre 11'!E36+'Noviembre 11'!E36+'Dec 11'!E36+'Ene 12'!E36+'Feb 12'!E36+'Mar 12'!E36+'Apr 12'!E37+'May 12'!E37+'Jun 12'!E37+'Jul 12'!E37+'Ago 12'!E37+'Sep 12'!E37)/12</f>
        <v>2496135.6666666665</v>
      </c>
    </row>
    <row r="37" spans="1:4" ht="16.5" thickBot="1" x14ac:dyDescent="0.3">
      <c r="A37" s="101" t="s">
        <v>34</v>
      </c>
      <c r="B37" s="113">
        <f>('Octubre 11'!C37+'Noviembre 11'!C37+'Dec 11'!C37+'Ene 12'!C37+'Feb 12'!C37+'Mar 12'!C37+'Apr 12'!C38+'May 12'!C38+'Jun 12'!C38+'Jul 12'!C38+'Ago 12'!C38+'Sep 12'!C38)/12</f>
        <v>11865.666666666666</v>
      </c>
      <c r="C37" s="113">
        <f>('Octubre 11'!D37+'Noviembre 11'!D37+'Dec 11'!D37+'Ene 12'!D37+'Feb 12'!D37+'Mar 12'!D37+'Apr 12'!D38+'May 12'!D38+'Jun 12'!D38+'Jul 12'!D38+'Ago 12'!D38+'Sep 12'!D38)/12</f>
        <v>24570.083333333332</v>
      </c>
      <c r="D37" s="113">
        <f>('Octubre 11'!E37+'Noviembre 11'!E37+'Dec 11'!E37+'Ene 12'!E37+'Feb 12'!E37+'Mar 12'!E37+'Apr 12'!E38+'May 12'!E38+'Jun 12'!E38+'Jul 12'!E38+'Ago 12'!E38+'Sep 12'!E38)/12</f>
        <v>2782288</v>
      </c>
    </row>
    <row r="38" spans="1:4" ht="16.5" thickBot="1" x14ac:dyDescent="0.3">
      <c r="A38" s="101" t="s">
        <v>35</v>
      </c>
      <c r="B38" s="113">
        <f>('Octubre 11'!C38+'Noviembre 11'!C38+'Dec 11'!C38+'Ene 12'!C38+'Feb 12'!C38+'Mar 12'!C38+'Apr 12'!C39+'May 12'!C39+'Jun 12'!C39+'Jul 12'!C39+'Ago 12'!C39+'Sep 12'!C39)/12</f>
        <v>5326.25</v>
      </c>
      <c r="C38" s="113">
        <f>('Octubre 11'!D38+'Noviembre 11'!D38+'Dec 11'!D38+'Ene 12'!D38+'Feb 12'!D38+'Mar 12'!D38+'Apr 12'!D39+'May 12'!D39+'Jun 12'!D39+'Jul 12'!D39+'Ago 12'!D39+'Sep 12'!D39)/12</f>
        <v>11144.25</v>
      </c>
      <c r="D38" s="113">
        <f>('Octubre 11'!E38+'Noviembre 11'!E38+'Dec 11'!E38+'Ene 12'!E38+'Feb 12'!E38+'Mar 12'!E38+'Apr 12'!E39+'May 12'!E39+'Jun 12'!E39+'Jul 12'!E39+'Ago 12'!E39+'Sep 12'!E39)/12</f>
        <v>1295234.6666666667</v>
      </c>
    </row>
    <row r="39" spans="1:4" ht="16.5" thickBot="1" x14ac:dyDescent="0.3">
      <c r="A39" s="101" t="s">
        <v>36</v>
      </c>
      <c r="B39" s="113">
        <f>('Octubre 11'!C39+'Noviembre 11'!C39+'Dec 11'!C39+'Ene 12'!C39+'Feb 12'!C39+'Mar 12'!C39+'Apr 12'!C40+'May 12'!C40+'Jun 12'!C40+'Jul 12'!C40+'Ago 12'!C40+'Sep 12'!C40)/12</f>
        <v>8153.25</v>
      </c>
      <c r="C39" s="113">
        <f>('Octubre 11'!D39+'Noviembre 11'!D39+'Dec 11'!D39+'Ene 12'!D39+'Feb 12'!D39+'Mar 12'!D39+'Apr 12'!D40+'May 12'!D40+'Jun 12'!D40+'Jul 12'!D40+'Ago 12'!D40+'Sep 12'!D40)/12</f>
        <v>17554</v>
      </c>
      <c r="D39" s="113">
        <f>('Octubre 11'!E39+'Noviembre 11'!E39+'Dec 11'!E39+'Ene 12'!E39+'Feb 12'!E39+'Mar 12'!E39+'Apr 12'!E40+'May 12'!E40+'Jun 12'!E40+'Jul 12'!E40+'Ago 12'!E40+'Sep 12'!E40)/12</f>
        <v>1997521.3333333333</v>
      </c>
    </row>
    <row r="40" spans="1:4" ht="16.5" thickBot="1" x14ac:dyDescent="0.3">
      <c r="A40" s="101" t="s">
        <v>37</v>
      </c>
      <c r="B40" s="113">
        <f>('Octubre 11'!C40+'Noviembre 11'!C40+'Dec 11'!C40+'Ene 12'!C40+'Feb 12'!C40+'Mar 12'!C40+'Apr 12'!C41+'May 12'!C41+'Jun 12'!C41+'Jul 12'!C41+'Ago 12'!C41+'Sep 12'!C41)/12</f>
        <v>5738.583333333333</v>
      </c>
      <c r="C40" s="113">
        <f>('Octubre 11'!D40+'Noviembre 11'!D40+'Dec 11'!D40+'Ene 12'!D40+'Feb 12'!D40+'Mar 12'!D40+'Apr 12'!D41+'May 12'!D41+'Jun 12'!D41+'Jul 12'!D41+'Ago 12'!D41+'Sep 12'!D41)/12</f>
        <v>11740.083333333334</v>
      </c>
      <c r="D40" s="113">
        <f>('Octubre 11'!E40+'Noviembre 11'!E40+'Dec 11'!E40+'Ene 12'!E40+'Feb 12'!E40+'Mar 12'!E40+'Apr 12'!E41+'May 12'!E41+'Jun 12'!E41+'Jul 12'!E41+'Ago 12'!E41+'Sep 12'!E41)/12</f>
        <v>1327227.0833333333</v>
      </c>
    </row>
    <row r="41" spans="1:4" ht="16.5" thickBot="1" x14ac:dyDescent="0.3">
      <c r="A41" s="101" t="s">
        <v>38</v>
      </c>
      <c r="B41" s="113">
        <f>('Octubre 11'!C41+'Noviembre 11'!C41+'Dec 11'!C41+'Ene 12'!C41+'Feb 12'!C41+'Mar 12'!C41+'Apr 12'!C42+'May 12'!C42+'Jun 12'!C42+'Jul 12'!C42+'Ago 12'!C42+'Sep 12'!C42)/12</f>
        <v>7205.083333333333</v>
      </c>
      <c r="C41" s="113">
        <f>('Octubre 11'!D41+'Noviembre 11'!D41+'Dec 11'!D41+'Ene 12'!D41+'Feb 12'!D41+'Mar 12'!D41+'Apr 12'!D42+'May 12'!D42+'Jun 12'!D42+'Jul 12'!D42+'Ago 12'!D42+'Sep 12'!D42)/12</f>
        <v>15589.916666666666</v>
      </c>
      <c r="D41" s="113">
        <f>('Octubre 11'!E41+'Noviembre 11'!E41+'Dec 11'!E41+'Ene 12'!E41+'Feb 12'!E41+'Mar 12'!E41+'Apr 12'!E42+'May 12'!E42+'Jun 12'!E42+'Jul 12'!E42+'Ago 12'!E42+'Sep 12'!E42)/12</f>
        <v>1760164.9166666667</v>
      </c>
    </row>
    <row r="42" spans="1:4" ht="16.5" thickBot="1" x14ac:dyDescent="0.3">
      <c r="A42" s="101" t="s">
        <v>39</v>
      </c>
      <c r="B42" s="113">
        <f>('Octubre 11'!C42+'Noviembre 11'!C42+'Dec 11'!C42+'Ene 12'!C42+'Feb 12'!C42+'Mar 12'!C42+'Apr 12'!C43+'May 12'!C43+'Jun 12'!C43+'Jul 12'!C43+'Ago 12'!C43+'Sep 12'!C43)/12</f>
        <v>10386.333333333334</v>
      </c>
      <c r="C42" s="113">
        <f>('Octubre 11'!D42+'Noviembre 11'!D42+'Dec 11'!D42+'Ene 12'!D42+'Feb 12'!D42+'Mar 12'!D42+'Apr 12'!D43+'May 12'!D43+'Jun 12'!D43+'Jul 12'!D43+'Ago 12'!D43+'Sep 12'!D43)/12</f>
        <v>22555.416666666668</v>
      </c>
      <c r="D42" s="113">
        <f>('Octubre 11'!E42+'Noviembre 11'!E42+'Dec 11'!E42+'Ene 12'!E42+'Feb 12'!E42+'Mar 12'!E42+'Apr 12'!E43+'May 12'!E43+'Jun 12'!E43+'Jul 12'!E43+'Ago 12'!E43+'Sep 12'!E43)/12</f>
        <v>2554975.0833333335</v>
      </c>
    </row>
    <row r="43" spans="1:4" ht="16.5" thickBot="1" x14ac:dyDescent="0.3">
      <c r="A43" s="101" t="s">
        <v>40</v>
      </c>
      <c r="B43" s="113">
        <f>('Octubre 11'!C43+'Noviembre 11'!C43+'Dec 11'!C43+'Ene 12'!C43+'Feb 12'!C43+'Mar 12'!C43+'Apr 12'!C44+'May 12'!C44+'Jun 12'!C44+'Jul 12'!C44+'Ago 12'!C44+'Sep 12'!C44)/12</f>
        <v>6978</v>
      </c>
      <c r="C43" s="113">
        <f>('Octubre 11'!D43+'Noviembre 11'!D43+'Dec 11'!D43+'Ene 12'!D43+'Feb 12'!D43+'Mar 12'!D43+'Apr 12'!D44+'May 12'!D44+'Jun 12'!D44+'Jul 12'!D44+'Ago 12'!D44+'Sep 12'!D44)/12</f>
        <v>14592.5</v>
      </c>
      <c r="D43" s="113">
        <f>('Octubre 11'!E43+'Noviembre 11'!E43+'Dec 11'!E43+'Ene 12'!E43+'Feb 12'!E43+'Mar 12'!E43+'Apr 12'!E44+'May 12'!E44+'Jun 12'!E44+'Jul 12'!E44+'Ago 12'!E44+'Sep 12'!E44)/12</f>
        <v>1654245.25</v>
      </c>
    </row>
    <row r="44" spans="1:4" ht="16.5" thickBot="1" x14ac:dyDescent="0.3">
      <c r="A44" s="101" t="s">
        <v>41</v>
      </c>
      <c r="B44" s="113">
        <f>('Octubre 11'!C44+'Noviembre 11'!C44+'Dec 11'!C44+'Ene 12'!C44+'Feb 12'!C44+'Mar 12'!C44+'Apr 12'!C45+'May 12'!C45+'Jun 12'!C45+'Jul 12'!C45+'Ago 12'!C45+'Sep 12'!C45)/12</f>
        <v>5550.416666666667</v>
      </c>
      <c r="C44" s="113">
        <f>('Octubre 11'!D44+'Noviembre 11'!D44+'Dec 11'!D44+'Ene 12'!D44+'Feb 12'!D44+'Mar 12'!D44+'Apr 12'!D45+'May 12'!D45+'Jun 12'!D45+'Jul 12'!D45+'Ago 12'!D45+'Sep 12'!D45)/12</f>
        <v>11292.083333333334</v>
      </c>
      <c r="D44" s="113">
        <f>('Octubre 11'!E44+'Noviembre 11'!E44+'Dec 11'!E44+'Ene 12'!E44+'Feb 12'!E44+'Mar 12'!E44+'Apr 12'!E45+'May 12'!E45+'Jun 12'!E45+'Jul 12'!E45+'Ago 12'!E45+'Sep 12'!E45)/12</f>
        <v>1269352.5</v>
      </c>
    </row>
    <row r="45" spans="1:4" ht="16.5" thickBot="1" x14ac:dyDescent="0.3">
      <c r="A45" s="101" t="s">
        <v>42</v>
      </c>
      <c r="B45" s="113">
        <f>('Octubre 11'!C45+'Noviembre 11'!C45+'Dec 11'!C45+'Ene 12'!C45+'Feb 12'!C45+'Mar 12'!C45+'Apr 12'!C46+'May 12'!C46+'Jun 12'!C46+'Jul 12'!C46+'Ago 12'!C46+'Sep 12'!C46)/12</f>
        <v>7558.25</v>
      </c>
      <c r="C45" s="113">
        <f>('Octubre 11'!D45+'Noviembre 11'!D45+'Dec 11'!D45+'Ene 12'!D45+'Feb 12'!D45+'Mar 12'!D45+'Apr 12'!D46+'May 12'!D46+'Jun 12'!D46+'Jul 12'!D46+'Ago 12'!D46+'Sep 12'!D46)/12</f>
        <v>16075.5</v>
      </c>
      <c r="D45" s="113">
        <f>('Octubre 11'!E45+'Noviembre 11'!E45+'Dec 11'!E45+'Ene 12'!E45+'Feb 12'!E45+'Mar 12'!E45+'Apr 12'!E46+'May 12'!E46+'Jun 12'!E46+'Jul 12'!E46+'Ago 12'!E46+'Sep 12'!E46)/12</f>
        <v>1831245.6666666667</v>
      </c>
    </row>
    <row r="46" spans="1:4" ht="16.5" thickBot="1" x14ac:dyDescent="0.3">
      <c r="A46" s="101" t="s">
        <v>43</v>
      </c>
      <c r="B46" s="113">
        <f>('Octubre 11'!C46+'Noviembre 11'!C46+'Dec 11'!C46+'Ene 12'!C46+'Feb 12'!C46+'Mar 12'!C46+'Apr 12'!C47+'May 12'!C47+'Jun 12'!C47+'Jul 12'!C47+'Ago 12'!C47+'Sep 12'!C47)/12</f>
        <v>6794.916666666667</v>
      </c>
      <c r="C46" s="113">
        <f>('Octubre 11'!D46+'Noviembre 11'!D46+'Dec 11'!D46+'Ene 12'!D46+'Feb 12'!D46+'Mar 12'!D46+'Apr 12'!D47+'May 12'!D47+'Jun 12'!D47+'Jul 12'!D47+'Ago 12'!D47+'Sep 12'!D47)/12</f>
        <v>13923.333333333334</v>
      </c>
      <c r="D46" s="113">
        <f>('Octubre 11'!E46+'Noviembre 11'!E46+'Dec 11'!E46+'Ene 12'!E46+'Feb 12'!E46+'Mar 12'!E46+'Apr 12'!E47+'May 12'!E47+'Jun 12'!E47+'Jul 12'!E47+'Ago 12'!E47+'Sep 12'!E47)/12</f>
        <v>1603826.6666666667</v>
      </c>
    </row>
    <row r="47" spans="1:4" ht="16.5" thickBot="1" x14ac:dyDescent="0.3">
      <c r="A47" s="101" t="s">
        <v>44</v>
      </c>
      <c r="B47" s="113">
        <f>('Octubre 11'!C47+'Noviembre 11'!C47+'Dec 11'!C47+'Ene 12'!C47+'Feb 12'!C47+'Mar 12'!C47+'Apr 12'!C48+'May 12'!C48+'Jun 12'!C48+'Jul 12'!C48+'Ago 12'!C48+'Sep 12'!C48)/12</f>
        <v>4863</v>
      </c>
      <c r="C47" s="113">
        <f>('Octubre 11'!D47+'Noviembre 11'!D47+'Dec 11'!D47+'Ene 12'!D47+'Feb 12'!D47+'Mar 12'!D47+'Apr 12'!D48+'May 12'!D48+'Jun 12'!D48+'Jul 12'!D48+'Ago 12'!D48+'Sep 12'!D48)/12</f>
        <v>9930.0833333333339</v>
      </c>
      <c r="D47" s="113">
        <f>('Octubre 11'!E47+'Noviembre 11'!E47+'Dec 11'!E47+'Ene 12'!E47+'Feb 12'!E47+'Mar 12'!E47+'Apr 12'!E48+'May 12'!E48+'Jun 12'!E48+'Jul 12'!E48+'Ago 12'!E48+'Sep 12'!E48)/12</f>
        <v>1123671.5833333333</v>
      </c>
    </row>
    <row r="48" spans="1:4" ht="16.5" thickBot="1" x14ac:dyDescent="0.3">
      <c r="A48" s="103" t="s">
        <v>45</v>
      </c>
      <c r="B48" s="114">
        <f>SUM(B35:B47)</f>
        <v>96790.416666666686</v>
      </c>
      <c r="C48" s="114">
        <f>SUM(C35:C47)</f>
        <v>202163.08333333334</v>
      </c>
      <c r="D48" s="114">
        <f t="shared" ref="D48" si="2">SUM(D35:D47)</f>
        <v>23004472.166666668</v>
      </c>
    </row>
    <row r="49" spans="1:4" ht="16.5" thickBot="1" x14ac:dyDescent="0.3">
      <c r="A49" s="117"/>
      <c r="B49" s="118"/>
      <c r="C49" s="118"/>
      <c r="D49" s="119"/>
    </row>
    <row r="50" spans="1:4" ht="16.5" thickBot="1" x14ac:dyDescent="0.3">
      <c r="A50" s="98" t="s">
        <v>46</v>
      </c>
      <c r="B50" s="116"/>
      <c r="C50" s="116"/>
      <c r="D50" s="100"/>
    </row>
    <row r="51" spans="1:4" ht="16.5" thickBot="1" x14ac:dyDescent="0.3">
      <c r="A51" s="101" t="s">
        <v>47</v>
      </c>
      <c r="B51" s="113">
        <f>('Octubre 11'!C51+'Noviembre 11'!C51+'Dec 11'!C51+'Ene 12'!C51+'Feb 12'!C51+'Mar 12'!C51+'Apr 12'!C52+'Apr 12'!C52+'May 12'!C52+'Jun 12'!C52+'Jul 12'!C52+'Ago 12'!C52+'Sep 12'!C52)/12</f>
        <v>5913.166666666667</v>
      </c>
      <c r="C51" s="113">
        <f>('Octubre 11'!D51+'Noviembre 11'!D51+'Dec 11'!D51+'Ene 12'!D51+'Feb 12'!D51+'Mar 12'!D51+'Apr 12'!D52+'Apr 12'!D52+'May 12'!D52+'Jun 12'!D52+'Jul 12'!D52+'Ago 12'!D52+'Sep 12'!D52)/12</f>
        <v>12127.916666666666</v>
      </c>
      <c r="D51" s="113">
        <f>('Octubre 11'!E51+'Noviembre 11'!E51+'Dec 11'!E51+'Ene 12'!E51+'Feb 12'!E51+'Mar 12'!E51+'Apr 12'!E52+'Apr 12'!E52+'May 12'!E52+'Jun 12'!E52+'Jul 12'!E52+'Ago 12'!E52+'Sep 12'!E52)/12</f>
        <v>1393277.5</v>
      </c>
    </row>
    <row r="52" spans="1:4" ht="16.5" thickBot="1" x14ac:dyDescent="0.3">
      <c r="A52" s="101" t="s">
        <v>48</v>
      </c>
      <c r="B52" s="113">
        <f>('Octubre 11'!C52+'Noviembre 11'!C52+'Dec 11'!C52+'Ene 12'!C52+'Feb 12'!C52+'Mar 12'!C52+'Apr 12'!C53+'Apr 12'!C53+'May 12'!C53+'Jun 12'!C53+'Jul 12'!C53+'Ago 12'!C53+'Sep 12'!C53)/12</f>
        <v>8658.8333333333339</v>
      </c>
      <c r="C52" s="113">
        <f>('Octubre 11'!D52+'Noviembre 11'!D52+'Dec 11'!D52+'Ene 12'!D52+'Feb 12'!D52+'Mar 12'!D52+'Apr 12'!D53+'Apr 12'!D53+'May 12'!D53+'Jun 12'!D53+'Jul 12'!D53+'Ago 12'!D53+'Sep 12'!D53)/12</f>
        <v>19020.333333333332</v>
      </c>
      <c r="D52" s="113">
        <f>('Octubre 11'!E52+'Noviembre 11'!E52+'Dec 11'!E52+'Ene 12'!E52+'Feb 12'!E52+'Mar 12'!E52+'Apr 12'!E53+'Apr 12'!E53+'May 12'!E53+'Jun 12'!E53+'Jul 12'!E53+'Ago 12'!E53+'Sep 12'!E53)/12</f>
        <v>2189521.3333333335</v>
      </c>
    </row>
    <row r="53" spans="1:4" ht="16.5" thickBot="1" x14ac:dyDescent="0.3">
      <c r="A53" s="101" t="s">
        <v>49</v>
      </c>
      <c r="B53" s="113">
        <f>('Octubre 11'!C53+'Noviembre 11'!C53+'Dec 11'!C53+'Ene 12'!C53+'Feb 12'!C53+'Mar 12'!C53+'Apr 12'!C54+'Apr 12'!C54+'May 12'!C54+'Jun 12'!C54+'Jul 12'!C54+'Ago 12'!C54+'Sep 12'!C54)/12</f>
        <v>24248.75</v>
      </c>
      <c r="C53" s="113">
        <f>('Octubre 11'!D53+'Noviembre 11'!D53+'Dec 11'!D53+'Ene 12'!D53+'Feb 12'!D53+'Mar 12'!D53+'Apr 12'!D54+'Apr 12'!D54+'May 12'!D54+'Jun 12'!D54+'Jul 12'!D54+'Ago 12'!D54+'Sep 12'!D54)/12</f>
        <v>48559.083333333336</v>
      </c>
      <c r="D53" s="113">
        <f>('Octubre 11'!E53+'Noviembre 11'!E53+'Dec 11'!E53+'Ene 12'!E53+'Feb 12'!E53+'Mar 12'!E53+'Apr 12'!E54+'Apr 12'!E54+'May 12'!E54+'Jun 12'!E54+'Jul 12'!E54+'Ago 12'!E54+'Sep 12'!E54)/12</f>
        <v>5525711</v>
      </c>
    </row>
    <row r="54" spans="1:4" ht="16.5" thickBot="1" x14ac:dyDescent="0.3">
      <c r="A54" s="101" t="s">
        <v>50</v>
      </c>
      <c r="B54" s="113">
        <f>('Octubre 11'!C54+'Noviembre 11'!C54+'Dec 11'!C54+'Ene 12'!C54+'Feb 12'!C54+'Mar 12'!C54+'Apr 12'!C55+'Apr 12'!C55+'May 12'!C55+'Jun 12'!C55+'Jul 12'!C55+'Ago 12'!C55+'Sep 12'!C55)/12</f>
        <v>7986</v>
      </c>
      <c r="C54" s="113">
        <f>('Octubre 11'!D54+'Noviembre 11'!D54+'Dec 11'!D54+'Ene 12'!D54+'Feb 12'!D54+'Mar 12'!D54+'Apr 12'!D55+'Apr 12'!D55+'May 12'!D55+'Jun 12'!D55+'Jul 12'!D55+'Ago 12'!D55+'Sep 12'!D55)/12</f>
        <v>16873.666666666668</v>
      </c>
      <c r="D54" s="113">
        <f>('Octubre 11'!E54+'Noviembre 11'!E54+'Dec 11'!E54+'Ene 12'!E54+'Feb 12'!E54+'Mar 12'!E54+'Apr 12'!E55+'Apr 12'!E55+'May 12'!E55+'Jun 12'!E55+'Jul 12'!E55+'Ago 12'!E55+'Sep 12'!E55)/12</f>
        <v>1895706.5</v>
      </c>
    </row>
    <row r="55" spans="1:4" ht="16.5" thickBot="1" x14ac:dyDescent="0.3">
      <c r="A55" s="101" t="s">
        <v>51</v>
      </c>
      <c r="B55" s="113">
        <f>('Octubre 11'!C55+'Noviembre 11'!C55+'Dec 11'!C55+'Ene 12'!C55+'Feb 12'!C55+'Mar 12'!C55+'Apr 12'!C56+'Apr 12'!C56+'May 12'!C56+'Jun 12'!C56+'Jul 12'!C56+'Ago 12'!C56+'Sep 12'!C56)/12</f>
        <v>6066.416666666667</v>
      </c>
      <c r="C55" s="113">
        <f>('Octubre 11'!D55+'Noviembre 11'!D55+'Dec 11'!D55+'Ene 12'!D55+'Feb 12'!D55+'Mar 12'!D55+'Apr 12'!D56+'Apr 12'!D56+'May 12'!D56+'Jun 12'!D56+'Jul 12'!D56+'Ago 12'!D56+'Sep 12'!D56)/12</f>
        <v>12155</v>
      </c>
      <c r="D55" s="113">
        <f>('Octubre 11'!E55+'Noviembre 11'!E55+'Dec 11'!E55+'Ene 12'!E55+'Feb 12'!E55+'Mar 12'!E55+'Apr 12'!E56+'Apr 12'!E56+'May 12'!E56+'Jun 12'!E56+'Jul 12'!E56+'Ago 12'!E56+'Sep 12'!E56)/12</f>
        <v>1415285.5833333333</v>
      </c>
    </row>
    <row r="56" spans="1:4" ht="16.5" thickBot="1" x14ac:dyDescent="0.3">
      <c r="A56" s="101" t="s">
        <v>52</v>
      </c>
      <c r="B56" s="113">
        <f>('Octubre 11'!C56+'Noviembre 11'!C56+'Dec 11'!C56+'Ene 12'!C56+'Feb 12'!C56+'Mar 12'!C56+'Apr 12'!C57+'Apr 12'!C57+'May 12'!C57+'Jun 12'!C57+'Jul 12'!C57+'Ago 12'!C57+'Sep 12'!C57)/12</f>
        <v>6230</v>
      </c>
      <c r="C56" s="113">
        <f>('Octubre 11'!D56+'Noviembre 11'!D56+'Dec 11'!D56+'Ene 12'!D56+'Feb 12'!D56+'Mar 12'!D56+'Apr 12'!D57+'Apr 12'!D57+'May 12'!D57+'Jun 12'!D57+'Jul 12'!D57+'Ago 12'!D57+'Sep 12'!D57)/12</f>
        <v>12749.333333333334</v>
      </c>
      <c r="D56" s="113">
        <f>('Octubre 11'!E56+'Noviembre 11'!E56+'Dec 11'!E56+'Ene 12'!E56+'Feb 12'!E56+'Mar 12'!E56+'Apr 12'!E57+'Apr 12'!E57+'May 12'!E57+'Jun 12'!E57+'Jul 12'!E57+'Ago 12'!E57+'Sep 12'!E57)/12</f>
        <v>1453576.4166666667</v>
      </c>
    </row>
    <row r="57" spans="1:4" ht="16.5" thickBot="1" x14ac:dyDescent="0.3">
      <c r="A57" s="101" t="s">
        <v>53</v>
      </c>
      <c r="B57" s="113">
        <f>('Octubre 11'!C57+'Noviembre 11'!C57+'Dec 11'!C57+'Ene 12'!C57+'Feb 12'!C57+'Mar 12'!C57+'Apr 12'!C58+'Apr 12'!C58+'May 12'!C58+'Jun 12'!C58+'Jul 12'!C58+'Ago 12'!C58+'Sep 12'!C58)/12</f>
        <v>8494</v>
      </c>
      <c r="C57" s="113">
        <f>('Octubre 11'!D57+'Noviembre 11'!D57+'Dec 11'!D57+'Ene 12'!D57+'Feb 12'!D57+'Mar 12'!D57+'Apr 12'!D58+'Apr 12'!D58+'May 12'!D58+'Jun 12'!D58+'Jul 12'!D58+'Ago 12'!D58+'Sep 12'!D58)/12</f>
        <v>17039.083333333332</v>
      </c>
      <c r="D57" s="113">
        <f>('Octubre 11'!E57+'Noviembre 11'!E57+'Dec 11'!E57+'Ene 12'!E57+'Feb 12'!E57+'Mar 12'!E57+'Apr 12'!E58+'Apr 12'!E58+'May 12'!E58+'Jun 12'!E58+'Jul 12'!E58+'Ago 12'!E58+'Sep 12'!E58)/12</f>
        <v>1935433</v>
      </c>
    </row>
    <row r="58" spans="1:4" ht="16.5" thickBot="1" x14ac:dyDescent="0.3">
      <c r="A58" s="103" t="s">
        <v>45</v>
      </c>
      <c r="B58" s="114">
        <f>SUM(B51:B57)</f>
        <v>67597.166666666657</v>
      </c>
      <c r="C58" s="114">
        <f t="shared" ref="C58:D58" si="3">SUM(C51:C57)</f>
        <v>138524.41666666669</v>
      </c>
      <c r="D58" s="114">
        <f t="shared" si="3"/>
        <v>15808511.333333334</v>
      </c>
    </row>
    <row r="59" spans="1:4" ht="16.5" thickBot="1" x14ac:dyDescent="0.3">
      <c r="A59" s="117"/>
      <c r="B59" s="118"/>
      <c r="C59" s="118"/>
      <c r="D59" s="119"/>
    </row>
    <row r="60" spans="1:4" ht="16.5" thickBot="1" x14ac:dyDescent="0.3">
      <c r="A60" s="103" t="s">
        <v>54</v>
      </c>
      <c r="B60" s="116"/>
      <c r="C60" s="120"/>
      <c r="D60" s="111"/>
    </row>
    <row r="61" spans="1:4" ht="16.5" thickBot="1" x14ac:dyDescent="0.3">
      <c r="A61" s="101" t="s">
        <v>55</v>
      </c>
      <c r="B61" s="113">
        <f>('Octubre 11'!C61+'Noviembre 11'!C61+'Dec 11'!C61+'Ene 12'!C61+'Feb 12'!C61+'Mar 12'!C61+'Apr 12'!C62+'May 12'!C62+'Jun 12'!C62+'Jul 12'!C62+'Ago 12'!C62+'Sep 12'!C62)/12</f>
        <v>8868.9166666666661</v>
      </c>
      <c r="C61" s="113">
        <f>('Octubre 11'!D61+'Noviembre 11'!D61+'Dec 11'!D61+'Ene 12'!D61+'Feb 12'!D61+'Mar 12'!D61+'Apr 12'!D62+'May 12'!D62+'Jun 12'!D62+'Jul 12'!D62+'Ago 12'!D62+'Sep 12'!D62)/12</f>
        <v>18824.333333333332</v>
      </c>
      <c r="D61" s="113">
        <f>('Octubre 11'!E61+'Noviembre 11'!E61+'Dec 11'!E61+'Ene 12'!E61+'Feb 12'!E61+'Mar 12'!E61+'Apr 12'!E62+'May 12'!E62+'Jun 12'!E62+'Jul 12'!E62+'Ago 12'!E62+'Sep 12'!E62)/12</f>
        <v>2144383.5833333335</v>
      </c>
    </row>
    <row r="62" spans="1:4" ht="16.5" thickBot="1" x14ac:dyDescent="0.3">
      <c r="A62" s="101" t="s">
        <v>56</v>
      </c>
      <c r="B62" s="113">
        <f>('Octubre 11'!C62+'Noviembre 11'!C62+'Dec 11'!C62+'Ene 12'!C62+'Feb 12'!C62+'Mar 12'!C62+'Apr 12'!C63+'May 12'!C63+'Jun 12'!C63+'Jul 12'!C63+'Ago 12'!C63+'Sep 12'!C63)/12</f>
        <v>9786.5833333333339</v>
      </c>
      <c r="C62" s="113">
        <f>('Octubre 11'!D62+'Noviembre 11'!D62+'Dec 11'!D62+'Ene 12'!D62+'Feb 12'!D62+'Mar 12'!D62+'Apr 12'!D63+'May 12'!D63+'Jun 12'!D63+'Jul 12'!D63+'Ago 12'!D63+'Sep 12'!D63)/12</f>
        <v>20245.75</v>
      </c>
      <c r="D62" s="113">
        <f>('Octubre 11'!E62+'Noviembre 11'!E62+'Dec 11'!E62+'Ene 12'!E62+'Feb 12'!E62+'Mar 12'!E62+'Apr 12'!E63+'May 12'!E63+'Jun 12'!E63+'Jul 12'!E63+'Ago 12'!E63+'Sep 12'!E63)/12</f>
        <v>2307079.4166666665</v>
      </c>
    </row>
    <row r="63" spans="1:4" ht="16.5" thickBot="1" x14ac:dyDescent="0.3">
      <c r="A63" s="101" t="s">
        <v>57</v>
      </c>
      <c r="B63" s="113">
        <f>('Octubre 11'!C63+'Noviembre 11'!C63+'Dec 11'!C63+'Ene 12'!C63+'Feb 12'!C63+'Mar 12'!C63+'Apr 12'!C64+'May 12'!C64+'Jun 12'!C64+'Jul 12'!C64+'Ago 12'!C64+'Sep 12'!C64)/12</f>
        <v>11501.666666666666</v>
      </c>
      <c r="C63" s="113">
        <f>('Octubre 11'!D63+'Noviembre 11'!D63+'Dec 11'!D63+'Ene 12'!D63+'Feb 12'!D63+'Mar 12'!D63+'Apr 12'!D64+'May 12'!D64+'Jun 12'!D64+'Jul 12'!D64+'Ago 12'!D64+'Sep 12'!D64)/12</f>
        <v>23142.75</v>
      </c>
      <c r="D63" s="113">
        <f>('Octubre 11'!E63+'Noviembre 11'!E63+'Dec 11'!E63+'Ene 12'!E63+'Feb 12'!E63+'Mar 12'!E63+'Apr 12'!E64+'May 12'!E64+'Jun 12'!E64+'Jul 12'!E64+'Ago 12'!E64+'Sep 12'!E64)/12</f>
        <v>2642805.6666666665</v>
      </c>
    </row>
    <row r="64" spans="1:4" ht="16.5" thickBot="1" x14ac:dyDescent="0.3">
      <c r="A64" s="101" t="s">
        <v>58</v>
      </c>
      <c r="B64" s="113">
        <f>('Octubre 11'!C64+'Noviembre 11'!C64+'Dec 11'!C64+'Ene 12'!C64+'Feb 12'!C64+'Mar 12'!C64+'Apr 12'!C65+'May 12'!C65+'Jun 12'!C65+'Jul 12'!C65+'Ago 12'!C65+'Sep 12'!C65)/12</f>
        <v>5265.166666666667</v>
      </c>
      <c r="C64" s="113">
        <f>('Octubre 11'!D64+'Noviembre 11'!D64+'Dec 11'!D64+'Ene 12'!D64+'Feb 12'!D64+'Mar 12'!D64+'Apr 12'!D65+'May 12'!D65+'Jun 12'!D65+'Jul 12'!D65+'Ago 12'!D65+'Sep 12'!D65)/12</f>
        <v>11558.083333333334</v>
      </c>
      <c r="D64" s="113">
        <f>('Octubre 11'!E64+'Noviembre 11'!E64+'Dec 11'!E64+'Ene 12'!E64+'Feb 12'!E64+'Mar 12'!E64+'Apr 12'!E65+'May 12'!E65+'Jun 12'!E65+'Jul 12'!E65+'Ago 12'!E65+'Sep 12'!E65)/12</f>
        <v>1335827.25</v>
      </c>
    </row>
    <row r="65" spans="1:4" ht="16.5" thickBot="1" x14ac:dyDescent="0.3">
      <c r="A65" s="101" t="s">
        <v>59</v>
      </c>
      <c r="B65" s="113">
        <f>('Octubre 11'!C65+'Noviembre 11'!C65+'Dec 11'!C65+'Ene 12'!C65+'Feb 12'!C65+'Mar 12'!C65+'Apr 12'!C66+'May 12'!C66+'Jun 12'!C66+'Jul 12'!C66+'Ago 12'!C66+'Sep 12'!C66)/12</f>
        <v>4038.5833333333335</v>
      </c>
      <c r="C65" s="113">
        <f>('Octubre 11'!D65+'Noviembre 11'!D65+'Dec 11'!D65+'Ene 12'!D65+'Feb 12'!D65+'Mar 12'!D65+'Apr 12'!D66+'May 12'!D66+'Jun 12'!D66+'Jul 12'!D66+'Ago 12'!D66+'Sep 12'!D66)/12</f>
        <v>8242.9166666666661</v>
      </c>
      <c r="D65" s="113">
        <f>('Octubre 11'!E65+'Noviembre 11'!E65+'Dec 11'!E65+'Ene 12'!E65+'Feb 12'!E65+'Mar 12'!E65+'Apr 12'!E66+'May 12'!E66+'Jun 12'!E66+'Jul 12'!E66+'Ago 12'!E66+'Sep 12'!E66)/12</f>
        <v>938128.83333333337</v>
      </c>
    </row>
    <row r="66" spans="1:4" ht="16.5" thickBot="1" x14ac:dyDescent="0.3">
      <c r="A66" s="101" t="s">
        <v>60</v>
      </c>
      <c r="B66" s="113">
        <f>('Octubre 11'!C66+'Noviembre 11'!C66+'Dec 11'!C66+'Ene 12'!C66+'Feb 12'!C66+'Mar 12'!C66+'Apr 12'!C67+'May 12'!C67+'Jun 12'!C67+'Jul 12'!C67+'Ago 12'!C67+'Sep 12'!C67)/12</f>
        <v>9887.25</v>
      </c>
      <c r="C66" s="113">
        <f>('Octubre 11'!D66+'Noviembre 11'!D66+'Dec 11'!D66+'Ene 12'!D66+'Feb 12'!D66+'Mar 12'!D66+'Apr 12'!D67+'May 12'!D67+'Jun 12'!D67+'Jul 12'!D67+'Ago 12'!D67+'Sep 12'!D67)/12</f>
        <v>20525.333333333332</v>
      </c>
      <c r="D66" s="113">
        <f>('Octubre 11'!E66+'Noviembre 11'!E66+'Dec 11'!E66+'Ene 12'!E66+'Feb 12'!E66+'Mar 12'!E66+'Apr 12'!E67+'May 12'!E67+'Jun 12'!E67+'Jul 12'!E67+'Ago 12'!E67+'Sep 12'!E67)/12</f>
        <v>2330714.8333333335</v>
      </c>
    </row>
    <row r="67" spans="1:4" ht="16.5" thickBot="1" x14ac:dyDescent="0.3">
      <c r="A67" s="101" t="s">
        <v>61</v>
      </c>
      <c r="B67" s="113">
        <f>('Octubre 11'!C67+'Noviembre 11'!C67+'Dec 11'!C67+'Ene 12'!C67+'Feb 12'!C67+'Mar 12'!C67+'Apr 12'!C68+'May 12'!C68+'Jun 12'!C68+'Jul 12'!C68+'Ago 12'!C68+'Sep 12'!C68)/12</f>
        <v>9169.9166666666661</v>
      </c>
      <c r="C67" s="113">
        <f>('Octubre 11'!D67+'Noviembre 11'!D67+'Dec 11'!D67+'Ene 12'!D67+'Feb 12'!D67+'Mar 12'!D67+'Apr 12'!D68+'May 12'!D68+'Jun 12'!D68+'Jul 12'!D68+'Ago 12'!D68+'Sep 12'!D68)/12</f>
        <v>18445.916666666668</v>
      </c>
      <c r="D67" s="113">
        <f>('Octubre 11'!E67+'Noviembre 11'!E67+'Dec 11'!E67+'Ene 12'!E67+'Feb 12'!E67+'Mar 12'!E67+'Apr 12'!E68+'May 12'!E68+'Jun 12'!E68+'Jul 12'!E68+'Ago 12'!E68+'Sep 12'!E68)/12</f>
        <v>2113407.9166666665</v>
      </c>
    </row>
    <row r="68" spans="1:4" ht="16.5" thickBot="1" x14ac:dyDescent="0.3">
      <c r="A68" s="103" t="s">
        <v>45</v>
      </c>
      <c r="B68" s="114">
        <f>SUM(B61:B67)</f>
        <v>58518.083333333328</v>
      </c>
      <c r="C68" s="114">
        <f>SUM(C61:C67)</f>
        <v>120985.08333333333</v>
      </c>
      <c r="D68" s="114">
        <f>SUM(D61:D67)</f>
        <v>13812347.5</v>
      </c>
    </row>
    <row r="69" spans="1:4" ht="16.5" thickBot="1" x14ac:dyDescent="0.3">
      <c r="A69" s="117"/>
      <c r="B69" s="118"/>
      <c r="C69" s="118"/>
      <c r="D69" s="119"/>
    </row>
    <row r="70" spans="1:4" ht="16.5" thickBot="1" x14ac:dyDescent="0.3">
      <c r="A70" s="98" t="s">
        <v>62</v>
      </c>
      <c r="B70" s="116"/>
      <c r="C70" s="120"/>
      <c r="D70" s="111"/>
    </row>
    <row r="71" spans="1:4" ht="16.5" thickBot="1" x14ac:dyDescent="0.3">
      <c r="A71" s="101" t="s">
        <v>63</v>
      </c>
      <c r="B71" s="113">
        <f>('Octubre 11'!C71+'Noviembre 11'!C71+'Dec 11'!C71+'Ene 12'!C71+'Feb 12'!C71+'Mar 12'!C71+'Apr 12'!C72+'May 12'!C72+'Jun 12'!C72+'Jul 12'!C72+'Ago 12'!C72+'Sep 12'!C72)/12</f>
        <v>4018.6666666666665</v>
      </c>
      <c r="C71" s="113">
        <f>('Octubre 11'!D71+'Noviembre 11'!D71+'Dec 11'!D71+'Ene 12'!D71+'Feb 12'!D71+'Mar 12'!D71+'Apr 12'!D72+'May 12'!D72+'Jun 12'!D72+'Jul 12'!D72+'Ago 12'!D72+'Sep 12'!D72)/12</f>
        <v>8517.1666666666661</v>
      </c>
      <c r="D71" s="113">
        <f>('Octubre 11'!E71+'Noviembre 11'!E71+'Dec 11'!E71+'Ene 12'!E71+'Feb 12'!E71+'Mar 12'!E71+'Apr 12'!E72+'May 12'!E72+'Jun 12'!E72+'Jul 12'!E72+'Ago 12'!E72+'Sep 12'!E72)/12</f>
        <v>959793.75</v>
      </c>
    </row>
    <row r="72" spans="1:4" ht="16.5" thickBot="1" x14ac:dyDescent="0.3">
      <c r="A72" s="101" t="s">
        <v>64</v>
      </c>
      <c r="B72" s="113">
        <f>('Octubre 11'!C72+'Noviembre 11'!C72+'Dec 11'!C72+'Ene 12'!C72+'Feb 12'!C72+'Mar 12'!C72+'Apr 12'!C73+'May 12'!C73+'Jun 12'!C73+'Jul 12'!C73+'Ago 12'!C73+'Sep 12'!C73)/12</f>
        <v>7213.25</v>
      </c>
      <c r="C72" s="113">
        <f>('Octubre 11'!D72+'Noviembre 11'!D72+'Dec 11'!D72+'Ene 12'!D72+'Feb 12'!D72+'Mar 12'!D72+'Apr 12'!D73+'May 12'!D73+'Jun 12'!D73+'Jul 12'!D73+'Ago 12'!D73+'Sep 12'!D73)/12</f>
        <v>14076.25</v>
      </c>
      <c r="D72" s="113">
        <f>('Octubre 11'!E72+'Noviembre 11'!E72+'Dec 11'!E72+'Ene 12'!E72+'Feb 12'!E72+'Mar 12'!E72+'Apr 12'!E73+'May 12'!E73+'Jun 12'!E73+'Jul 12'!E73+'Ago 12'!E73+'Sep 12'!E73)/12</f>
        <v>1584761.6666666667</v>
      </c>
    </row>
    <row r="73" spans="1:4" ht="16.5" thickBot="1" x14ac:dyDescent="0.3">
      <c r="A73" s="101" t="s">
        <v>62</v>
      </c>
      <c r="B73" s="113">
        <f>('Octubre 11'!C73+'Noviembre 11'!C73+'Dec 11'!C73+'Ene 12'!C73+'Feb 12'!C73+'Mar 12'!C73+'Apr 12'!C74+'May 12'!C74+'Jun 12'!C74+'Jul 12'!C74+'Ago 12'!C74+'Sep 12'!C74)/12</f>
        <v>8154.166666666667</v>
      </c>
      <c r="C73" s="113">
        <f>('Octubre 11'!D73+'Noviembre 11'!D73+'Dec 11'!D73+'Ene 12'!D73+'Feb 12'!D73+'Mar 12'!D73+'Apr 12'!D74+'May 12'!D74+'Jun 12'!D74+'Jul 12'!D74+'Ago 12'!D74+'Sep 12'!D74)/12</f>
        <v>16867.833333333332</v>
      </c>
      <c r="D73" s="113">
        <f>('Octubre 11'!E73+'Noviembre 11'!E73+'Dec 11'!E73+'Ene 12'!E73+'Feb 12'!E73+'Mar 12'!E73+'Apr 12'!E74+'May 12'!E74+'Jun 12'!E74+'Jul 12'!E74+'Ago 12'!E74+'Sep 12'!E74)/12</f>
        <v>1908378.75</v>
      </c>
    </row>
    <row r="74" spans="1:4" ht="16.5" thickBot="1" x14ac:dyDescent="0.3">
      <c r="A74" s="101" t="s">
        <v>65</v>
      </c>
      <c r="B74" s="113">
        <f>('Octubre 11'!C74+'Noviembre 11'!C74+'Dec 11'!C74+'Ene 12'!C74+'Feb 12'!C74+'Mar 12'!C74+'Apr 12'!C75+'May 12'!C75+'Jun 12'!C75+'Jul 12'!C75+'Ago 12'!C75+'Sep 12'!C75)/12</f>
        <v>4348.666666666667</v>
      </c>
      <c r="C74" s="113">
        <f>('Octubre 11'!D74+'Noviembre 11'!D74+'Dec 11'!D74+'Ene 12'!D74+'Feb 12'!D74+'Mar 12'!D74+'Apr 12'!D75+'May 12'!D75+'Jun 12'!D75+'Jul 12'!D75+'Ago 12'!D75+'Sep 12'!D75)/12</f>
        <v>8810.0833333333339</v>
      </c>
      <c r="D74" s="113">
        <f>('Octubre 11'!E74+'Noviembre 11'!E74+'Dec 11'!E74+'Ene 12'!E74+'Feb 12'!E74+'Mar 12'!E74+'Apr 12'!E75+'May 12'!E75+'Jun 12'!E75+'Jul 12'!E75+'Ago 12'!E75+'Sep 12'!E75)/12</f>
        <v>1000452.75</v>
      </c>
    </row>
    <row r="75" spans="1:4" ht="16.5" thickBot="1" x14ac:dyDescent="0.3">
      <c r="A75" s="101" t="s">
        <v>66</v>
      </c>
      <c r="B75" s="113">
        <f>('Octubre 11'!C75+'Noviembre 11'!C75+'Dec 11'!C75+'Ene 12'!C75+'Feb 12'!C75+'Mar 12'!C75+'Apr 12'!C76+'May 12'!C76+'Jun 12'!C76+'Jul 12'!C76+'Ago 12'!C76+'Sep 12'!C76)/12</f>
        <v>6285.833333333333</v>
      </c>
      <c r="C75" s="113">
        <f>('Octubre 11'!D75+'Noviembre 11'!D75+'Dec 11'!D75+'Ene 12'!D75+'Feb 12'!D75+'Mar 12'!D75+'Apr 12'!D76+'May 12'!D76+'Jun 12'!D76+'Jul 12'!D76+'Ago 12'!D76+'Sep 12'!D76)/12</f>
        <v>12964.916666666666</v>
      </c>
      <c r="D75" s="113">
        <f>('Octubre 11'!E75+'Noviembre 11'!E75+'Dec 11'!E75+'Ene 12'!E75+'Feb 12'!E75+'Mar 12'!E75+'Apr 12'!E76+'May 12'!E76+'Jun 12'!E76+'Jul 12'!E76+'Ago 12'!E76+'Sep 12'!E76)/12</f>
        <v>1466374.3333333333</v>
      </c>
    </row>
    <row r="76" spans="1:4" ht="16.5" thickBot="1" x14ac:dyDescent="0.3">
      <c r="A76" s="101" t="s">
        <v>67</v>
      </c>
      <c r="B76" s="113">
        <f>('Octubre 11'!C76+'Noviembre 11'!C76+'Dec 11'!C76+'Ene 12'!C76+'Feb 12'!C76+'Mar 12'!C76+'Apr 12'!C77+'May 12'!C77+'Jun 12'!C77+'Jul 12'!C77+'Ago 12'!C77+'Sep 12'!C77)/12</f>
        <v>4050.9166666666665</v>
      </c>
      <c r="C76" s="113">
        <f>('Octubre 11'!D76+'Noviembre 11'!D76+'Dec 11'!D76+'Ene 12'!D76+'Feb 12'!D76+'Mar 12'!D76+'Apr 12'!D77+'May 12'!D77+'Jun 12'!D77+'Jul 12'!D77+'Ago 12'!D77+'Sep 12'!D77)/12</f>
        <v>8594.4166666666661</v>
      </c>
      <c r="D76" s="113">
        <f>('Octubre 11'!E76+'Noviembre 11'!E76+'Dec 11'!E76+'Ene 12'!E76+'Feb 12'!E76+'Mar 12'!E76+'Apr 12'!E77+'May 12'!E77+'Jun 12'!E77+'Jul 12'!E77+'Ago 12'!E77+'Sep 12'!E77)/12</f>
        <v>962354.08333333337</v>
      </c>
    </row>
    <row r="77" spans="1:4" ht="16.5" thickBot="1" x14ac:dyDescent="0.3">
      <c r="A77" s="103" t="s">
        <v>45</v>
      </c>
      <c r="B77" s="114">
        <f>SUM(B71:B76)</f>
        <v>34071.5</v>
      </c>
      <c r="C77" s="114">
        <f t="shared" ref="C77:D77" si="4">SUM(C71:C76)</f>
        <v>69830.666666666672</v>
      </c>
      <c r="D77" s="114">
        <f t="shared" si="4"/>
        <v>7882115.333333333</v>
      </c>
    </row>
    <row r="78" spans="1:4" ht="16.5" thickBot="1" x14ac:dyDescent="0.3">
      <c r="A78" s="117"/>
      <c r="B78" s="118"/>
      <c r="C78" s="118"/>
      <c r="D78" s="119"/>
    </row>
    <row r="79" spans="1:4" ht="16.5" thickBot="1" x14ac:dyDescent="0.3">
      <c r="A79" s="98" t="s">
        <v>68</v>
      </c>
      <c r="B79" s="116"/>
      <c r="C79" s="120"/>
      <c r="D79" s="111"/>
    </row>
    <row r="80" spans="1:4" ht="16.5" thickBot="1" x14ac:dyDescent="0.3">
      <c r="A80" s="101" t="s">
        <v>69</v>
      </c>
      <c r="B80" s="121">
        <f>('Octubre 11'!C80+'Noviembre 11'!C80+'Dec 11'!C80+'Ene 12'!C80+'Feb 12'!C80+'Mar 12'!C80+'Apr 12'!C81+'May 12'!C81+'Jun 12'!C81+'Jul 12'!C81+'Ago 12'!C81+'Sep 12'!C81)/12</f>
        <v>2549.4166666666665</v>
      </c>
      <c r="C80" s="121">
        <f>('Octubre 11'!D80+'Noviembre 11'!D80+'Dec 11'!D80+'Ene 12'!D80+'Feb 12'!D80+'Mar 12'!D80+'Apr 12'!D81+'May 12'!D81+'Jun 12'!D81+'Jul 12'!D81+'Ago 12'!D81+'Sep 12'!D81)/12</f>
        <v>5156.666666666667</v>
      </c>
      <c r="D80" s="121">
        <f>('Octubre 11'!E80+'Noviembre 11'!E80+'Dec 11'!E80+'Ene 12'!E80+'Feb 12'!E80+'Mar 12'!E80+'Apr 12'!E81+'May 12'!E81+'Jun 12'!E81+'Jul 12'!E81+'Ago 12'!E81+'Sep 12'!E81)/12</f>
        <v>579654</v>
      </c>
    </row>
    <row r="81" spans="1:4" ht="16.5" thickBot="1" x14ac:dyDescent="0.3">
      <c r="A81" s="101" t="s">
        <v>125</v>
      </c>
      <c r="B81" s="121">
        <f>('Octubre 11'!C81+'Noviembre 11'!C81+'Dec 11'!C81+'Ene 12'!C81+'Feb 12'!C81+'Mar 12'!C81+'Apr 12'!C82+'May 12'!C82+'Jun 12'!C82+'Jul 12'!C82+'Ago 12'!C82+'Sep 12'!C82)/12</f>
        <v>254</v>
      </c>
      <c r="C81" s="121">
        <f>('Octubre 11'!D81+'Noviembre 11'!D81+'Dec 11'!D81+'Ene 12'!D81+'Feb 12'!D81+'Mar 12'!D81+'Apr 12'!D82+'May 12'!D82+'Jun 12'!D82+'Jul 12'!D82+'Ago 12'!D82+'Sep 12'!D82)/12</f>
        <v>548.58333333333337</v>
      </c>
      <c r="D81" s="121">
        <f>('Octubre 11'!E81+'Noviembre 11'!E81+'Dec 11'!E81+'Ene 12'!E81+'Feb 12'!E81+'Mar 12'!E81+'Apr 12'!E82+'May 12'!E82+'Jun 12'!E82+'Jul 12'!E82+'Ago 12'!E82+'Sep 12'!E82)/12</f>
        <v>59546.75</v>
      </c>
    </row>
    <row r="82" spans="1:4" ht="16.5" thickBot="1" x14ac:dyDescent="0.3">
      <c r="A82" s="101" t="s">
        <v>71</v>
      </c>
      <c r="B82" s="121">
        <f>('Octubre 11'!C82+'Noviembre 11'!C82+'Dec 11'!C82+'Ene 12'!C82+'Feb 12'!C82+'Mar 12'!C82+'Apr 12'!C83+'May 12'!C83+'Jun 12'!C83+'Jul 12'!C83+'Ago 12'!C83+'Sep 12'!C83)/12</f>
        <v>6966.333333333333</v>
      </c>
      <c r="C82" s="121">
        <f>('Octubre 11'!D82+'Noviembre 11'!D82+'Dec 11'!D82+'Ene 12'!D82+'Feb 12'!D82+'Mar 12'!D82+'Apr 12'!D83+'May 12'!D83+'Jun 12'!D83+'Jul 12'!D83+'Ago 12'!D83+'Sep 12'!D83)/12</f>
        <v>14181.916666666666</v>
      </c>
      <c r="D82" s="121">
        <f>('Octubre 11'!E82+'Noviembre 11'!E82+'Dec 11'!E82+'Ene 12'!E82+'Feb 12'!E82+'Mar 12'!E82+'Apr 12'!E83+'May 12'!E83+'Jun 12'!E83+'Jul 12'!E83+'Ago 12'!E83+'Sep 12'!E83)/12</f>
        <v>1630098.75</v>
      </c>
    </row>
    <row r="83" spans="1:4" ht="16.5" thickBot="1" x14ac:dyDescent="0.3">
      <c r="A83" s="101" t="s">
        <v>68</v>
      </c>
      <c r="B83" s="121">
        <f>('Octubre 11'!C83+'Noviembre 11'!C83+'Dec 11'!C83+'Ene 12'!C83+'Feb 12'!C83+'Mar 12'!C83+'Apr 12'!C84+'May 12'!C84+'Jun 12'!C84+'Jul 12'!C84+'Ago 12'!C84+'Sep 12'!C84)/12</f>
        <v>11457.916666666666</v>
      </c>
      <c r="C83" s="121">
        <f>('Octubre 11'!D83+'Noviembre 11'!D83+'Dec 11'!D83+'Ene 12'!D83+'Feb 12'!D83+'Mar 12'!D83+'Apr 12'!D84+'May 12'!D84+'Jun 12'!D84+'Jul 12'!D84+'Ago 12'!D84+'Sep 12'!D84)/12</f>
        <v>22353.083333333332</v>
      </c>
      <c r="D83" s="121">
        <f>('Octubre 11'!E83+'Noviembre 11'!E83+'Dec 11'!E83+'Ene 12'!E83+'Feb 12'!E83+'Mar 12'!E83+'Apr 12'!E84+'May 12'!E84+'Jun 12'!E84+'Jul 12'!E84+'Ago 12'!E84+'Sep 12'!E84)/12</f>
        <v>2561450</v>
      </c>
    </row>
    <row r="84" spans="1:4" ht="16.5" thickBot="1" x14ac:dyDescent="0.3">
      <c r="A84" s="101" t="s">
        <v>72</v>
      </c>
      <c r="B84" s="121">
        <f>('Octubre 11'!C84+'Noviembre 11'!C84+'Dec 11'!C84+'Ene 12'!C84+'Feb 12'!C84+'Mar 12'!C84+'Apr 12'!C85+'May 12'!C85+'Jun 12'!C85+'Jul 12'!C85+'Ago 12'!C85+'Sep 12'!C85)/12</f>
        <v>8359.6666666666661</v>
      </c>
      <c r="C84" s="121">
        <f>('Octubre 11'!D84+'Noviembre 11'!D84+'Dec 11'!D84+'Ene 12'!D84+'Feb 12'!D84+'Mar 12'!D84+'Apr 12'!D85+'May 12'!D85+'Jun 12'!D85+'Jul 12'!D85+'Ago 12'!D85+'Sep 12'!D85)/12</f>
        <v>17364.416666666668</v>
      </c>
      <c r="D84" s="121">
        <f>('Octubre 11'!E84+'Noviembre 11'!E84+'Dec 11'!E84+'Ene 12'!E84+'Feb 12'!E84+'Mar 12'!E84+'Apr 12'!E85+'May 12'!E85+'Jun 12'!E85+'Jul 12'!E85+'Ago 12'!E85+'Sep 12'!E85)/12</f>
        <v>1991561</v>
      </c>
    </row>
    <row r="85" spans="1:4" ht="16.5" thickBot="1" x14ac:dyDescent="0.3">
      <c r="A85" s="101" t="s">
        <v>73</v>
      </c>
      <c r="B85" s="121">
        <f>('Octubre 11'!C85+'Noviembre 11'!C85+'Dec 11'!C85+'Ene 12'!C85+'Feb 12'!C85+'Mar 12'!C85+'Apr 12'!C86+'May 12'!C86+'Jun 12'!C86+'Jul 12'!C86+'Ago 12'!C86+'Sep 12'!C86)/12</f>
        <v>7695.25</v>
      </c>
      <c r="C85" s="121">
        <f>('Octubre 11'!D85+'Noviembre 11'!D85+'Dec 11'!D85+'Ene 12'!D85+'Feb 12'!D85+'Mar 12'!D85+'Apr 12'!D86+'May 12'!D86+'Jun 12'!D86+'Jul 12'!D86+'Ago 12'!D86+'Sep 12'!D86)/12</f>
        <v>15394.083333333334</v>
      </c>
      <c r="D85" s="121">
        <f>('Octubre 11'!E85+'Noviembre 11'!E85+'Dec 11'!E85+'Ene 12'!E85+'Feb 12'!E85+'Mar 12'!E85+'Apr 12'!E86+'May 12'!E86+'Jun 12'!E86+'Jul 12'!E86+'Ago 12'!E86+'Sep 12'!E86)/12</f>
        <v>1767324.8333333333</v>
      </c>
    </row>
    <row r="86" spans="1:4" ht="16.5" thickBot="1" x14ac:dyDescent="0.3">
      <c r="A86" s="101" t="s">
        <v>74</v>
      </c>
      <c r="B86" s="121">
        <f>('Octubre 11'!C86+'Noviembre 11'!C86+'Dec 11'!C86+'Ene 12'!C86+'Feb 12'!C86+'Mar 12'!C86+'Apr 12'!C87+'May 12'!C87+'Jun 12'!C87+'Jul 12'!C87+'Ago 12'!C87+'Sep 12'!C87)/12</f>
        <v>2893.5833333333335</v>
      </c>
      <c r="C86" s="121">
        <f>('Octubre 11'!D86+'Noviembre 11'!D86+'Dec 11'!D86+'Ene 12'!D86+'Feb 12'!D86+'Mar 12'!D86+'Apr 12'!D87+'May 12'!D87+'Jun 12'!D87+'Jul 12'!D87+'Ago 12'!D87+'Sep 12'!D87)/12</f>
        <v>5867.833333333333</v>
      </c>
      <c r="D86" s="121">
        <f>('Octubre 11'!E86+'Noviembre 11'!E86+'Dec 11'!E86+'Ene 12'!E86+'Feb 12'!E86+'Mar 12'!E86+'Apr 12'!E87+'May 12'!E87+'Jun 12'!E87+'Jul 12'!E87+'Ago 12'!E87+'Sep 12'!E87)/12</f>
        <v>664188.41666666663</v>
      </c>
    </row>
    <row r="87" spans="1:4" ht="16.5" thickBot="1" x14ac:dyDescent="0.3">
      <c r="A87" s="101" t="s">
        <v>75</v>
      </c>
      <c r="B87" s="121">
        <f>('Octubre 11'!C87+'Noviembre 11'!C87+'Dec 11'!C87+'Ene 12'!C87+'Feb 12'!C87+'Mar 12'!C87+'Apr 12'!C88+'May 12'!C88+'Jun 12'!C88+'Jul 12'!C88+'Ago 12'!C88+'Sep 12'!C88)/12</f>
        <v>5550.333333333333</v>
      </c>
      <c r="C87" s="121">
        <f>('Octubre 11'!D87+'Noviembre 11'!D87+'Dec 11'!D87+'Ene 12'!D87+'Feb 12'!D87+'Mar 12'!D87+'Apr 12'!D88+'May 12'!D88+'Jun 12'!D88+'Jul 12'!D88+'Ago 12'!D88+'Sep 12'!D88)/12</f>
        <v>11528.083333333334</v>
      </c>
      <c r="D87" s="121">
        <f>('Octubre 11'!E87+'Noviembre 11'!E87+'Dec 11'!E87+'Ene 12'!E87+'Feb 12'!E87+'Mar 12'!E87+'Apr 12'!E88+'May 12'!E88+'Jun 12'!E88+'Jul 12'!E88+'Ago 12'!E88+'Sep 12'!E88)/12</f>
        <v>1317017</v>
      </c>
    </row>
    <row r="88" spans="1:4" ht="16.5" thickBot="1" x14ac:dyDescent="0.3">
      <c r="A88" s="101" t="s">
        <v>76</v>
      </c>
      <c r="B88" s="121">
        <f>('Octubre 11'!C88+'Noviembre 11'!C88+'Dec 11'!C88+'Ene 12'!C88+'Feb 12'!C88+'Mar 12'!C88+'Apr 12'!C89+'May 12'!C89+'Jun 12'!C89+'Jul 12'!C89+'Ago 12'!C89+'Sep 12'!C89)/12</f>
        <v>2097.4166666666665</v>
      </c>
      <c r="C88" s="121">
        <f>('Octubre 11'!D88+'Noviembre 11'!D88+'Dec 11'!D88+'Ene 12'!D88+'Feb 12'!D88+'Mar 12'!D88+'Apr 12'!D89+'May 12'!D89+'Jun 12'!D89+'Jul 12'!D89+'Ago 12'!D89+'Sep 12'!D89)/12</f>
        <v>4191.5</v>
      </c>
      <c r="D88" s="121">
        <f>('Octubre 11'!E88+'Noviembre 11'!E88+'Dec 11'!E88+'Ene 12'!E88+'Feb 12'!E88+'Mar 12'!E88+'Apr 12'!E89+'May 12'!E89+'Jun 12'!E89+'Jul 12'!E89+'Ago 12'!E89+'Sep 12'!E89)/12</f>
        <v>487470.66666666669</v>
      </c>
    </row>
    <row r="89" spans="1:4" ht="16.5" thickBot="1" x14ac:dyDescent="0.3">
      <c r="A89" s="101" t="s">
        <v>77</v>
      </c>
      <c r="B89" s="121">
        <f>('Octubre 11'!C89+'Noviembre 11'!C89+'Dec 11'!C89+'Ene 12'!C89+'Feb 12'!C89+'Mar 12'!C89+'Apr 12'!C90+'May 12'!C90+'Jun 12'!C90+'Jul 12'!C90+'Ago 12'!C90+'Sep 12'!C90)/12</f>
        <v>9441.25</v>
      </c>
      <c r="C89" s="121">
        <f>('Octubre 11'!D89+'Noviembre 11'!D89+'Dec 11'!D89+'Ene 12'!D89+'Feb 12'!D89+'Mar 12'!D89+'Apr 12'!D90+'May 12'!D90+'Jun 12'!D90+'Jul 12'!D90+'Ago 12'!D90+'Sep 12'!D90)/12</f>
        <v>18667.166666666668</v>
      </c>
      <c r="D89" s="121">
        <f>('Octubre 11'!E89+'Noviembre 11'!E89+'Dec 11'!E89+'Ene 12'!E89+'Feb 12'!E89+'Mar 12'!E89+'Apr 12'!E90+'May 12'!E90+'Jun 12'!E90+'Jul 12'!E90+'Ago 12'!E90+'Sep 12'!E90)/12</f>
        <v>2126827.5</v>
      </c>
    </row>
    <row r="90" spans="1:4" ht="16.5" thickBot="1" x14ac:dyDescent="0.3">
      <c r="A90" s="103" t="s">
        <v>45</v>
      </c>
      <c r="B90" s="122">
        <f>SUM(B80:B89)</f>
        <v>57265.166666666664</v>
      </c>
      <c r="C90" s="122">
        <f t="shared" ref="C90:D90" si="5">SUM(C80:C89)</f>
        <v>115253.33333333333</v>
      </c>
      <c r="D90" s="122">
        <f t="shared" si="5"/>
        <v>13185138.916666666</v>
      </c>
    </row>
    <row r="91" spans="1:4" ht="16.5" thickBot="1" x14ac:dyDescent="0.3">
      <c r="A91" s="117"/>
      <c r="B91" s="118"/>
      <c r="C91" s="118"/>
      <c r="D91" s="119"/>
    </row>
    <row r="92" spans="1:4" ht="16.5" thickBot="1" x14ac:dyDescent="0.3">
      <c r="A92" s="103" t="s">
        <v>78</v>
      </c>
      <c r="B92" s="116"/>
      <c r="C92" s="116"/>
      <c r="D92" s="100"/>
    </row>
    <row r="93" spans="1:4" ht="16.5" thickBot="1" x14ac:dyDescent="0.3">
      <c r="A93" s="101" t="s">
        <v>79</v>
      </c>
      <c r="B93" s="121">
        <f>('Octubre 11'!C93+'Noviembre 11'!C93+'Dec 11'!C93+'Ene 12'!C93+'Feb 12'!C93+'Mar 12'!C93+'Apr 12'!C94+'May 12'!C94+'Jun 12'!C94+'Jul 12'!C94+'Ago 12'!C94+'Sep 12'!C94)/12</f>
        <v>5720.583333333333</v>
      </c>
      <c r="C93" s="121">
        <f>('Octubre 11'!D93+'Noviembre 11'!D93+'Dec 11'!D93+'Ene 12'!D93+'Feb 12'!D93+'Mar 12'!D93+'Apr 12'!D94+'May 12'!D94+'Jun 12'!D94+'Jul 12'!D94+'Ago 12'!D94+'Sep 12'!D94)/12</f>
        <v>11520.916666666666</v>
      </c>
      <c r="D93" s="121">
        <f>('Octubre 11'!E93+'Noviembre 11'!E93+'Dec 11'!E93+'Ene 12'!E93+'Feb 12'!E93+'Mar 12'!E93+'Apr 12'!E94+'May 12'!E94+'Jun 12'!E94+'Jul 12'!E94+'Ago 12'!E94+'Sep 12'!E94)/12</f>
        <v>1306233.6666666667</v>
      </c>
    </row>
    <row r="94" spans="1:4" ht="16.5" thickBot="1" x14ac:dyDescent="0.3">
      <c r="A94" s="101" t="s">
        <v>80</v>
      </c>
      <c r="B94" s="121">
        <f>('Octubre 11'!C94+'Noviembre 11'!C94+'Dec 11'!C94+'Ene 12'!C94+'Feb 12'!C94+'Mar 12'!C94+'Apr 12'!C95+'May 12'!C95+'Jun 12'!C95+'Jul 12'!C95+'Ago 12'!C95+'Sep 12'!C95)/12</f>
        <v>7663.25</v>
      </c>
      <c r="C94" s="121">
        <f>('Octubre 11'!D94+'Noviembre 11'!D94+'Dec 11'!D94+'Ene 12'!D94+'Feb 12'!D94+'Mar 12'!D94+'Apr 12'!D95+'May 12'!D95+'Jun 12'!D95+'Jul 12'!D95+'Ago 12'!D95+'Sep 12'!D95)/12</f>
        <v>16000</v>
      </c>
      <c r="D94" s="121">
        <f>('Octubre 11'!E94+'Noviembre 11'!E94+'Dec 11'!E94+'Ene 12'!E94+'Feb 12'!E94+'Mar 12'!E94+'Apr 12'!E95+'May 12'!E95+'Jun 12'!E95+'Jul 12'!E95+'Ago 12'!E95+'Sep 12'!E95)/12</f>
        <v>1832730.5</v>
      </c>
    </row>
    <row r="95" spans="1:4" ht="16.5" thickBot="1" x14ac:dyDescent="0.3">
      <c r="A95" s="101" t="s">
        <v>81</v>
      </c>
      <c r="B95" s="121">
        <f>('Octubre 11'!C95+'Noviembre 11'!C95+'Dec 11'!C95+'Ene 12'!C95+'Feb 12'!C95+'Mar 12'!C95+'Apr 12'!C96+'May 12'!C96+'Jun 12'!C96+'Jul 12'!C96+'Ago 12'!C96+'Sep 12'!C96)/12</f>
        <v>4093.6666666666665</v>
      </c>
      <c r="C95" s="121">
        <f>('Octubre 11'!D95+'Noviembre 11'!D95+'Dec 11'!D95+'Ene 12'!D95+'Feb 12'!D95+'Mar 12'!D95+'Apr 12'!D96+'May 12'!D96+'Jun 12'!D96+'Jul 12'!D96+'Ago 12'!D96+'Sep 12'!D96)/12</f>
        <v>8630.4166666666661</v>
      </c>
      <c r="D95" s="121">
        <f>('Octubre 11'!E95+'Noviembre 11'!E95+'Dec 11'!E95+'Ene 12'!E95+'Feb 12'!E95+'Mar 12'!E95+'Apr 12'!E96+'May 12'!E96+'Jun 12'!E96+'Jul 12'!E96+'Ago 12'!E96+'Sep 12'!E96)/12</f>
        <v>986696.33333333337</v>
      </c>
    </row>
    <row r="96" spans="1:4" ht="16.5" thickBot="1" x14ac:dyDescent="0.3">
      <c r="A96" s="123" t="s">
        <v>82</v>
      </c>
      <c r="B96" s="121">
        <f>('Octubre 11'!C96+'Noviembre 11'!C96+'Dec 11'!C96+'Ene 12'!C96+'Feb 12'!C96+'Mar 12'!C96+'Apr 12'!C97+'May 12'!C97+'Jun 12'!C97+'Jul 12'!C97+'Ago 12'!C97+'Sep 12'!C97)/12</f>
        <v>2726.5833333333335</v>
      </c>
      <c r="C96" s="121">
        <f>('Octubre 11'!D96+'Noviembre 11'!D96+'Dec 11'!D96+'Ene 12'!D96+'Feb 12'!D96+'Mar 12'!D96+'Apr 12'!D97+'May 12'!D97+'Jun 12'!D97+'Jul 12'!D97+'Ago 12'!D97+'Sep 12'!D97)/12</f>
        <v>5192.583333333333</v>
      </c>
      <c r="D96" s="121">
        <f>('Octubre 11'!E96+'Noviembre 11'!E96+'Dec 11'!E96+'Ene 12'!E96+'Feb 12'!E96+'Mar 12'!E96+'Apr 12'!E97+'May 12'!E97+'Jun 12'!E97+'Jul 12'!E97+'Ago 12'!E97+'Sep 12'!E97)/12</f>
        <v>592443.66666666663</v>
      </c>
    </row>
    <row r="97" spans="1:4" ht="16.5" thickBot="1" x14ac:dyDescent="0.3">
      <c r="A97" s="101" t="s">
        <v>83</v>
      </c>
      <c r="B97" s="121">
        <f>('Octubre 11'!C97+'Noviembre 11'!C97+'Dec 11'!C97+'Ene 12'!C97+'Feb 12'!C97+'Mar 12'!C97+'Apr 12'!C98+'May 12'!C98+'Jun 12'!C98+'Jul 12'!C98+'Ago 12'!C98+'Sep 12'!C98)/12</f>
        <v>5339.583333333333</v>
      </c>
      <c r="C97" s="121">
        <f>('Octubre 11'!D97+'Noviembre 11'!D97+'Dec 11'!D97+'Ene 12'!D97+'Feb 12'!D97+'Mar 12'!D97+'Apr 12'!D98+'May 12'!D98+'Jun 12'!D98+'Jul 12'!D98+'Ago 12'!D98+'Sep 12'!D98)/12</f>
        <v>11189.083333333334</v>
      </c>
      <c r="D97" s="121">
        <f>('Octubre 11'!E97+'Noviembre 11'!E97+'Dec 11'!E97+'Ene 12'!E97+'Feb 12'!E97+'Mar 12'!E97+'Apr 12'!E98+'May 12'!E98+'Jun 12'!E98+'Jul 12'!E98+'Ago 12'!E98+'Sep 12'!E98)/12</f>
        <v>1281967.6666666667</v>
      </c>
    </row>
    <row r="98" spans="1:4" ht="16.5" thickBot="1" x14ac:dyDescent="0.3">
      <c r="A98" s="101" t="s">
        <v>84</v>
      </c>
      <c r="B98" s="121">
        <f>('Octubre 11'!C98+'Noviembre 11'!C98+'Dec 11'!C98+'Ene 12'!C98+'Feb 12'!C98+'Mar 12'!C98+'Apr 12'!C99+'May 12'!C99+'Jun 12'!C99+'Jul 12'!C99+'Ago 12'!C99+'Sep 12'!C99)/12</f>
        <v>1160.5</v>
      </c>
      <c r="C98" s="121">
        <f>('Octubre 11'!D98+'Noviembre 11'!D98+'Dec 11'!D98+'Ene 12'!D98+'Feb 12'!D98+'Mar 12'!D98+'Apr 12'!D99+'May 12'!D99+'Jun 12'!D99+'Jul 12'!D99+'Ago 12'!D99+'Sep 12'!D99)/12</f>
        <v>2713.9166666666665</v>
      </c>
      <c r="D98" s="121">
        <f>('Octubre 11'!E98+'Noviembre 11'!E98+'Dec 11'!E98+'Ene 12'!E98+'Feb 12'!E98+'Mar 12'!E98+'Apr 12'!E99+'May 12'!E99+'Jun 12'!E99+'Jul 12'!E99+'Ago 12'!E99+'Sep 12'!E99)/12</f>
        <v>308198.75</v>
      </c>
    </row>
    <row r="99" spans="1:4" ht="16.5" thickBot="1" x14ac:dyDescent="0.3">
      <c r="A99" s="101" t="s">
        <v>85</v>
      </c>
      <c r="B99" s="121">
        <f>('Octubre 11'!C99+'Noviembre 11'!C99+'Dec 11'!C99+'Ene 12'!C99+'Feb 12'!C99+'Mar 12'!C99+'Apr 12'!C100+'May 12'!C100+'Jun 12'!C100+'Jul 12'!C100+'Ago 12'!C100+'Sep 12'!C100)/12</f>
        <v>15785.416666666666</v>
      </c>
      <c r="C99" s="121">
        <f>('Octubre 11'!D99+'Noviembre 11'!D99+'Dec 11'!D99+'Ene 12'!D99+'Feb 12'!D99+'Mar 12'!D99+'Apr 12'!D100+'May 12'!D100+'Jun 12'!D100+'Jul 12'!D100+'Ago 12'!D100+'Sep 12'!D100)/12</f>
        <v>31087.583333333332</v>
      </c>
      <c r="D99" s="121">
        <f>('Octubre 11'!E99+'Noviembre 11'!E99+'Dec 11'!E99+'Ene 12'!E99+'Feb 12'!E99+'Mar 12'!E99+'Apr 12'!E100+'May 12'!E100+'Jun 12'!E100+'Jul 12'!E100+'Ago 12'!E100+'Sep 12'!E100)/12</f>
        <v>3602521.4166666665</v>
      </c>
    </row>
    <row r="100" spans="1:4" ht="16.5" customHeight="1" thickBot="1" x14ac:dyDescent="0.3">
      <c r="A100" s="124" t="s">
        <v>86</v>
      </c>
      <c r="B100" s="121">
        <f>('Octubre 11'!C100+'Noviembre 11'!C100+'Dec 11'!C100+'Ene 12'!C100+'Feb 12'!C100+'Mar 12'!C100+'Apr 12'!C101+'May 12'!C101+'Jun 12'!C101+'Jul 12'!C101+'Ago 12'!C101+'Sep 12'!C101)/12</f>
        <v>4493</v>
      </c>
      <c r="C100" s="121">
        <f>('Octubre 11'!D100+'Noviembre 11'!D100+'Dec 11'!D100+'Ene 12'!D100+'Feb 12'!D100+'Mar 12'!D100+'Apr 12'!D101+'May 12'!D101+'Jun 12'!D101+'Jul 12'!D101+'Ago 12'!D101+'Sep 12'!D101)/12</f>
        <v>9557.8333333333339</v>
      </c>
      <c r="D100" s="121">
        <f>('Octubre 11'!E100+'Noviembre 11'!E100+'Dec 11'!E100+'Ene 12'!E100+'Feb 12'!E100+'Mar 12'!E100+'Apr 12'!E101+'May 12'!E101+'Jun 12'!E101+'Jul 12'!E101+'Ago 12'!E101+'Sep 12'!E101)/12</f>
        <v>1076995.25</v>
      </c>
    </row>
    <row r="101" spans="1:4" ht="16.5" thickBot="1" x14ac:dyDescent="0.3">
      <c r="A101" s="101" t="s">
        <v>87</v>
      </c>
      <c r="B101" s="121">
        <f>('Octubre 11'!C101+'Noviembre 11'!C101+'Dec 11'!C101+'Ene 12'!C101+'Feb 12'!C101+'Mar 12'!C101+'Apr 12'!C102+'May 12'!C102+'Jun 12'!C102+'Jul 12'!C102+'Ago 12'!C102+'Sep 12'!C102)/12</f>
        <v>6674.416666666667</v>
      </c>
      <c r="C101" s="121">
        <f>('Octubre 11'!D101+'Noviembre 11'!D101+'Dec 11'!D101+'Ene 12'!D101+'Feb 12'!D101+'Mar 12'!D101+'Apr 12'!D102+'May 12'!D102+'Jun 12'!D102+'Jul 12'!D102+'Ago 12'!D102+'Sep 12'!D102)/12</f>
        <v>13669.583333333334</v>
      </c>
      <c r="D101" s="121">
        <f>('Octubre 11'!E101+'Noviembre 11'!E101+'Dec 11'!E101+'Ene 12'!E101+'Feb 12'!E101+'Mar 12'!E101+'Apr 12'!E102+'May 12'!E102+'Jun 12'!E102+'Jul 12'!E102+'Ago 12'!E102+'Sep 12'!E102)/12</f>
        <v>1562418.6666666667</v>
      </c>
    </row>
    <row r="102" spans="1:4" ht="16.5" thickBot="1" x14ac:dyDescent="0.3">
      <c r="A102" s="103" t="s">
        <v>45</v>
      </c>
      <c r="B102" s="114">
        <f>SUM(B93:B101)</f>
        <v>53656.999999999993</v>
      </c>
      <c r="C102" s="114">
        <f>SUM(C93:C101)</f>
        <v>109561.91666666666</v>
      </c>
      <c r="D102" s="114">
        <f>SUM(D93:D101)</f>
        <v>12550205.916666666</v>
      </c>
    </row>
    <row r="103" spans="1:4" ht="16.5" thickBot="1" x14ac:dyDescent="0.3">
      <c r="A103" s="117"/>
      <c r="B103" s="118"/>
      <c r="C103" s="118"/>
      <c r="D103" s="119"/>
    </row>
    <row r="104" spans="1:4" ht="16.5" thickBot="1" x14ac:dyDescent="0.3">
      <c r="A104" s="96" t="s">
        <v>88</v>
      </c>
      <c r="B104" s="116"/>
      <c r="C104" s="116"/>
      <c r="D104" s="100"/>
    </row>
    <row r="105" spans="1:4" ht="16.5" thickBot="1" x14ac:dyDescent="0.3">
      <c r="A105" s="101" t="s">
        <v>89</v>
      </c>
      <c r="B105" s="125">
        <f>('Octubre 11'!C105+'Noviembre 11'!C105+'Dec 11'!C105+'Ene 12'!C105+'Feb 12'!C105+'Mar 12'!C105+'Apr 12'!C106+'May 12'!C106+'Jun 12'!C106+'Jul 12'!C106+'Ago 12'!C106+'Sep 12'!C106)/12</f>
        <v>4000.0833333333335</v>
      </c>
      <c r="C105" s="125">
        <f>('Octubre 11'!D105+'Noviembre 11'!D105+'Dec 11'!D105+'Ene 12'!D105+'Feb 12'!D105+'Mar 12'!D105+'Apr 12'!D106+'May 12'!D106+'Jun 12'!D106+'Jul 12'!D106+'Ago 12'!D106+'Sep 12'!D106)/12</f>
        <v>9345.8333333333339</v>
      </c>
      <c r="D105" s="125">
        <f>('Octubre 11'!E105+'Noviembre 11'!E105+'Dec 11'!E105+'Ene 12'!E105+'Feb 12'!E105+'Mar 12'!E105+'Apr 12'!E106+'May 12'!E106+'Jun 12'!E106+'Jul 12'!E106+'Ago 12'!E106+'Sep 12'!E106)/12</f>
        <v>1067973.5833333333</v>
      </c>
    </row>
    <row r="106" spans="1:4" ht="16.5" thickBot="1" x14ac:dyDescent="0.3">
      <c r="A106" s="101" t="s">
        <v>90</v>
      </c>
      <c r="B106" s="125">
        <f>('Octubre 11'!C106+'Noviembre 11'!C106+'Dec 11'!C106+'Ene 12'!C106+'Feb 12'!C106+'Mar 12'!C106+'Apr 12'!C107+'May 12'!C107+'Jun 12'!C107+'Jul 12'!C107+'Ago 12'!C107+'Sep 12'!C107)/12</f>
        <v>5712.916666666667</v>
      </c>
      <c r="C106" s="125">
        <f>('Octubre 11'!D106+'Noviembre 11'!D106+'Dec 11'!D106+'Ene 12'!D106+'Feb 12'!D106+'Mar 12'!D106+'Apr 12'!D107+'May 12'!D107+'Jun 12'!D107+'Jul 12'!D107+'Ago 12'!D107+'Sep 12'!D107)/12</f>
        <v>11518</v>
      </c>
      <c r="D106" s="125">
        <f>('Octubre 11'!E106+'Noviembre 11'!E106+'Dec 11'!E106+'Ene 12'!E106+'Feb 12'!E106+'Mar 12'!E106+'Apr 12'!E107+'May 12'!E107+'Jun 12'!E107+'Jul 12'!E107+'Ago 12'!E107+'Sep 12'!E107)/12</f>
        <v>1310037.6666666667</v>
      </c>
    </row>
    <row r="107" spans="1:4" ht="16.5" thickBot="1" x14ac:dyDescent="0.3">
      <c r="A107" s="101" t="s">
        <v>91</v>
      </c>
      <c r="B107" s="125">
        <f>('Octubre 11'!C107+'Noviembre 11'!C107+'Dec 11'!C107+'Ene 12'!C107+'Feb 12'!C107+'Mar 12'!C107+'Apr 12'!C108+'May 12'!C108+'Jun 12'!C108+'Jul 12'!C108+'Ago 12'!C108+'Sep 12'!C108)/12</f>
        <v>864.5</v>
      </c>
      <c r="C107" s="125">
        <f>('Octubre 11'!D107+'Noviembre 11'!D107+'Dec 11'!D107+'Ene 12'!D107+'Feb 12'!D107+'Mar 12'!D107+'Apr 12'!D108+'May 12'!D108+'Jun 12'!D108+'Jul 12'!D108+'Ago 12'!D108+'Sep 12'!D108)/12</f>
        <v>1942.0833333333333</v>
      </c>
      <c r="D107" s="125">
        <f>('Octubre 11'!E107+'Noviembre 11'!E107+'Dec 11'!E107+'Ene 12'!E107+'Feb 12'!E107+'Mar 12'!E107+'Apr 12'!E108+'May 12'!E108+'Jun 12'!E108+'Jul 12'!E108+'Ago 12'!E108+'Sep 12'!E108)/12</f>
        <v>229701.66666666666</v>
      </c>
    </row>
    <row r="108" spans="1:4" ht="16.5" thickBot="1" x14ac:dyDescent="0.3">
      <c r="A108" s="101" t="s">
        <v>92</v>
      </c>
      <c r="B108" s="125">
        <f>('Octubre 11'!C108+'Noviembre 11'!C108+'Dec 11'!C108+'Ene 12'!C108+'Feb 12'!C108+'Mar 12'!C108+'Apr 12'!C109+'May 12'!C109+'Jun 12'!C109+'Jul 12'!C109+'Ago 12'!C109+'Sep 12'!C109)/12</f>
        <v>7742.583333333333</v>
      </c>
      <c r="C108" s="125">
        <f>('Octubre 11'!D108+'Noviembre 11'!D108+'Dec 11'!D108+'Ene 12'!D108+'Feb 12'!D108+'Mar 12'!D108+'Apr 12'!D109+'May 12'!D109+'Jun 12'!D109+'Jul 12'!D109+'Ago 12'!D109+'Sep 12'!D109)/12</f>
        <v>16472.75</v>
      </c>
      <c r="D108" s="125">
        <f>('Octubre 11'!E108+'Noviembre 11'!E108+'Dec 11'!E108+'Ene 12'!E108+'Feb 12'!E108+'Mar 12'!E108+'Apr 12'!E109+'May 12'!E109+'Jun 12'!E109+'Jul 12'!E109+'Ago 12'!E109+'Sep 12'!E109)/12</f>
        <v>1870169</v>
      </c>
    </row>
    <row r="109" spans="1:4" ht="16.5" thickBot="1" x14ac:dyDescent="0.3">
      <c r="A109" s="101" t="s">
        <v>93</v>
      </c>
      <c r="B109" s="125">
        <f>('Octubre 11'!C109+'Noviembre 11'!C109+'Dec 11'!C109+'Ene 12'!C109+'Feb 12'!C109+'Mar 12'!C109+'Apr 12'!C110+'May 12'!C110+'Jun 12'!C110+'Jul 12'!C110+'Ago 12'!C110+'Sep 12'!C110)/12</f>
        <v>4780.166666666667</v>
      </c>
      <c r="C109" s="125">
        <f>('Octubre 11'!D109+'Noviembre 11'!D109+'Dec 11'!D109+'Ene 12'!D109+'Feb 12'!D109+'Mar 12'!D109+'Apr 12'!D110+'May 12'!D110+'Jun 12'!D110+'Jul 12'!D110+'Ago 12'!D110+'Sep 12'!D110)/12</f>
        <v>10345.833333333334</v>
      </c>
      <c r="D109" s="125">
        <f>('Octubre 11'!E109+'Noviembre 11'!E109+'Dec 11'!E109+'Ene 12'!E109+'Feb 12'!E109+'Mar 12'!E109+'Apr 12'!E110+'May 12'!E110+'Jun 12'!E110+'Jul 12'!E110+'Ago 12'!E110+'Sep 12'!E110)/12</f>
        <v>1183974.3333333333</v>
      </c>
    </row>
    <row r="110" spans="1:4" ht="16.5" thickBot="1" x14ac:dyDescent="0.3">
      <c r="A110" s="101" t="s">
        <v>94</v>
      </c>
      <c r="B110" s="125">
        <f>('Octubre 11'!C110+'Noviembre 11'!C110+'Dec 11'!C110+'Ene 12'!C110+'Feb 12'!C110+'Mar 12'!C110+'Apr 12'!C111+'May 12'!C111+'Jun 12'!C111+'Jul 12'!C111+'Ago 12'!C111+'Sep 12'!C111)/12</f>
        <v>3813.3333333333335</v>
      </c>
      <c r="C110" s="125">
        <f>('Octubre 11'!D110+'Noviembre 11'!D110+'Dec 11'!D110+'Ene 12'!D110+'Feb 12'!D110+'Mar 12'!D110+'Apr 12'!D111+'May 12'!D111+'Jun 12'!D111+'Jul 12'!D111+'Ago 12'!D111+'Sep 12'!D111)/12</f>
        <v>8820.75</v>
      </c>
      <c r="D110" s="125">
        <f>('Octubre 11'!E110+'Noviembre 11'!E110+'Dec 11'!E110+'Ene 12'!E110+'Feb 12'!E110+'Mar 12'!E110+'Apr 12'!E111+'May 12'!E111+'Jun 12'!E111+'Jul 12'!E111+'Ago 12'!E111+'Sep 12'!E111)/12</f>
        <v>1012672.25</v>
      </c>
    </row>
    <row r="111" spans="1:4" ht="16.5" thickBot="1" x14ac:dyDescent="0.3">
      <c r="A111" s="101" t="s">
        <v>95</v>
      </c>
      <c r="B111" s="125">
        <f>('Octubre 11'!C111+'Noviembre 11'!C111+'Dec 11'!C111+'Ene 12'!C111+'Feb 12'!C111+'Mar 12'!C111+'Apr 12'!C112+'May 12'!C112+'Jun 12'!C112+'Jul 12'!C112+'Ago 12'!C112+'Sep 12'!C112)/12</f>
        <v>8941</v>
      </c>
      <c r="C111" s="125">
        <f>('Octubre 11'!D111+'Noviembre 11'!D111+'Dec 11'!D111+'Ene 12'!D111+'Feb 12'!D111+'Mar 12'!D111+'Apr 12'!D112+'May 12'!D112+'Jun 12'!D112+'Jul 12'!D112+'Ago 12'!D112+'Sep 12'!D112)/12</f>
        <v>19941</v>
      </c>
      <c r="D111" s="125">
        <f>('Octubre 11'!E111+'Noviembre 11'!E111+'Dec 11'!E111+'Ene 12'!E111+'Feb 12'!E111+'Mar 12'!E111+'Apr 12'!E112+'May 12'!E112+'Jun 12'!E112+'Jul 12'!E112+'Ago 12'!E112+'Sep 12'!E112)/12</f>
        <v>2242996.8333333335</v>
      </c>
    </row>
    <row r="112" spans="1:4" ht="16.5" thickBot="1" x14ac:dyDescent="0.3">
      <c r="A112" s="101" t="s">
        <v>96</v>
      </c>
      <c r="B112" s="125">
        <f>('Octubre 11'!C112+'Noviembre 11'!C112+'Dec 11'!C112+'Ene 12'!C112+'Feb 12'!C112+'Mar 12'!C112+'Apr 12'!C113+'May 12'!C113+'Jun 12'!C113+'Jul 12'!C113+'Ago 12'!C113+'Sep 12'!C113)/12</f>
        <v>5887</v>
      </c>
      <c r="C112" s="125">
        <f>('Octubre 11'!D112+'Noviembre 11'!D112+'Dec 11'!D112+'Ene 12'!D112+'Feb 12'!D112+'Mar 12'!D112+'Apr 12'!D113+'May 12'!D113+'Jun 12'!D113+'Jul 12'!D113+'Ago 12'!D113+'Sep 12'!D113)/12</f>
        <v>13253.583333333334</v>
      </c>
      <c r="D112" s="125">
        <f>('Octubre 11'!E112+'Noviembre 11'!E112+'Dec 11'!E112+'Ene 12'!E112+'Feb 12'!E112+'Mar 12'!E112+'Apr 12'!E113+'May 12'!E113+'Jun 12'!E113+'Jul 12'!E113+'Ago 12'!E113+'Sep 12'!E113)/12</f>
        <v>1500061.75</v>
      </c>
    </row>
    <row r="113" spans="1:4" ht="16.5" thickBot="1" x14ac:dyDescent="0.3">
      <c r="A113" s="101" t="s">
        <v>97</v>
      </c>
      <c r="B113" s="125">
        <f>('Octubre 11'!C113+'Noviembre 11'!C113+'Dec 11'!C113+'Ene 12'!C113+'Feb 12'!C113+'Mar 12'!C113+'Apr 12'!C114+'May 12'!C114+'Jun 12'!C114+'Jul 12'!C114+'Ago 12'!C114+'Sep 12'!C114)/12</f>
        <v>5275.25</v>
      </c>
      <c r="C113" s="125">
        <f>('Octubre 11'!D113+'Noviembre 11'!D113+'Dec 11'!D113+'Ene 12'!D113+'Feb 12'!D113+'Mar 12'!D113+'Apr 12'!D114+'May 12'!D114+'Jun 12'!D114+'Jul 12'!D114+'Ago 12'!D114+'Sep 12'!D114)/12</f>
        <v>12175.666666666666</v>
      </c>
      <c r="D113" s="125">
        <f>('Octubre 11'!E113+'Noviembre 11'!E113+'Dec 11'!E113+'Ene 12'!E113+'Feb 12'!E113+'Mar 12'!E113+'Apr 12'!E114+'May 12'!E114+'Jun 12'!E114+'Jul 12'!E114+'Ago 12'!E114+'Sep 12'!E114)/12</f>
        <v>1373310.25</v>
      </c>
    </row>
    <row r="114" spans="1:4" ht="16.5" thickBot="1" x14ac:dyDescent="0.3">
      <c r="A114" s="101" t="s">
        <v>98</v>
      </c>
      <c r="B114" s="125">
        <f>('Octubre 11'!C114+'Noviembre 11'!C114+'Dec 11'!C114+'Ene 12'!C114+'Feb 12'!C114+'Mar 12'!C114+'Apr 12'!C115+'May 12'!C115+'Jun 12'!C115+'Jul 12'!C115+'Ago 12'!C115+'Sep 12'!C115)/12</f>
        <v>7486.666666666667</v>
      </c>
      <c r="C114" s="125">
        <f>('Octubre 11'!D114+'Noviembre 11'!D114+'Dec 11'!D114+'Ene 12'!D114+'Feb 12'!D114+'Mar 12'!D114+'Apr 12'!D115+'May 12'!D115+'Jun 12'!D115+'Jul 12'!D115+'Ago 12'!D115+'Sep 12'!D115)/12</f>
        <v>14928.5</v>
      </c>
      <c r="D114" s="125">
        <f>('Octubre 11'!E114+'Noviembre 11'!E114+'Dec 11'!E114+'Ene 12'!E114+'Feb 12'!E114+'Mar 12'!E114+'Apr 12'!E115+'May 12'!E115+'Jun 12'!E115+'Jul 12'!E115+'Ago 12'!E115+'Sep 12'!E115)/12</f>
        <v>1717668.8333333333</v>
      </c>
    </row>
    <row r="115" spans="1:4" ht="16.5" thickBot="1" x14ac:dyDescent="0.3">
      <c r="A115" s="101" t="s">
        <v>99</v>
      </c>
      <c r="B115" s="125">
        <f>('Octubre 11'!C115+'Noviembre 11'!C115+'Dec 11'!C115+'Ene 12'!C115+'Feb 12'!C115+'Mar 12'!C115+'Apr 12'!C116+'May 12'!C116+'Jun 12'!C116+'Jul 12'!C116+'Ago 12'!C116+'Sep 12'!C116)/12</f>
        <v>8664.75</v>
      </c>
      <c r="C115" s="125">
        <f>('Octubre 11'!D115+'Noviembre 11'!D115+'Dec 11'!D115+'Ene 12'!D115+'Feb 12'!D115+'Mar 12'!D115+'Apr 12'!D116+'May 12'!D116+'Jun 12'!D116+'Jul 12'!D116+'Ago 12'!D116+'Sep 12'!D116)/12</f>
        <v>19736.416666666668</v>
      </c>
      <c r="D115" s="125">
        <f>('Octubre 11'!E115+'Noviembre 11'!E115+'Dec 11'!E115+'Ene 12'!E115+'Feb 12'!E115+'Mar 12'!E115+'Apr 12'!E116+'May 12'!E116+'Jun 12'!E116+'Jul 12'!E116+'Ago 12'!E116+'Sep 12'!E116)/12</f>
        <v>2078727.5833333333</v>
      </c>
    </row>
    <row r="116" spans="1:4" ht="16.5" thickBot="1" x14ac:dyDescent="0.3">
      <c r="A116" s="101" t="s">
        <v>100</v>
      </c>
      <c r="B116" s="125">
        <f>('Octubre 11'!C116+'Noviembre 11'!C116+'Dec 11'!C116+'Ene 12'!C116+'Feb 12'!C116+'Mar 12'!C116+'Apr 12'!C117+'May 12'!C117+'Jun 12'!C117+'Jul 12'!C117+'Ago 12'!C117+'Sep 12'!C117)/12</f>
        <v>16841.416666666668</v>
      </c>
      <c r="C116" s="125">
        <f>('Octubre 11'!D116+'Noviembre 11'!D116+'Dec 11'!D116+'Ene 12'!D116+'Feb 12'!D116+'Mar 12'!D116+'Apr 12'!D117+'May 12'!D117+'Jun 12'!D117+'Jul 12'!D117+'Ago 12'!D117+'Sep 12'!D117)/12</f>
        <v>36119.833333333336</v>
      </c>
      <c r="D116" s="125">
        <f>('Octubre 11'!E116+'Noviembre 11'!E116+'Dec 11'!E116+'Ene 12'!E116+'Feb 12'!E116+'Mar 12'!E116+'Apr 12'!E117+'May 12'!E117+'Jun 12'!E117+'Jul 12'!E117+'Ago 12'!E117+'Sep 12'!E117)/12</f>
        <v>4171129.0833333335</v>
      </c>
    </row>
    <row r="117" spans="1:4" ht="16.5" thickBot="1" x14ac:dyDescent="0.3">
      <c r="A117" s="101" t="s">
        <v>101</v>
      </c>
      <c r="B117" s="125">
        <f>('Octubre 11'!C117+'Noviembre 11'!C117+'Dec 11'!C117+'Ene 12'!C117+'Feb 12'!C117+'Mar 12'!C117+'Apr 12'!C118+'May 12'!C118+'Jun 12'!C118+'Jul 12'!C118+'Ago 12'!C118+'Sep 12'!C118)/12</f>
        <v>5585.666666666667</v>
      </c>
      <c r="C117" s="125">
        <f>('Octubre 11'!D117+'Noviembre 11'!D117+'Dec 11'!D117+'Ene 12'!D117+'Feb 12'!D117+'Mar 12'!D117+'Apr 12'!D118+'May 12'!D118+'Jun 12'!D118+'Jul 12'!D118+'Ago 12'!D118+'Sep 12'!D118)/12</f>
        <v>12543.083333333334</v>
      </c>
      <c r="D117" s="125">
        <f>('Octubre 11'!E117+'Noviembre 11'!E117+'Dec 11'!E117+'Ene 12'!E117+'Feb 12'!E117+'Mar 12'!E117+'Apr 12'!E118+'May 12'!E118+'Jun 12'!E118+'Jul 12'!E118+'Ago 12'!E118+'Sep 12'!E118)/12</f>
        <v>1429509.4166666667</v>
      </c>
    </row>
    <row r="118" spans="1:4" ht="16.5" thickBot="1" x14ac:dyDescent="0.3">
      <c r="A118" s="101" t="s">
        <v>102</v>
      </c>
      <c r="B118" s="125">
        <f>('Octubre 11'!C118+'Noviembre 11'!C118+'Dec 11'!C118+'Ene 12'!C118+'Feb 12'!C118+'Mar 12'!C118+'Apr 12'!C119+'May 12'!C119+'Jun 12'!C119+'Jul 12'!C119+'Ago 12'!C119+'Sep 12'!C119)/12</f>
        <v>8492.5</v>
      </c>
      <c r="C118" s="125">
        <f>('Octubre 11'!D118+'Noviembre 11'!D118+'Dec 11'!D118+'Ene 12'!D118+'Feb 12'!D118+'Mar 12'!D118+'Apr 12'!D119+'May 12'!D119+'Jun 12'!D119+'Jul 12'!D119+'Ago 12'!D119+'Sep 12'!D119)/12</f>
        <v>17860.333333333332</v>
      </c>
      <c r="D118" s="125">
        <f>('Octubre 11'!E118+'Noviembre 11'!E118+'Dec 11'!E118+'Ene 12'!E118+'Feb 12'!E118+'Mar 12'!E118+'Apr 12'!E119+'May 12'!E119+'Jun 12'!E119+'Jul 12'!E119+'Ago 12'!E119+'Sep 12'!E119)/12</f>
        <v>2035145.4166666667</v>
      </c>
    </row>
    <row r="119" spans="1:4" ht="16.5" thickBot="1" x14ac:dyDescent="0.3">
      <c r="A119" s="103" t="s">
        <v>45</v>
      </c>
      <c r="B119" s="114">
        <f>SUM(B105:B118)</f>
        <v>94087.833333333328</v>
      </c>
      <c r="C119" s="114">
        <f t="shared" ref="C119:D119" si="6">SUM(C105:C118)</f>
        <v>205003.66666666669</v>
      </c>
      <c r="D119" s="114">
        <f t="shared" si="6"/>
        <v>23223077.666666668</v>
      </c>
    </row>
    <row r="120" spans="1:4" ht="16.5" thickBot="1" x14ac:dyDescent="0.3">
      <c r="A120" s="117"/>
      <c r="B120" s="118"/>
      <c r="C120" s="118"/>
      <c r="D120" s="119"/>
    </row>
    <row r="121" spans="1:4" ht="16.5" thickBot="1" x14ac:dyDescent="0.3">
      <c r="A121" s="98" t="s">
        <v>103</v>
      </c>
      <c r="B121" s="116"/>
      <c r="C121" s="120"/>
      <c r="D121" s="111"/>
    </row>
    <row r="122" spans="1:4" ht="16.5" thickBot="1" x14ac:dyDescent="0.3">
      <c r="A122" s="101" t="s">
        <v>104</v>
      </c>
      <c r="B122" s="113">
        <f>('Octubre 11'!C122+'Noviembre 11'!C122+'Dec 11'!C122+'Ene 12'!C122+'Feb 12'!C122+'Mar 12'!C122+'Apr 12'!C123+'May 12'!C123+'Jun 12'!C123+'Jul 12'!C123+'Ago 12'!C123+'Sep 12'!C123)/12</f>
        <v>1614.25</v>
      </c>
      <c r="C122" s="113">
        <f>('Octubre 11'!D122+'Noviembre 11'!D122+'Dec 11'!D122+'Ene 12'!D122+'Feb 12'!D122+'Mar 12'!D122+'Apr 12'!D123+'May 12'!D123+'Jun 12'!D123+'Jul 12'!D123+'Ago 12'!D123+'Sep 12'!D123)/12</f>
        <v>3559.0833333333335</v>
      </c>
      <c r="D122" s="113">
        <f>('Octubre 11'!E122+'Noviembre 11'!E122+'Dec 11'!E122+'Ene 12'!E122+'Feb 12'!E122+'Mar 12'!E122+'Apr 12'!E123+'May 12'!E123+'Jun 12'!E123+'Jul 12'!E123+'Ago 12'!E123+'Sep 12'!E123)/12</f>
        <v>409732.83333333331</v>
      </c>
    </row>
    <row r="123" spans="1:4" ht="16.5" thickBot="1" x14ac:dyDescent="0.3">
      <c r="A123" s="101" t="s">
        <v>105</v>
      </c>
      <c r="B123" s="113">
        <f>('Octubre 11'!C123+'Noviembre 11'!C123+'Dec 11'!C123+'Ene 12'!C123+'Feb 12'!C123+'Mar 12'!C123+'Apr 12'!C124+'May 12'!C124+'Jun 12'!C124+'Jul 12'!C124+'Ago 12'!C124+'Sep 12'!C124)/12</f>
        <v>5104</v>
      </c>
      <c r="C123" s="113">
        <f>('Octubre 11'!D123+'Noviembre 11'!D123+'Dec 11'!D123+'Ene 12'!D123+'Feb 12'!D123+'Mar 12'!D123+'Apr 12'!D124+'May 12'!D124+'Jun 12'!D124+'Jul 12'!D124+'Ago 12'!D124+'Sep 12'!D124)/12</f>
        <v>10181.25</v>
      </c>
      <c r="D123" s="113">
        <f>('Octubre 11'!E123+'Noviembre 11'!E123+'Dec 11'!E123+'Ene 12'!E123+'Feb 12'!E123+'Mar 12'!E123+'Apr 12'!E124+'May 12'!E124+'Jun 12'!E124+'Jul 12'!E124+'Ago 12'!E124+'Sep 12'!E124)/12</f>
        <v>1173135.3333333333</v>
      </c>
    </row>
    <row r="124" spans="1:4" ht="16.5" thickBot="1" x14ac:dyDescent="0.3">
      <c r="A124" s="101" t="s">
        <v>106</v>
      </c>
      <c r="B124" s="113">
        <f>('Octubre 11'!C124+'Noviembre 11'!C124+'Dec 11'!C124+'Ene 12'!C124+'Feb 12'!C124+'Mar 12'!C124+'Apr 12'!C125+'May 12'!C125+'Jun 12'!C125+'Jul 12'!C125+'Ago 12'!C125+'Sep 12'!C125)/12</f>
        <v>1654.25</v>
      </c>
      <c r="C124" s="113">
        <f>('Octubre 11'!D124+'Noviembre 11'!D124+'Dec 11'!D124+'Ene 12'!D124+'Feb 12'!D124+'Mar 12'!D124+'Apr 12'!D125+'May 12'!D125+'Jun 12'!D125+'Jul 12'!D125+'Ago 12'!D125+'Sep 12'!D125)/12</f>
        <v>3368.9166666666665</v>
      </c>
      <c r="D124" s="113">
        <f>('Octubre 11'!E124+'Noviembre 11'!E124+'Dec 11'!E124+'Ene 12'!E124+'Feb 12'!E124+'Mar 12'!E124+'Apr 12'!E125+'May 12'!E125+'Jun 12'!E125+'Jul 12'!E125+'Ago 12'!E125+'Sep 12'!E125)/12</f>
        <v>387059.75</v>
      </c>
    </row>
    <row r="125" spans="1:4" ht="16.5" thickBot="1" x14ac:dyDescent="0.3">
      <c r="A125" s="101" t="s">
        <v>107</v>
      </c>
      <c r="B125" s="113">
        <f>('Octubre 11'!C125+'Noviembre 11'!C125+'Dec 11'!C125+'Ene 12'!C125+'Feb 12'!C125+'Mar 12'!C125+'Apr 12'!C126+'May 12'!C126+'Jun 12'!C126+'Jul 12'!C126+'Ago 12'!C126+'Sep 12'!C126)/12</f>
        <v>4932.083333333333</v>
      </c>
      <c r="C125" s="113">
        <f>('Octubre 11'!D125+'Noviembre 11'!D125+'Dec 11'!D125+'Ene 12'!D125+'Feb 12'!D125+'Mar 12'!D125+'Apr 12'!D126+'May 12'!D126+'Jun 12'!D126+'Jul 12'!D126+'Ago 12'!D126+'Sep 12'!D126)/12</f>
        <v>9635</v>
      </c>
      <c r="D125" s="113">
        <f>('Octubre 11'!E125+'Noviembre 11'!E125+'Dec 11'!E125+'Ene 12'!E125+'Feb 12'!E125+'Mar 12'!E125+'Apr 12'!E126+'May 12'!E126+'Jun 12'!E126+'Jul 12'!E126+'Ago 12'!E126+'Sep 12'!E126)/12</f>
        <v>1110959.3333333333</v>
      </c>
    </row>
    <row r="126" spans="1:4" ht="16.5" thickBot="1" x14ac:dyDescent="0.3">
      <c r="A126" s="101" t="s">
        <v>108</v>
      </c>
      <c r="B126" s="113">
        <f>('Octubre 11'!C126+'Noviembre 11'!C126+'Dec 11'!C126+'Ene 12'!C126+'Feb 12'!C126+'Mar 12'!C126+'Apr 12'!C127+'May 12'!C127+'Jun 12'!C127+'Jul 12'!C127+'Ago 12'!C127+'Sep 12'!C127)/12</f>
        <v>7777.5</v>
      </c>
      <c r="C126" s="113">
        <f>('Octubre 11'!D126+'Noviembre 11'!D126+'Dec 11'!D126+'Ene 12'!D126+'Feb 12'!D126+'Mar 12'!D126+'Apr 12'!D127+'May 12'!D127+'Jun 12'!D127+'Jul 12'!D127+'Ago 12'!D127+'Sep 12'!D127)/12</f>
        <v>13317.5</v>
      </c>
      <c r="D126" s="113">
        <f>('Octubre 11'!E126+'Noviembre 11'!E126+'Dec 11'!E126+'Ene 12'!E126+'Feb 12'!E126+'Mar 12'!E126+'Apr 12'!E127+'May 12'!E127+'Jun 12'!E127+'Jul 12'!E127+'Ago 12'!E127+'Sep 12'!E127)/12</f>
        <v>1609475.25</v>
      </c>
    </row>
    <row r="127" spans="1:4" ht="16.5" thickBot="1" x14ac:dyDescent="0.3">
      <c r="A127" s="101" t="s">
        <v>109</v>
      </c>
      <c r="B127" s="113">
        <f>('Octubre 11'!C127+'Noviembre 11'!C127+'Dec 11'!C127+'Ene 12'!C127+'Feb 12'!C127+'Mar 12'!C127+'Apr 12'!C128+'May 12'!C128+'Jun 12'!C128+'Jul 12'!C128+'Ago 12'!C128+'Sep 12'!C128)/12</f>
        <v>10963.333333333334</v>
      </c>
      <c r="C127" s="113">
        <f>('Octubre 11'!D127+'Noviembre 11'!D127+'Dec 11'!D127+'Ene 12'!D127+'Feb 12'!D127+'Mar 12'!D127+'Apr 12'!D128+'May 12'!D128+'Jun 12'!D128+'Jul 12'!D128+'Ago 12'!D128+'Sep 12'!D128)/12</f>
        <v>23247.166666666668</v>
      </c>
      <c r="D127" s="113">
        <f>('Octubre 11'!E127+'Noviembre 11'!E127+'Dec 11'!E127+'Ene 12'!E127+'Feb 12'!E127+'Mar 12'!E127+'Apr 12'!E128+'May 12'!E128+'Jun 12'!E128+'Jul 12'!E128+'Ago 12'!E128+'Sep 12'!E128)/12</f>
        <v>2697764.3333333335</v>
      </c>
    </row>
    <row r="128" spans="1:4" ht="16.5" thickBot="1" x14ac:dyDescent="0.3">
      <c r="A128" s="101" t="s">
        <v>110</v>
      </c>
      <c r="B128" s="113">
        <f>('Octubre 11'!C128+'Noviembre 11'!C128+'Dec 11'!C128+'Ene 12'!C128+'Feb 12'!C128+'Mar 12'!C128+'Apr 12'!C129+'May 12'!C129+'Jun 12'!C129+'Jul 12'!C129+'Ago 12'!C129+'Sep 12'!C129)/12</f>
        <v>9767.6666666666661</v>
      </c>
      <c r="C128" s="113">
        <f>('Octubre 11'!D128+'Noviembre 11'!D128+'Dec 11'!D128+'Ene 12'!D128+'Feb 12'!D128+'Mar 12'!D128+'Apr 12'!D129+'May 12'!D129+'Jun 12'!D129+'Jul 12'!D129+'Ago 12'!D129+'Sep 12'!D129)/12</f>
        <v>19972.583333333332</v>
      </c>
      <c r="D128" s="113">
        <f>('Octubre 11'!E128+'Noviembre 11'!E128+'Dec 11'!E128+'Ene 12'!E128+'Feb 12'!E128+'Mar 12'!E128+'Apr 12'!E129+'May 12'!E129+'Jun 12'!E129+'Jul 12'!E129+'Ago 12'!E129+'Sep 12'!E129)/12</f>
        <v>2303880</v>
      </c>
    </row>
    <row r="129" spans="1:4" ht="16.5" thickBot="1" x14ac:dyDescent="0.3">
      <c r="A129" s="101" t="s">
        <v>111</v>
      </c>
      <c r="B129" s="113">
        <f>('Octubre 11'!C129+'Noviembre 11'!C129+'Dec 11'!C129+'Ene 12'!C129+'Feb 12'!C129+'Mar 12'!C129+'Apr 12'!C130+'May 12'!C130+'Jun 12'!C130+'Jul 12'!C130+'Ago 12'!C130+'Sep 12'!C130)/12</f>
        <v>7279.083333333333</v>
      </c>
      <c r="C129" s="113">
        <f>('Octubre 11'!D129+'Noviembre 11'!D129+'Dec 11'!D129+'Ene 12'!D129+'Feb 12'!D129+'Mar 12'!D129+'Apr 12'!D130+'May 12'!D130+'Jun 12'!D130+'Jul 12'!D130+'Ago 12'!D130+'Sep 12'!D130)/12</f>
        <v>15769.5</v>
      </c>
      <c r="D129" s="113">
        <f>('Octubre 11'!E129+'Noviembre 11'!E129+'Dec 11'!E129+'Ene 12'!E129+'Feb 12'!E129+'Mar 12'!E129+'Apr 12'!E130+'May 12'!E130+'Jun 12'!E130+'Jul 12'!E130+'Ago 12'!E130+'Sep 12'!E130)/12</f>
        <v>1830747.3333333333</v>
      </c>
    </row>
    <row r="130" spans="1:4" ht="15" customHeight="1" thickBot="1" x14ac:dyDescent="0.3">
      <c r="A130" s="124" t="s">
        <v>112</v>
      </c>
      <c r="B130" s="113">
        <f>('Octubre 11'!C130+'Noviembre 11'!C130+'Dec 11'!C130+'Ene 12'!C130+'Feb 12'!C130+'Mar 12'!C130+'Apr 12'!C131+'May 12'!C131+'Jun 12'!C131+'Jul 12'!C131+'Ago 12'!C131+'Sep 12'!C131)/12</f>
        <v>14498.25</v>
      </c>
      <c r="C130" s="113">
        <f>('Octubre 11'!D130+'Noviembre 11'!D130+'Dec 11'!D130+'Ene 12'!D130+'Feb 12'!D130+'Mar 12'!D130+'Apr 12'!D131+'May 12'!D131+'Jun 12'!D131+'Jul 12'!D131+'Ago 12'!D131+'Sep 12'!D131)/12</f>
        <v>27661.916666666668</v>
      </c>
      <c r="D130" s="113">
        <f>('Octubre 11'!E130+'Noviembre 11'!E130+'Dec 11'!E130+'Ene 12'!E130+'Feb 12'!E130+'Mar 12'!E130+'Apr 12'!E131+'May 12'!E131+'Jun 12'!E131+'Jul 12'!E131+'Ago 12'!E131+'Sep 12'!E131)/12</f>
        <v>3254335.3333333335</v>
      </c>
    </row>
    <row r="131" spans="1:4" ht="16.5" thickBot="1" x14ac:dyDescent="0.3">
      <c r="A131" s="103" t="s">
        <v>45</v>
      </c>
      <c r="B131" s="114">
        <f>SUM(B122:B130)</f>
        <v>63590.416666666664</v>
      </c>
      <c r="C131" s="114">
        <f t="shared" ref="C131:D131" si="7">SUM(C122:C130)</f>
        <v>126712.91666666667</v>
      </c>
      <c r="D131" s="114">
        <f t="shared" si="7"/>
        <v>14777089.500000002</v>
      </c>
    </row>
    <row r="132" spans="1:4" ht="16.5" thickBot="1" x14ac:dyDescent="0.3">
      <c r="A132" s="117"/>
      <c r="B132" s="118"/>
      <c r="C132" s="118"/>
      <c r="D132" s="119"/>
    </row>
    <row r="133" spans="1:4" ht="16.5" thickBot="1" x14ac:dyDescent="0.3">
      <c r="A133" s="96" t="s">
        <v>114</v>
      </c>
      <c r="B133" s="122">
        <f>SUM(B131+B119+B102+B90+B77+B68+B58+B48+B32+B16)</f>
        <v>667854.33333333326</v>
      </c>
      <c r="C133" s="122">
        <f t="shared" ref="C133:D133" si="8">SUM(C131+C119+C102+C90+C77+C68+C58+C48+C32+C16)</f>
        <v>1380185.3333333333</v>
      </c>
      <c r="D133" s="122">
        <f t="shared" si="8"/>
        <v>157855422.25</v>
      </c>
    </row>
    <row r="135" spans="1:4" x14ac:dyDescent="0.25">
      <c r="B135" s="209"/>
      <c r="C135" s="209"/>
      <c r="D135" s="209"/>
    </row>
    <row r="136" spans="1:4" x14ac:dyDescent="0.25">
      <c r="C136" s="214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9"/>
  <sheetViews>
    <sheetView workbookViewId="0">
      <selection activeCell="I1" sqref="I1:J1048576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0.5703125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10" width="9.140625" style="1"/>
    <col min="11" max="11" width="24" style="1" bestFit="1" customWidth="1"/>
    <col min="12" max="16384" width="9.140625" style="1"/>
  </cols>
  <sheetData>
    <row r="1" spans="2:8" ht="18.75" x14ac:dyDescent="0.3">
      <c r="B1" s="215" t="s">
        <v>0</v>
      </c>
      <c r="C1" s="215"/>
      <c r="D1" s="215"/>
      <c r="E1" s="215"/>
      <c r="F1" s="215"/>
      <c r="G1" s="17"/>
      <c r="H1" s="17"/>
    </row>
    <row r="2" spans="2:8" ht="18.75" x14ac:dyDescent="0.3">
      <c r="B2" s="215" t="s">
        <v>1</v>
      </c>
      <c r="C2" s="215"/>
      <c r="D2" s="215"/>
      <c r="E2" s="215"/>
      <c r="F2" s="215"/>
      <c r="G2" s="17"/>
      <c r="H2" s="17"/>
    </row>
    <row r="3" spans="2:8" ht="18.75" x14ac:dyDescent="0.3">
      <c r="B3" s="216" t="s">
        <v>2</v>
      </c>
      <c r="C3" s="216"/>
      <c r="D3" s="216"/>
      <c r="E3" s="216"/>
      <c r="F3" s="216"/>
      <c r="G3" s="17"/>
      <c r="H3" s="17"/>
    </row>
    <row r="4" spans="2:8" ht="18.75" x14ac:dyDescent="0.3">
      <c r="B4" s="215" t="s">
        <v>132</v>
      </c>
      <c r="C4" s="215"/>
      <c r="D4" s="215"/>
      <c r="E4" s="215"/>
      <c r="F4" s="215"/>
      <c r="G4" s="17"/>
      <c r="H4" s="17"/>
    </row>
    <row r="5" spans="2:8" ht="19.5" thickBot="1" x14ac:dyDescent="0.35">
      <c r="B5" s="217"/>
      <c r="C5" s="217"/>
      <c r="D5" s="217"/>
      <c r="E5" s="217"/>
      <c r="F5" s="217"/>
      <c r="G5" s="17"/>
      <c r="H5" s="17"/>
    </row>
    <row r="6" spans="2:8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</row>
    <row r="7" spans="2:8" ht="19.5" thickBot="1" x14ac:dyDescent="0.35">
      <c r="B7" s="21" t="s">
        <v>7</v>
      </c>
      <c r="C7" s="22"/>
      <c r="D7" s="22"/>
      <c r="E7" s="22"/>
      <c r="F7" s="23"/>
      <c r="G7" s="17"/>
      <c r="H7" s="17"/>
    </row>
    <row r="8" spans="2:8" ht="18.75" x14ac:dyDescent="0.3">
      <c r="B8" s="24" t="s">
        <v>8</v>
      </c>
      <c r="C8" s="15">
        <v>7853</v>
      </c>
      <c r="D8" s="13">
        <v>17303</v>
      </c>
      <c r="E8" s="14">
        <v>2059903</v>
      </c>
      <c r="F8" s="25">
        <f>E8/C8</f>
        <v>262.30778046606395</v>
      </c>
      <c r="G8" s="17"/>
      <c r="H8" s="17"/>
    </row>
    <row r="9" spans="2:8" ht="18.75" x14ac:dyDescent="0.3">
      <c r="B9" s="26" t="s">
        <v>9</v>
      </c>
      <c r="C9" s="3">
        <v>5899</v>
      </c>
      <c r="D9" s="13">
        <v>11985</v>
      </c>
      <c r="E9" s="3">
        <v>1473504</v>
      </c>
      <c r="F9" s="25">
        <f t="shared" ref="F9:F16" si="0">E9/C9</f>
        <v>249.78877775894219</v>
      </c>
      <c r="G9" s="17"/>
      <c r="H9" s="17"/>
    </row>
    <row r="10" spans="2:8" ht="18.75" x14ac:dyDescent="0.3">
      <c r="B10" s="26" t="s">
        <v>141</v>
      </c>
      <c r="C10" s="3">
        <v>6437</v>
      </c>
      <c r="D10" s="13">
        <v>12762</v>
      </c>
      <c r="E10" s="3">
        <v>1578370</v>
      </c>
      <c r="F10" s="25">
        <f t="shared" si="0"/>
        <v>245.20273419294702</v>
      </c>
      <c r="G10" s="17"/>
      <c r="H10" s="17"/>
    </row>
    <row r="11" spans="2:8" ht="18.75" x14ac:dyDescent="0.3">
      <c r="B11" s="26" t="s">
        <v>10</v>
      </c>
      <c r="C11" s="3">
        <v>8348</v>
      </c>
      <c r="D11" s="13">
        <v>17444</v>
      </c>
      <c r="E11" s="3">
        <v>2098557</v>
      </c>
      <c r="F11" s="25">
        <f t="shared" si="0"/>
        <v>251.38440344992813</v>
      </c>
      <c r="G11" s="17"/>
      <c r="H11" s="17"/>
    </row>
    <row r="12" spans="2:8" ht="18.75" x14ac:dyDescent="0.3">
      <c r="B12" s="26" t="s">
        <v>11</v>
      </c>
      <c r="C12" s="3">
        <v>2043</v>
      </c>
      <c r="D12" s="13">
        <v>4527</v>
      </c>
      <c r="E12" s="3">
        <v>546849</v>
      </c>
      <c r="F12" s="25">
        <f t="shared" si="0"/>
        <v>267.6696035242291</v>
      </c>
      <c r="G12" s="17"/>
      <c r="H12" s="17"/>
    </row>
    <row r="13" spans="2:8" ht="18.75" x14ac:dyDescent="0.3">
      <c r="B13" s="26" t="s">
        <v>12</v>
      </c>
      <c r="C13" s="3">
        <v>8833</v>
      </c>
      <c r="D13" s="13">
        <v>19076</v>
      </c>
      <c r="E13" s="3">
        <v>2306411</v>
      </c>
      <c r="F13" s="25">
        <f t="shared" si="0"/>
        <v>261.11298539567531</v>
      </c>
      <c r="G13" s="17"/>
      <c r="H13" s="17"/>
    </row>
    <row r="14" spans="2:8" ht="18.75" x14ac:dyDescent="0.3">
      <c r="B14" s="26" t="s">
        <v>13</v>
      </c>
      <c r="C14" s="3">
        <v>3162</v>
      </c>
      <c r="D14" s="13">
        <v>6276</v>
      </c>
      <c r="E14" s="3">
        <v>760538</v>
      </c>
      <c r="F14" s="25">
        <f t="shared" si="0"/>
        <v>240.52435167615434</v>
      </c>
      <c r="G14" s="17"/>
      <c r="H14" s="17"/>
    </row>
    <row r="15" spans="2:8" ht="19.5" thickBot="1" x14ac:dyDescent="0.35">
      <c r="B15" s="28" t="s">
        <v>14</v>
      </c>
      <c r="C15" s="4">
        <v>10236</v>
      </c>
      <c r="D15" s="13">
        <v>20670</v>
      </c>
      <c r="E15" s="11">
        <v>2550092</v>
      </c>
      <c r="F15" s="25">
        <f t="shared" si="0"/>
        <v>249.12973817897617</v>
      </c>
      <c r="G15" s="17"/>
      <c r="H15" s="17"/>
    </row>
    <row r="16" spans="2:8" ht="19.5" thickBot="1" x14ac:dyDescent="0.35">
      <c r="B16" s="29" t="s">
        <v>15</v>
      </c>
      <c r="C16" s="30">
        <f>SUM(C8:C15)</f>
        <v>52811</v>
      </c>
      <c r="D16" s="30">
        <f t="shared" ref="D16:E16" si="1">SUM(D8:D15)</f>
        <v>110043</v>
      </c>
      <c r="E16" s="30">
        <f t="shared" si="1"/>
        <v>13374224</v>
      </c>
      <c r="F16" s="31">
        <f t="shared" si="0"/>
        <v>253.24693719111548</v>
      </c>
      <c r="G16" s="17"/>
      <c r="H16" s="17"/>
    </row>
    <row r="17" spans="2:15" ht="19.5" thickBot="1" x14ac:dyDescent="0.35">
      <c r="B17" s="32"/>
      <c r="C17" s="33"/>
      <c r="D17" s="33"/>
      <c r="E17" s="33"/>
      <c r="F17" s="33"/>
      <c r="G17" s="2"/>
      <c r="H17" s="2"/>
      <c r="I17" s="2"/>
      <c r="J17" s="2"/>
      <c r="K17" s="2"/>
      <c r="L17" s="2"/>
      <c r="M17" s="2"/>
      <c r="N17" s="2"/>
      <c r="O17" s="2"/>
    </row>
    <row r="18" spans="2:15" ht="19.5" thickBot="1" x14ac:dyDescent="0.35">
      <c r="B18" s="34" t="s">
        <v>16</v>
      </c>
      <c r="C18" s="35"/>
      <c r="D18" s="35"/>
      <c r="E18" s="35"/>
      <c r="F18" s="36"/>
      <c r="G18" s="2"/>
      <c r="H18" s="2"/>
      <c r="I18" s="2"/>
      <c r="J18" s="2"/>
      <c r="K18" s="2"/>
      <c r="L18" s="2"/>
      <c r="M18" s="2"/>
      <c r="N18" s="2"/>
      <c r="O18" s="2"/>
    </row>
    <row r="19" spans="2:15" ht="18.75" x14ac:dyDescent="0.3">
      <c r="B19" s="37" t="s">
        <v>17</v>
      </c>
      <c r="C19" s="3">
        <v>15030</v>
      </c>
      <c r="D19" s="3">
        <v>29276</v>
      </c>
      <c r="E19" s="6">
        <v>3614409</v>
      </c>
      <c r="F19" s="27">
        <f t="shared" ref="F19:F32" si="2">E19/C19</f>
        <v>240.47964071856288</v>
      </c>
      <c r="G19" s="38"/>
      <c r="H19" s="38"/>
      <c r="I19" s="38"/>
      <c r="J19" s="38"/>
      <c r="K19" s="38"/>
      <c r="L19" s="38"/>
      <c r="M19" s="38"/>
      <c r="N19" s="38"/>
      <c r="O19" s="38"/>
    </row>
    <row r="20" spans="2:15" ht="18.75" x14ac:dyDescent="0.3">
      <c r="B20" s="56" t="s">
        <v>18</v>
      </c>
      <c r="C20" s="3">
        <v>7257</v>
      </c>
      <c r="D20" s="3">
        <v>13464</v>
      </c>
      <c r="E20" s="3">
        <v>1670675</v>
      </c>
      <c r="F20" s="27">
        <f t="shared" si="2"/>
        <v>230.21565385145377</v>
      </c>
      <c r="G20" s="38"/>
      <c r="H20" s="38"/>
      <c r="I20" s="38"/>
      <c r="J20" s="38"/>
      <c r="K20" s="38"/>
      <c r="L20" s="38"/>
      <c r="M20" s="38"/>
      <c r="N20" s="38"/>
      <c r="O20" s="38"/>
    </row>
    <row r="21" spans="2:15" ht="18.75" x14ac:dyDescent="0.3">
      <c r="B21" s="55" t="s">
        <v>19</v>
      </c>
      <c r="C21" s="9">
        <v>6099</v>
      </c>
      <c r="D21" s="3">
        <v>12198</v>
      </c>
      <c r="E21" s="9">
        <v>1480416</v>
      </c>
      <c r="F21" s="27">
        <f t="shared" si="2"/>
        <v>242.73093949827842</v>
      </c>
      <c r="G21" s="2"/>
      <c r="H21" s="2"/>
      <c r="I21" s="2"/>
      <c r="J21" s="2"/>
      <c r="K21" s="2"/>
      <c r="L21" s="2"/>
      <c r="M21" s="2"/>
      <c r="N21" s="2"/>
      <c r="O21" s="2"/>
    </row>
    <row r="22" spans="2:15" ht="18.75" x14ac:dyDescent="0.3">
      <c r="B22" s="26" t="s">
        <v>20</v>
      </c>
      <c r="C22" s="9">
        <v>7887</v>
      </c>
      <c r="D22" s="3">
        <v>16184</v>
      </c>
      <c r="E22" s="9">
        <v>1951137</v>
      </c>
      <c r="F22" s="27">
        <f t="shared" si="2"/>
        <v>247.38645872955496</v>
      </c>
      <c r="G22" s="2"/>
      <c r="H22" s="2"/>
      <c r="I22" s="2"/>
      <c r="J22" s="2"/>
      <c r="K22" s="2"/>
      <c r="L22" s="2"/>
      <c r="M22" s="2"/>
      <c r="N22" s="2"/>
      <c r="O22" s="2"/>
    </row>
    <row r="23" spans="2:15" ht="18.75" x14ac:dyDescent="0.3">
      <c r="B23" s="26" t="s">
        <v>21</v>
      </c>
      <c r="C23" s="9">
        <v>4880</v>
      </c>
      <c r="D23" s="3">
        <v>10526</v>
      </c>
      <c r="E23" s="9">
        <v>1258223</v>
      </c>
      <c r="F23" s="27">
        <f t="shared" si="2"/>
        <v>257.83258196721312</v>
      </c>
      <c r="G23" s="2"/>
      <c r="H23" s="2"/>
      <c r="I23" s="2"/>
      <c r="J23" s="2"/>
      <c r="K23" s="2"/>
      <c r="L23" s="2"/>
      <c r="M23" s="2"/>
      <c r="N23" s="2"/>
      <c r="O23" s="2"/>
    </row>
    <row r="24" spans="2:15" ht="18.75" x14ac:dyDescent="0.3">
      <c r="B24" s="26" t="s">
        <v>22</v>
      </c>
      <c r="C24" s="9">
        <v>3275</v>
      </c>
      <c r="D24" s="3">
        <v>6989</v>
      </c>
      <c r="E24" s="9">
        <v>847379</v>
      </c>
      <c r="F24" s="27">
        <f t="shared" si="2"/>
        <v>258.74167938931299</v>
      </c>
      <c r="G24" s="2"/>
      <c r="H24" s="2"/>
      <c r="I24" s="2"/>
      <c r="J24" s="2"/>
      <c r="K24" s="2"/>
      <c r="L24" s="2"/>
      <c r="M24" s="2"/>
      <c r="N24" s="2"/>
      <c r="O24" s="2"/>
    </row>
    <row r="25" spans="2:15" ht="18.75" x14ac:dyDescent="0.3">
      <c r="B25" s="26" t="s">
        <v>23</v>
      </c>
      <c r="C25" s="9">
        <v>8545</v>
      </c>
      <c r="D25" s="3">
        <v>17436</v>
      </c>
      <c r="E25" s="9">
        <v>2126707</v>
      </c>
      <c r="F25" s="27">
        <f t="shared" si="2"/>
        <v>248.88320655354008</v>
      </c>
      <c r="G25" s="2"/>
      <c r="H25" s="2"/>
      <c r="I25" s="2"/>
      <c r="J25" s="2"/>
      <c r="K25" s="2"/>
      <c r="L25" s="2"/>
      <c r="M25" s="2"/>
      <c r="N25" s="2"/>
      <c r="O25" s="2"/>
    </row>
    <row r="26" spans="2:15" ht="18.75" x14ac:dyDescent="0.3">
      <c r="B26" s="26" t="s">
        <v>24</v>
      </c>
      <c r="C26" s="9">
        <v>7602</v>
      </c>
      <c r="D26" s="3">
        <v>16269</v>
      </c>
      <c r="E26" s="9">
        <v>1974872</v>
      </c>
      <c r="F26" s="27">
        <f t="shared" si="2"/>
        <v>259.78321494343595</v>
      </c>
      <c r="G26" s="2"/>
      <c r="H26" s="2"/>
      <c r="I26" s="2"/>
      <c r="J26" s="2"/>
      <c r="K26" s="2"/>
      <c r="L26" s="2"/>
      <c r="M26" s="2"/>
      <c r="N26" s="2"/>
      <c r="O26" s="2"/>
    </row>
    <row r="27" spans="2:15" ht="18.75" x14ac:dyDescent="0.3">
      <c r="B27" s="26" t="s">
        <v>25</v>
      </c>
      <c r="C27" s="9">
        <v>10000</v>
      </c>
      <c r="D27" s="3">
        <v>19856</v>
      </c>
      <c r="E27" s="9">
        <v>2416876</v>
      </c>
      <c r="F27" s="27">
        <f t="shared" si="2"/>
        <v>241.6876</v>
      </c>
      <c r="G27" s="2"/>
      <c r="H27" s="2"/>
      <c r="I27" s="2"/>
      <c r="J27" s="2"/>
      <c r="K27" s="2"/>
      <c r="L27" s="2"/>
      <c r="M27" s="2"/>
      <c r="N27" s="2"/>
      <c r="O27" s="2"/>
    </row>
    <row r="28" spans="2:15" ht="18.75" x14ac:dyDescent="0.3">
      <c r="B28" s="26" t="s">
        <v>26</v>
      </c>
      <c r="C28" s="9">
        <v>6720</v>
      </c>
      <c r="D28" s="3">
        <v>15313</v>
      </c>
      <c r="E28" s="9">
        <v>1823316</v>
      </c>
      <c r="F28" s="27">
        <f t="shared" si="2"/>
        <v>271.32678571428573</v>
      </c>
      <c r="G28" s="2"/>
      <c r="H28" s="2"/>
      <c r="I28" s="2"/>
      <c r="J28" s="2"/>
      <c r="K28" s="2"/>
      <c r="L28" s="2"/>
      <c r="M28" s="2"/>
      <c r="N28" s="2"/>
      <c r="O28" s="2"/>
    </row>
    <row r="29" spans="2:15" ht="18.75" x14ac:dyDescent="0.3">
      <c r="B29" s="26" t="s">
        <v>27</v>
      </c>
      <c r="C29" s="9">
        <v>5758</v>
      </c>
      <c r="D29" s="3">
        <v>12243</v>
      </c>
      <c r="E29" s="9">
        <v>1470440</v>
      </c>
      <c r="F29" s="27">
        <f t="shared" si="2"/>
        <v>255.3733935394234</v>
      </c>
      <c r="G29" s="2"/>
      <c r="H29" s="2"/>
      <c r="I29" s="2"/>
      <c r="J29" s="2"/>
      <c r="K29" s="2"/>
      <c r="L29" s="2"/>
      <c r="M29" s="2"/>
      <c r="N29" s="2"/>
      <c r="O29" s="2"/>
    </row>
    <row r="30" spans="2:15" ht="18.75" x14ac:dyDescent="0.3">
      <c r="B30" s="39" t="s">
        <v>28</v>
      </c>
      <c r="C30" s="8">
        <v>5554</v>
      </c>
      <c r="D30" s="13">
        <v>12062</v>
      </c>
      <c r="E30" s="8">
        <v>1471609</v>
      </c>
      <c r="F30" s="27">
        <f t="shared" si="2"/>
        <v>264.96380986676269</v>
      </c>
      <c r="G30" s="2"/>
      <c r="H30" s="2"/>
      <c r="I30" s="2"/>
      <c r="J30" s="2"/>
      <c r="K30" s="2"/>
      <c r="L30" s="2"/>
      <c r="M30" s="2"/>
      <c r="N30" s="2"/>
      <c r="O30" s="2"/>
    </row>
    <row r="31" spans="2:15" ht="19.5" thickBot="1" x14ac:dyDescent="0.35">
      <c r="B31" s="39" t="s">
        <v>29</v>
      </c>
      <c r="C31" s="53">
        <v>1969</v>
      </c>
      <c r="D31" s="5">
        <v>4166</v>
      </c>
      <c r="E31" s="54">
        <v>512172</v>
      </c>
      <c r="F31" s="27">
        <f t="shared" si="2"/>
        <v>260.11782630777043</v>
      </c>
      <c r="G31" s="2"/>
      <c r="H31" s="2"/>
      <c r="I31" s="2"/>
      <c r="J31" s="2"/>
      <c r="K31" s="2"/>
      <c r="L31" s="2"/>
      <c r="M31" s="2"/>
      <c r="N31" s="2"/>
      <c r="O31" s="2"/>
    </row>
    <row r="32" spans="2:15" ht="19.5" thickBot="1" x14ac:dyDescent="0.35">
      <c r="B32" s="29" t="s">
        <v>30</v>
      </c>
      <c r="C32" s="40">
        <f>SUM(C19:C31)</f>
        <v>90576</v>
      </c>
      <c r="D32" s="40">
        <f t="shared" ref="D32:E32" si="3">SUM(D19:D31)</f>
        <v>185982</v>
      </c>
      <c r="E32" s="40">
        <f t="shared" si="3"/>
        <v>22618231</v>
      </c>
      <c r="F32" s="31">
        <f t="shared" si="2"/>
        <v>249.71549858682212</v>
      </c>
      <c r="G32" s="2"/>
      <c r="H32" s="2"/>
      <c r="I32" s="2"/>
      <c r="J32" s="2"/>
      <c r="K32" s="2"/>
      <c r="L32" s="2"/>
      <c r="M32" s="2"/>
      <c r="N32" s="2"/>
      <c r="O32" s="2"/>
    </row>
    <row r="33" spans="2:8" ht="19.5" thickBot="1" x14ac:dyDescent="0.35">
      <c r="B33" s="32"/>
      <c r="C33" s="41"/>
      <c r="D33" s="41"/>
      <c r="E33" s="41"/>
      <c r="F33" s="33"/>
      <c r="G33" s="17"/>
      <c r="H33" s="17"/>
    </row>
    <row r="34" spans="2:8" ht="19.5" thickBot="1" x14ac:dyDescent="0.35">
      <c r="B34" s="21" t="s">
        <v>31</v>
      </c>
      <c r="C34" s="42"/>
      <c r="D34" s="42"/>
      <c r="E34" s="42"/>
      <c r="F34" s="43"/>
      <c r="G34" s="17"/>
      <c r="H34" s="17"/>
    </row>
    <row r="35" spans="2:8" ht="18.75" x14ac:dyDescent="0.3">
      <c r="B35" s="24" t="s">
        <v>32</v>
      </c>
      <c r="C35" s="16">
        <v>8988</v>
      </c>
      <c r="D35" s="7">
        <v>18957</v>
      </c>
      <c r="E35" s="8">
        <v>2281003</v>
      </c>
      <c r="F35" s="27">
        <f t="shared" ref="F35:F47" si="4">E35/C35</f>
        <v>253.78315531820203</v>
      </c>
      <c r="G35" s="17"/>
      <c r="H35" s="17"/>
    </row>
    <row r="36" spans="2:8" ht="18.75" x14ac:dyDescent="0.3">
      <c r="B36" s="26" t="s">
        <v>33</v>
      </c>
      <c r="C36" s="9">
        <v>9142</v>
      </c>
      <c r="D36" s="7">
        <v>18281</v>
      </c>
      <c r="E36" s="9">
        <v>2214534</v>
      </c>
      <c r="F36" s="27">
        <f t="shared" si="4"/>
        <v>242.23736600306279</v>
      </c>
      <c r="G36" s="17"/>
      <c r="H36" s="17"/>
    </row>
    <row r="37" spans="2:8" ht="18.75" x14ac:dyDescent="0.3">
      <c r="B37" s="26" t="s">
        <v>34</v>
      </c>
      <c r="C37" s="9">
        <v>10611</v>
      </c>
      <c r="D37" s="7">
        <v>21853</v>
      </c>
      <c r="E37" s="9">
        <v>2616145</v>
      </c>
      <c r="F37" s="27">
        <f t="shared" si="4"/>
        <v>246.55027801338233</v>
      </c>
      <c r="G37" s="17"/>
      <c r="H37" s="17"/>
    </row>
    <row r="38" spans="2:8" ht="18.75" x14ac:dyDescent="0.3">
      <c r="B38" s="26" t="s">
        <v>35</v>
      </c>
      <c r="C38" s="9">
        <v>5390</v>
      </c>
      <c r="D38" s="7">
        <v>11321</v>
      </c>
      <c r="E38" s="9">
        <v>1390081</v>
      </c>
      <c r="F38" s="27">
        <f t="shared" si="4"/>
        <v>257.89999999999998</v>
      </c>
      <c r="G38" s="17"/>
      <c r="H38" s="17"/>
    </row>
    <row r="39" spans="2:8" ht="18.75" x14ac:dyDescent="0.3">
      <c r="B39" s="26" t="s">
        <v>36</v>
      </c>
      <c r="C39" s="9">
        <v>8168</v>
      </c>
      <c r="D39" s="7">
        <v>17641</v>
      </c>
      <c r="E39" s="9">
        <v>2119421</v>
      </c>
      <c r="F39" s="27">
        <f t="shared" si="4"/>
        <v>259.47857492654259</v>
      </c>
      <c r="G39" s="17"/>
      <c r="H39" s="17"/>
    </row>
    <row r="40" spans="2:8" ht="18.75" x14ac:dyDescent="0.3">
      <c r="B40" s="26" t="s">
        <v>37</v>
      </c>
      <c r="C40" s="9">
        <v>5834</v>
      </c>
      <c r="D40" s="7">
        <v>11990</v>
      </c>
      <c r="E40" s="9">
        <v>1434492</v>
      </c>
      <c r="F40" s="27">
        <f t="shared" si="4"/>
        <v>245.88481316420982</v>
      </c>
      <c r="G40" s="17"/>
      <c r="H40" s="17"/>
    </row>
    <row r="41" spans="2:8" ht="18.75" x14ac:dyDescent="0.3">
      <c r="B41" s="26" t="s">
        <v>38</v>
      </c>
      <c r="C41" s="9">
        <v>7221</v>
      </c>
      <c r="D41" s="7">
        <v>15687</v>
      </c>
      <c r="E41" s="9">
        <v>1869219</v>
      </c>
      <c r="F41" s="27">
        <f t="shared" si="4"/>
        <v>258.85874532613212</v>
      </c>
      <c r="G41" s="17"/>
      <c r="H41" s="17"/>
    </row>
    <row r="42" spans="2:8" ht="18.75" x14ac:dyDescent="0.3">
      <c r="B42" s="26" t="s">
        <v>39</v>
      </c>
      <c r="C42" s="9">
        <v>10517</v>
      </c>
      <c r="D42" s="7">
        <v>22963</v>
      </c>
      <c r="E42" s="9">
        <v>2750649</v>
      </c>
      <c r="F42" s="27">
        <f t="shared" si="4"/>
        <v>261.54312066178568</v>
      </c>
      <c r="G42" s="17"/>
      <c r="H42" s="17"/>
    </row>
    <row r="43" spans="2:8" ht="18.75" x14ac:dyDescent="0.3">
      <c r="B43" s="26" t="s">
        <v>40</v>
      </c>
      <c r="C43" s="9">
        <v>7043</v>
      </c>
      <c r="D43" s="7">
        <v>14825</v>
      </c>
      <c r="E43" s="9">
        <v>1778721</v>
      </c>
      <c r="F43" s="27">
        <f t="shared" si="4"/>
        <v>252.5516115291779</v>
      </c>
      <c r="G43" s="17"/>
      <c r="H43" s="17"/>
    </row>
    <row r="44" spans="2:8" ht="18.75" x14ac:dyDescent="0.3">
      <c r="B44" s="26" t="s">
        <v>41</v>
      </c>
      <c r="C44" s="9">
        <v>5714</v>
      </c>
      <c r="D44" s="7">
        <v>11657</v>
      </c>
      <c r="E44" s="9">
        <v>1380535</v>
      </c>
      <c r="F44" s="27">
        <f t="shared" si="4"/>
        <v>241.60570528526426</v>
      </c>
      <c r="G44" s="17"/>
      <c r="H44" s="17"/>
    </row>
    <row r="45" spans="2:8" ht="18.75" x14ac:dyDescent="0.3">
      <c r="B45" s="26" t="s">
        <v>42</v>
      </c>
      <c r="C45" s="9">
        <v>7564</v>
      </c>
      <c r="D45" s="7">
        <v>16111</v>
      </c>
      <c r="E45" s="9">
        <v>1945532</v>
      </c>
      <c r="F45" s="27">
        <f t="shared" si="4"/>
        <v>257.20941300898994</v>
      </c>
      <c r="G45" s="17"/>
      <c r="H45" s="17"/>
    </row>
    <row r="46" spans="2:8" ht="18.75" x14ac:dyDescent="0.3">
      <c r="B46" s="39" t="s">
        <v>43</v>
      </c>
      <c r="C46" s="9">
        <v>6907</v>
      </c>
      <c r="D46" s="7">
        <v>14203</v>
      </c>
      <c r="E46" s="12">
        <v>1726643</v>
      </c>
      <c r="F46" s="27">
        <f t="shared" si="4"/>
        <v>249.98450846966844</v>
      </c>
      <c r="G46" s="17"/>
      <c r="H46" s="17"/>
    </row>
    <row r="47" spans="2:8" ht="19.5" thickBot="1" x14ac:dyDescent="0.35">
      <c r="B47" s="39" t="s">
        <v>44</v>
      </c>
      <c r="C47" s="53">
        <v>5005</v>
      </c>
      <c r="D47" s="7">
        <v>10314</v>
      </c>
      <c r="E47" s="12">
        <v>1242217</v>
      </c>
      <c r="F47" s="27">
        <f t="shared" si="4"/>
        <v>248.1952047952048</v>
      </c>
      <c r="G47" s="17"/>
      <c r="H47" s="17"/>
    </row>
    <row r="48" spans="2:8" ht="19.5" thickBot="1" x14ac:dyDescent="0.35">
      <c r="B48" s="29" t="s">
        <v>45</v>
      </c>
      <c r="C48" s="40">
        <f>SUM(C35:C47)</f>
        <v>98104</v>
      </c>
      <c r="D48" s="40">
        <f t="shared" ref="D48:E48" si="5">SUM(D35:D47)</f>
        <v>205803</v>
      </c>
      <c r="E48" s="40">
        <f t="shared" si="5"/>
        <v>24749192</v>
      </c>
      <c r="F48" s="31">
        <f t="shared" ref="F48" si="6">E48/C48</f>
        <v>252.27505504362716</v>
      </c>
      <c r="G48" s="17"/>
      <c r="H48" s="17"/>
    </row>
    <row r="49" spans="2:8" ht="19.5" thickBot="1" x14ac:dyDescent="0.35">
      <c r="B49" s="44"/>
      <c r="C49" s="45"/>
      <c r="D49" s="45"/>
      <c r="E49" s="45"/>
      <c r="F49" s="46"/>
      <c r="G49" s="17"/>
      <c r="H49" s="17"/>
    </row>
    <row r="50" spans="2:8" ht="19.5" thickBot="1" x14ac:dyDescent="0.35">
      <c r="B50" s="21" t="s">
        <v>46</v>
      </c>
      <c r="C50" s="42"/>
      <c r="D50" s="42"/>
      <c r="E50" s="42"/>
      <c r="F50" s="43"/>
      <c r="G50" s="17"/>
      <c r="H50" s="17"/>
    </row>
    <row r="51" spans="2:8" ht="18.75" x14ac:dyDescent="0.3">
      <c r="B51" s="24" t="s">
        <v>47</v>
      </c>
      <c r="C51" s="16">
        <v>5524</v>
      </c>
      <c r="D51" s="7">
        <v>11427</v>
      </c>
      <c r="E51" s="8">
        <v>1384706</v>
      </c>
      <c r="F51" s="27">
        <f t="shared" ref="F51:F57" si="7">E51/C51</f>
        <v>250.6708906589428</v>
      </c>
      <c r="G51" s="17"/>
      <c r="H51" s="17"/>
    </row>
    <row r="52" spans="2:8" ht="18.75" x14ac:dyDescent="0.3">
      <c r="B52" s="26" t="s">
        <v>48</v>
      </c>
      <c r="C52" s="9">
        <v>8002</v>
      </c>
      <c r="D52" s="7">
        <v>17686</v>
      </c>
      <c r="E52" s="9">
        <v>2145241</v>
      </c>
      <c r="F52" s="27">
        <f t="shared" si="7"/>
        <v>268.08810297425646</v>
      </c>
      <c r="G52" s="17"/>
      <c r="H52" s="17"/>
    </row>
    <row r="53" spans="2:8" ht="18.75" x14ac:dyDescent="0.3">
      <c r="B53" s="26" t="s">
        <v>49</v>
      </c>
      <c r="C53" s="9">
        <v>22190</v>
      </c>
      <c r="D53" s="7">
        <v>44742</v>
      </c>
      <c r="E53" s="9">
        <v>5368714</v>
      </c>
      <c r="F53" s="27">
        <f t="shared" si="7"/>
        <v>241.94294727354665</v>
      </c>
      <c r="G53" s="17"/>
      <c r="H53" s="17"/>
    </row>
    <row r="54" spans="2:8" ht="18.75" x14ac:dyDescent="0.3">
      <c r="B54" s="26" t="s">
        <v>50</v>
      </c>
      <c r="C54" s="9">
        <v>7393</v>
      </c>
      <c r="D54" s="7">
        <v>15726</v>
      </c>
      <c r="E54" s="9">
        <v>1862560</v>
      </c>
      <c r="F54" s="27">
        <f t="shared" si="7"/>
        <v>251.93561477072907</v>
      </c>
      <c r="G54" s="17"/>
      <c r="H54" s="17"/>
    </row>
    <row r="55" spans="2:8" ht="18.75" x14ac:dyDescent="0.3">
      <c r="B55" s="26" t="s">
        <v>51</v>
      </c>
      <c r="C55" s="9">
        <v>5630</v>
      </c>
      <c r="D55" s="7">
        <v>11393</v>
      </c>
      <c r="E55" s="9">
        <v>1399148</v>
      </c>
      <c r="F55" s="27">
        <f t="shared" si="7"/>
        <v>248.51651865008881</v>
      </c>
      <c r="G55" s="17"/>
      <c r="H55" s="17"/>
    </row>
    <row r="56" spans="2:8" ht="18.75" x14ac:dyDescent="0.3">
      <c r="B56" s="26" t="s">
        <v>52</v>
      </c>
      <c r="C56" s="9">
        <v>5761</v>
      </c>
      <c r="D56" s="7">
        <v>11792</v>
      </c>
      <c r="E56" s="9">
        <v>1423726</v>
      </c>
      <c r="F56" s="27">
        <f t="shared" si="7"/>
        <v>247.13174796042352</v>
      </c>
      <c r="G56" s="17"/>
      <c r="H56" s="17"/>
    </row>
    <row r="57" spans="2:8" ht="19.5" thickBot="1" x14ac:dyDescent="0.35">
      <c r="B57" s="26" t="s">
        <v>53</v>
      </c>
      <c r="C57" s="10">
        <v>7822</v>
      </c>
      <c r="D57" s="7">
        <v>15760</v>
      </c>
      <c r="E57" s="9">
        <v>1892264</v>
      </c>
      <c r="F57" s="27">
        <f t="shared" si="7"/>
        <v>241.91562260291485</v>
      </c>
      <c r="G57" s="17"/>
      <c r="H57" s="17"/>
    </row>
    <row r="58" spans="2:8" ht="19.5" thickBot="1" x14ac:dyDescent="0.35">
      <c r="B58" s="29" t="s">
        <v>45</v>
      </c>
      <c r="C58" s="40">
        <f>SUM(C51:C57)</f>
        <v>62322</v>
      </c>
      <c r="D58" s="40">
        <f t="shared" ref="D58:E58" si="8">SUM(D51:D57)</f>
        <v>128526</v>
      </c>
      <c r="E58" s="40">
        <f t="shared" si="8"/>
        <v>15476359</v>
      </c>
      <c r="F58" s="31">
        <f t="shared" ref="F58" si="9">E58/C58</f>
        <v>248.32898494913513</v>
      </c>
      <c r="G58" s="17"/>
      <c r="H58" s="17"/>
    </row>
    <row r="59" spans="2:8" ht="19.5" thickBot="1" x14ac:dyDescent="0.35">
      <c r="B59" s="44"/>
      <c r="C59" s="45"/>
      <c r="D59" s="45"/>
      <c r="E59" s="45"/>
      <c r="F59" s="46"/>
      <c r="G59" s="17"/>
      <c r="H59" s="17"/>
    </row>
    <row r="60" spans="2:8" ht="19.5" thickBot="1" x14ac:dyDescent="0.35">
      <c r="B60" s="21" t="s">
        <v>54</v>
      </c>
      <c r="C60" s="42"/>
      <c r="D60" s="42"/>
      <c r="E60" s="42"/>
      <c r="F60" s="43"/>
      <c r="G60" s="17"/>
      <c r="H60" s="17"/>
    </row>
    <row r="61" spans="2:8" ht="18.75" x14ac:dyDescent="0.3">
      <c r="B61" s="24" t="s">
        <v>55</v>
      </c>
      <c r="C61" s="16">
        <v>9036</v>
      </c>
      <c r="D61" s="7">
        <v>19256</v>
      </c>
      <c r="E61" s="8">
        <v>2317260</v>
      </c>
      <c r="F61" s="27">
        <f t="shared" ref="F61:F67" si="10">E61/C61</f>
        <v>256.44754316069054</v>
      </c>
      <c r="G61" s="17"/>
      <c r="H61" s="17"/>
    </row>
    <row r="62" spans="2:8" ht="18.75" x14ac:dyDescent="0.3">
      <c r="B62" s="26" t="s">
        <v>56</v>
      </c>
      <c r="C62" s="9">
        <v>9902</v>
      </c>
      <c r="D62" s="7">
        <v>20567</v>
      </c>
      <c r="E62" s="9">
        <v>2477500</v>
      </c>
      <c r="F62" s="27">
        <f t="shared" si="10"/>
        <v>250.2019793981014</v>
      </c>
      <c r="G62" s="17"/>
      <c r="H62" s="17"/>
    </row>
    <row r="63" spans="2:8" ht="18.75" x14ac:dyDescent="0.3">
      <c r="B63" s="26" t="s">
        <v>57</v>
      </c>
      <c r="C63" s="9">
        <v>11712</v>
      </c>
      <c r="D63" s="7">
        <v>23558</v>
      </c>
      <c r="E63" s="9">
        <v>2843566</v>
      </c>
      <c r="F63" s="27">
        <f t="shared" si="10"/>
        <v>242.79081284153006</v>
      </c>
      <c r="G63" s="17"/>
      <c r="H63" s="17"/>
    </row>
    <row r="64" spans="2:8" ht="18.75" x14ac:dyDescent="0.3">
      <c r="B64" s="26" t="s">
        <v>58</v>
      </c>
      <c r="C64" s="9">
        <v>5269</v>
      </c>
      <c r="D64" s="7">
        <v>11626</v>
      </c>
      <c r="E64" s="9">
        <v>1420351</v>
      </c>
      <c r="F64" s="27">
        <f t="shared" si="10"/>
        <v>269.56747010817992</v>
      </c>
      <c r="G64" s="17"/>
      <c r="H64" s="17"/>
    </row>
    <row r="65" spans="2:8" ht="18.75" x14ac:dyDescent="0.3">
      <c r="B65" s="26" t="s">
        <v>59</v>
      </c>
      <c r="C65" s="9">
        <v>4085</v>
      </c>
      <c r="D65" s="7">
        <v>8359</v>
      </c>
      <c r="E65" s="9">
        <v>1002607</v>
      </c>
      <c r="F65" s="27">
        <f t="shared" si="10"/>
        <v>245.43623011015913</v>
      </c>
      <c r="G65" s="17"/>
      <c r="H65" s="17"/>
    </row>
    <row r="66" spans="2:8" ht="18.75" x14ac:dyDescent="0.3">
      <c r="B66" s="26" t="s">
        <v>60</v>
      </c>
      <c r="C66" s="9">
        <v>10027</v>
      </c>
      <c r="D66" s="7">
        <v>20947</v>
      </c>
      <c r="E66" s="9">
        <v>2511760</v>
      </c>
      <c r="F66" s="27">
        <f t="shared" si="10"/>
        <v>250.49965094245536</v>
      </c>
      <c r="G66" s="67"/>
      <c r="H66" s="17"/>
    </row>
    <row r="67" spans="2:8" ht="19.5" thickBot="1" x14ac:dyDescent="0.35">
      <c r="B67" s="26" t="s">
        <v>61</v>
      </c>
      <c r="C67" s="9">
        <v>9322</v>
      </c>
      <c r="D67" s="7">
        <v>18844</v>
      </c>
      <c r="E67" s="9">
        <v>2284732</v>
      </c>
      <c r="F67" s="27">
        <f t="shared" si="10"/>
        <v>245.09032396481442</v>
      </c>
      <c r="G67" s="17"/>
      <c r="H67" s="17"/>
    </row>
    <row r="68" spans="2:8" ht="19.5" thickBot="1" x14ac:dyDescent="0.35">
      <c r="B68" s="29" t="s">
        <v>45</v>
      </c>
      <c r="C68" s="40">
        <f>SUM(C61:C67)</f>
        <v>59353</v>
      </c>
      <c r="D68" s="40">
        <f>SUM(D61:D67)</f>
        <v>123157</v>
      </c>
      <c r="E68" s="40">
        <f>SUM(E61:E67)</f>
        <v>14857776</v>
      </c>
      <c r="F68" s="31">
        <f t="shared" ref="F68" si="11">E68/C68</f>
        <v>250.3289808434283</v>
      </c>
      <c r="G68" s="17"/>
      <c r="H68" s="17"/>
    </row>
    <row r="69" spans="2:8" ht="19.5" thickBot="1" x14ac:dyDescent="0.35">
      <c r="B69" s="44"/>
      <c r="C69" s="45"/>
      <c r="D69" s="45"/>
      <c r="E69" s="45"/>
      <c r="F69" s="46"/>
      <c r="G69" s="17"/>
      <c r="H69" s="17"/>
    </row>
    <row r="70" spans="2:8" ht="19.5" thickBot="1" x14ac:dyDescent="0.35">
      <c r="B70" s="21" t="s">
        <v>62</v>
      </c>
      <c r="C70" s="42"/>
      <c r="D70" s="42"/>
      <c r="E70" s="42"/>
      <c r="F70" s="43"/>
      <c r="G70" s="17"/>
      <c r="H70" s="17"/>
    </row>
    <row r="71" spans="2:8" ht="18.75" x14ac:dyDescent="0.3">
      <c r="B71" s="24" t="s">
        <v>63</v>
      </c>
      <c r="C71" s="16">
        <v>4044</v>
      </c>
      <c r="D71" s="7">
        <v>8622</v>
      </c>
      <c r="E71" s="8">
        <v>1029731</v>
      </c>
      <c r="F71" s="27">
        <f t="shared" ref="F71:F76" si="12">E71/C71</f>
        <v>254.63180019782394</v>
      </c>
      <c r="G71" s="17"/>
      <c r="H71" s="17"/>
    </row>
    <row r="72" spans="2:8" ht="18.75" x14ac:dyDescent="0.3">
      <c r="B72" s="26" t="s">
        <v>64</v>
      </c>
      <c r="C72" s="9">
        <v>7241</v>
      </c>
      <c r="D72" s="7">
        <v>14195</v>
      </c>
      <c r="E72" s="9">
        <v>1691415</v>
      </c>
      <c r="F72" s="27">
        <f t="shared" si="12"/>
        <v>233.58859273580998</v>
      </c>
      <c r="G72" s="17"/>
      <c r="H72" s="17"/>
    </row>
    <row r="73" spans="2:8" ht="18.75" x14ac:dyDescent="0.3">
      <c r="B73" s="26" t="s">
        <v>62</v>
      </c>
      <c r="C73" s="9">
        <v>8217</v>
      </c>
      <c r="D73" s="7">
        <v>17136</v>
      </c>
      <c r="E73" s="9">
        <v>2050610</v>
      </c>
      <c r="F73" s="27">
        <f t="shared" si="12"/>
        <v>249.55701594255811</v>
      </c>
      <c r="G73" s="17"/>
      <c r="H73" s="17"/>
    </row>
    <row r="74" spans="2:8" ht="18.75" x14ac:dyDescent="0.3">
      <c r="B74" s="26" t="s">
        <v>65</v>
      </c>
      <c r="C74" s="9">
        <v>4388</v>
      </c>
      <c r="D74" s="7">
        <v>8928</v>
      </c>
      <c r="E74" s="9">
        <v>1070670</v>
      </c>
      <c r="F74" s="27">
        <f t="shared" si="12"/>
        <v>243.99954421148587</v>
      </c>
      <c r="G74" s="17"/>
      <c r="H74" s="17"/>
    </row>
    <row r="75" spans="2:8" ht="18.75" x14ac:dyDescent="0.3">
      <c r="B75" s="26" t="s">
        <v>66</v>
      </c>
      <c r="C75" s="9">
        <v>6363</v>
      </c>
      <c r="D75" s="7">
        <v>13189</v>
      </c>
      <c r="E75" s="9">
        <v>1576435</v>
      </c>
      <c r="F75" s="27">
        <f t="shared" si="12"/>
        <v>247.75027502750274</v>
      </c>
      <c r="G75" s="17"/>
      <c r="H75" s="17"/>
    </row>
    <row r="76" spans="2:8" ht="19.5" thickBot="1" x14ac:dyDescent="0.35">
      <c r="B76" s="28" t="s">
        <v>67</v>
      </c>
      <c r="C76" s="10">
        <v>4070</v>
      </c>
      <c r="D76" s="7">
        <v>8676</v>
      </c>
      <c r="E76" s="10">
        <v>1022688</v>
      </c>
      <c r="F76" s="27">
        <f t="shared" si="12"/>
        <v>251.27469287469287</v>
      </c>
      <c r="G76" s="17"/>
      <c r="H76" s="17"/>
    </row>
    <row r="77" spans="2:8" ht="19.5" thickBot="1" x14ac:dyDescent="0.35">
      <c r="B77" s="29" t="s">
        <v>45</v>
      </c>
      <c r="C77" s="40">
        <f>SUM(C71:C76)</f>
        <v>34323</v>
      </c>
      <c r="D77" s="40">
        <f t="shared" ref="D77:E77" si="13">SUM(D71:D76)</f>
        <v>70746</v>
      </c>
      <c r="E77" s="40">
        <f t="shared" si="13"/>
        <v>8441549</v>
      </c>
      <c r="F77" s="31">
        <f t="shared" ref="F77" si="14">E77/C77</f>
        <v>245.94438131864931</v>
      </c>
      <c r="G77" s="17"/>
      <c r="H77" s="17"/>
    </row>
    <row r="78" spans="2:8" ht="19.5" thickBot="1" x14ac:dyDescent="0.35">
      <c r="B78" s="44"/>
      <c r="C78" s="45"/>
      <c r="D78" s="45"/>
      <c r="E78" s="45"/>
      <c r="F78" s="46"/>
      <c r="G78" s="17"/>
      <c r="H78" s="17"/>
    </row>
    <row r="79" spans="2:8" ht="19.5" thickBot="1" x14ac:dyDescent="0.35">
      <c r="B79" s="21" t="s">
        <v>68</v>
      </c>
      <c r="C79" s="42"/>
      <c r="D79" s="42"/>
      <c r="E79" s="42"/>
      <c r="F79" s="43"/>
      <c r="G79" s="17"/>
      <c r="H79" s="17"/>
    </row>
    <row r="80" spans="2:8" ht="18.75" x14ac:dyDescent="0.3">
      <c r="B80" s="24" t="s">
        <v>69</v>
      </c>
      <c r="C80" s="16">
        <v>2574</v>
      </c>
      <c r="D80" s="7">
        <v>5204</v>
      </c>
      <c r="E80" s="7">
        <v>619583</v>
      </c>
      <c r="F80" s="27">
        <f t="shared" ref="F80:F89" si="15">E80/C80</f>
        <v>240.7082362082362</v>
      </c>
      <c r="G80" s="17"/>
      <c r="H80" s="17"/>
    </row>
    <row r="81" spans="2:8" ht="18.75" x14ac:dyDescent="0.3">
      <c r="B81" s="26" t="s">
        <v>70</v>
      </c>
      <c r="C81" s="9">
        <v>254</v>
      </c>
      <c r="D81" s="7">
        <v>546</v>
      </c>
      <c r="E81" s="9">
        <v>62930</v>
      </c>
      <c r="F81" s="27">
        <f t="shared" si="15"/>
        <v>247.75590551181102</v>
      </c>
      <c r="G81" s="17"/>
      <c r="H81" s="17"/>
    </row>
    <row r="82" spans="2:8" ht="18.75" x14ac:dyDescent="0.3">
      <c r="B82" s="26" t="s">
        <v>71</v>
      </c>
      <c r="C82" s="9">
        <v>7044</v>
      </c>
      <c r="D82" s="7">
        <v>14375</v>
      </c>
      <c r="E82" s="9">
        <v>1746578</v>
      </c>
      <c r="F82" s="27">
        <f t="shared" si="15"/>
        <v>247.95258375922771</v>
      </c>
      <c r="G82" s="17"/>
      <c r="H82" s="17"/>
    </row>
    <row r="83" spans="2:8" ht="18.75" x14ac:dyDescent="0.3">
      <c r="B83" s="26" t="s">
        <v>68</v>
      </c>
      <c r="C83" s="9">
        <v>11619</v>
      </c>
      <c r="D83" s="7">
        <v>22785</v>
      </c>
      <c r="E83" s="9">
        <v>2761635</v>
      </c>
      <c r="F83" s="27">
        <f t="shared" si="15"/>
        <v>237.68267492899562</v>
      </c>
      <c r="G83" s="17"/>
      <c r="H83" s="17"/>
    </row>
    <row r="84" spans="2:8" ht="18.75" x14ac:dyDescent="0.3">
      <c r="B84" s="26" t="s">
        <v>72</v>
      </c>
      <c r="C84" s="9">
        <v>8425</v>
      </c>
      <c r="D84" s="7">
        <v>17514</v>
      </c>
      <c r="E84" s="9">
        <v>2121931</v>
      </c>
      <c r="F84" s="27">
        <f t="shared" si="15"/>
        <v>251.86124629080118</v>
      </c>
      <c r="G84" s="17"/>
      <c r="H84" s="17"/>
    </row>
    <row r="85" spans="2:8" ht="18.75" x14ac:dyDescent="0.3">
      <c r="B85" s="26" t="s">
        <v>73</v>
      </c>
      <c r="C85" s="9">
        <v>7725</v>
      </c>
      <c r="D85" s="7">
        <v>15545</v>
      </c>
      <c r="E85" s="9">
        <v>1886390</v>
      </c>
      <c r="F85" s="27">
        <f t="shared" si="15"/>
        <v>244.19288025889966</v>
      </c>
      <c r="G85" s="17"/>
      <c r="H85" s="17"/>
    </row>
    <row r="86" spans="2:8" ht="18.75" x14ac:dyDescent="0.3">
      <c r="B86" s="26" t="s">
        <v>74</v>
      </c>
      <c r="C86" s="9">
        <v>2929</v>
      </c>
      <c r="D86" s="7">
        <v>5958</v>
      </c>
      <c r="E86" s="9">
        <v>713007</v>
      </c>
      <c r="F86" s="27">
        <f t="shared" si="15"/>
        <v>243.43018094912941</v>
      </c>
      <c r="G86" s="17"/>
      <c r="H86" s="17"/>
    </row>
    <row r="87" spans="2:8" ht="18.75" x14ac:dyDescent="0.3">
      <c r="B87" s="26" t="s">
        <v>75</v>
      </c>
      <c r="C87" s="9">
        <v>5618</v>
      </c>
      <c r="D87" s="7">
        <v>11775</v>
      </c>
      <c r="E87" s="9">
        <v>1419773</v>
      </c>
      <c r="F87" s="27">
        <f t="shared" si="15"/>
        <v>252.71858312566749</v>
      </c>
      <c r="G87" s="17"/>
      <c r="H87" s="17"/>
    </row>
    <row r="88" spans="2:8" ht="18.75" x14ac:dyDescent="0.3">
      <c r="B88" s="26" t="s">
        <v>76</v>
      </c>
      <c r="C88" s="9">
        <v>2124</v>
      </c>
      <c r="D88" s="7">
        <v>4237</v>
      </c>
      <c r="E88" s="9">
        <v>521360</v>
      </c>
      <c r="F88" s="27">
        <f t="shared" si="15"/>
        <v>245.46139359698682</v>
      </c>
      <c r="G88" s="17"/>
      <c r="H88" s="17"/>
    </row>
    <row r="89" spans="2:8" ht="19.5" thickBot="1" x14ac:dyDescent="0.35">
      <c r="B89" s="28" t="s">
        <v>77</v>
      </c>
      <c r="C89" s="10">
        <v>9565</v>
      </c>
      <c r="D89" s="7">
        <v>19018</v>
      </c>
      <c r="E89" s="10">
        <v>2292975</v>
      </c>
      <c r="F89" s="27">
        <f t="shared" si="15"/>
        <v>239.72556194458966</v>
      </c>
      <c r="G89" s="17"/>
      <c r="H89" s="17"/>
    </row>
    <row r="90" spans="2:8" ht="19.5" thickBot="1" x14ac:dyDescent="0.35">
      <c r="B90" s="29" t="s">
        <v>45</v>
      </c>
      <c r="C90" s="40">
        <f>SUM(C80:C89)</f>
        <v>57877</v>
      </c>
      <c r="D90" s="40">
        <f t="shared" ref="D90:E90" si="16">SUM(D80:D89)</f>
        <v>116957</v>
      </c>
      <c r="E90" s="40">
        <f t="shared" si="16"/>
        <v>14146162</v>
      </c>
      <c r="F90" s="31">
        <f t="shared" ref="F90" si="17">E90/C90</f>
        <v>244.41767887070858</v>
      </c>
      <c r="G90" s="17"/>
      <c r="H90" s="17"/>
    </row>
    <row r="91" spans="2:8" ht="19.5" thickBot="1" x14ac:dyDescent="0.35">
      <c r="B91" s="44"/>
      <c r="C91" s="45"/>
      <c r="D91" s="45"/>
      <c r="E91" s="45"/>
      <c r="F91" s="46"/>
      <c r="G91" s="17"/>
      <c r="H91" s="17"/>
    </row>
    <row r="92" spans="2:8" ht="19.5" thickBot="1" x14ac:dyDescent="0.35">
      <c r="B92" s="21" t="s">
        <v>78</v>
      </c>
      <c r="C92" s="42"/>
      <c r="D92" s="42"/>
      <c r="E92" s="42"/>
      <c r="F92" s="43"/>
      <c r="G92" s="17"/>
      <c r="H92" s="17"/>
    </row>
    <row r="93" spans="2:8" ht="18.75" x14ac:dyDescent="0.3">
      <c r="B93" s="24" t="s">
        <v>79</v>
      </c>
      <c r="C93" s="16">
        <v>5756</v>
      </c>
      <c r="D93" s="7">
        <v>11717</v>
      </c>
      <c r="E93" s="8">
        <v>1402038</v>
      </c>
      <c r="F93" s="27">
        <f t="shared" ref="F93:F101" si="18">E93/C93</f>
        <v>243.57852675469076</v>
      </c>
      <c r="G93" s="17"/>
      <c r="H93" s="17"/>
    </row>
    <row r="94" spans="2:8" ht="18.75" x14ac:dyDescent="0.3">
      <c r="B94" s="26" t="s">
        <v>80</v>
      </c>
      <c r="C94" s="9">
        <v>7711</v>
      </c>
      <c r="D94" s="7">
        <v>16190</v>
      </c>
      <c r="E94" s="9">
        <v>1956187</v>
      </c>
      <c r="F94" s="27">
        <f t="shared" si="18"/>
        <v>253.68784852807678</v>
      </c>
      <c r="G94" s="17"/>
      <c r="H94" s="17"/>
    </row>
    <row r="95" spans="2:8" ht="18.75" x14ac:dyDescent="0.3">
      <c r="B95" s="26" t="s">
        <v>81</v>
      </c>
      <c r="C95" s="9">
        <v>4126</v>
      </c>
      <c r="D95" s="7">
        <v>8787</v>
      </c>
      <c r="E95" s="9">
        <v>1063232</v>
      </c>
      <c r="F95" s="27">
        <f t="shared" si="18"/>
        <v>257.6907416383907</v>
      </c>
      <c r="G95" s="17"/>
      <c r="H95" s="17"/>
    </row>
    <row r="96" spans="2:8" ht="18.75" x14ac:dyDescent="0.3">
      <c r="B96" s="26" t="s">
        <v>82</v>
      </c>
      <c r="C96" s="9">
        <v>2763</v>
      </c>
      <c r="D96" s="7">
        <v>5284</v>
      </c>
      <c r="E96" s="9">
        <v>634069</v>
      </c>
      <c r="F96" s="27">
        <f t="shared" si="18"/>
        <v>229.48570394498734</v>
      </c>
      <c r="G96" s="17"/>
      <c r="H96" s="17"/>
    </row>
    <row r="97" spans="2:11" ht="18.75" x14ac:dyDescent="0.3">
      <c r="B97" s="26" t="s">
        <v>83</v>
      </c>
      <c r="C97" s="9">
        <v>5356</v>
      </c>
      <c r="D97" s="7">
        <v>11260</v>
      </c>
      <c r="E97" s="9">
        <v>1363937</v>
      </c>
      <c r="F97" s="27">
        <f t="shared" si="18"/>
        <v>254.65589992531741</v>
      </c>
      <c r="G97" s="17"/>
      <c r="H97" s="17"/>
    </row>
    <row r="98" spans="2:11" ht="18.75" x14ac:dyDescent="0.3">
      <c r="B98" s="26" t="s">
        <v>84</v>
      </c>
      <c r="C98" s="9">
        <v>1170</v>
      </c>
      <c r="D98" s="7">
        <v>2759</v>
      </c>
      <c r="E98" s="9">
        <v>329336</v>
      </c>
      <c r="F98" s="27">
        <f t="shared" si="18"/>
        <v>281.48376068376069</v>
      </c>
      <c r="G98" s="17"/>
      <c r="H98" s="17"/>
    </row>
    <row r="99" spans="2:11" ht="18.75" x14ac:dyDescent="0.3">
      <c r="B99" s="26" t="s">
        <v>85</v>
      </c>
      <c r="C99" s="9">
        <v>15867</v>
      </c>
      <c r="D99" s="7">
        <v>31377</v>
      </c>
      <c r="E99" s="9">
        <v>3844559</v>
      </c>
      <c r="F99" s="27">
        <f t="shared" si="18"/>
        <v>242.29904833932059</v>
      </c>
      <c r="G99" s="17"/>
      <c r="H99" s="17"/>
    </row>
    <row r="100" spans="2:11" ht="18.75" x14ac:dyDescent="0.3">
      <c r="B100" s="47" t="s">
        <v>86</v>
      </c>
      <c r="C100" s="9">
        <v>4477</v>
      </c>
      <c r="D100" s="7">
        <v>9547</v>
      </c>
      <c r="E100" s="9">
        <v>1137995</v>
      </c>
      <c r="F100" s="27">
        <f t="shared" si="18"/>
        <v>254.1869555505919</v>
      </c>
      <c r="G100" s="17"/>
      <c r="H100" s="17"/>
    </row>
    <row r="101" spans="2:11" ht="19.5" thickBot="1" x14ac:dyDescent="0.35">
      <c r="B101" s="26" t="s">
        <v>87</v>
      </c>
      <c r="C101" s="10">
        <v>6667</v>
      </c>
      <c r="D101" s="7">
        <v>13686</v>
      </c>
      <c r="E101" s="9">
        <v>1648997</v>
      </c>
      <c r="F101" s="27">
        <f t="shared" si="18"/>
        <v>247.33718314084297</v>
      </c>
      <c r="G101" s="17"/>
      <c r="H101" s="17"/>
    </row>
    <row r="102" spans="2:11" ht="19.5" thickBot="1" x14ac:dyDescent="0.35">
      <c r="B102" s="29" t="s">
        <v>45</v>
      </c>
      <c r="C102" s="40">
        <f>SUM(C93:C101)</f>
        <v>53893</v>
      </c>
      <c r="D102" s="40">
        <f t="shared" ref="D102:E102" si="19">SUM(D93:D101)</f>
        <v>110607</v>
      </c>
      <c r="E102" s="40">
        <f t="shared" si="19"/>
        <v>13380350</v>
      </c>
      <c r="F102" s="31">
        <f t="shared" ref="F102" si="20">E102/C102</f>
        <v>248.27621397955207</v>
      </c>
      <c r="G102" s="17"/>
      <c r="H102" s="17"/>
    </row>
    <row r="103" spans="2:11" ht="19.5" thickBot="1" x14ac:dyDescent="0.35">
      <c r="B103" s="44"/>
      <c r="C103" s="45"/>
      <c r="D103" s="45"/>
      <c r="E103" s="45"/>
      <c r="F103" s="46"/>
      <c r="G103" s="17"/>
      <c r="H103" s="17"/>
    </row>
    <row r="104" spans="2:11" ht="19.5" thickBot="1" x14ac:dyDescent="0.35">
      <c r="B104" s="34" t="s">
        <v>88</v>
      </c>
      <c r="C104" s="42"/>
      <c r="D104" s="42"/>
      <c r="E104" s="42"/>
      <c r="F104" s="43"/>
      <c r="G104" s="17"/>
      <c r="H104" s="17"/>
    </row>
    <row r="105" spans="2:11" ht="18.75" x14ac:dyDescent="0.3">
      <c r="B105" s="48" t="s">
        <v>89</v>
      </c>
      <c r="C105" s="57">
        <v>4005</v>
      </c>
      <c r="D105" s="7">
        <v>9459</v>
      </c>
      <c r="E105" s="8">
        <v>1142528</v>
      </c>
      <c r="F105" s="27">
        <f t="shared" ref="F105:F118" si="21">E105/C105</f>
        <v>285.27540574282148</v>
      </c>
      <c r="G105" s="17"/>
      <c r="H105" s="17"/>
    </row>
    <row r="106" spans="2:11" ht="18.75" x14ac:dyDescent="0.3">
      <c r="B106" s="49" t="s">
        <v>90</v>
      </c>
      <c r="C106" s="9">
        <v>5775</v>
      </c>
      <c r="D106" s="7">
        <v>11747</v>
      </c>
      <c r="E106" s="8">
        <v>1411468</v>
      </c>
      <c r="F106" s="27">
        <f t="shared" si="21"/>
        <v>244.41004329004329</v>
      </c>
      <c r="G106" s="17"/>
      <c r="H106" s="17"/>
      <c r="K106" s="128">
        <v>5248370101206690</v>
      </c>
    </row>
    <row r="107" spans="2:11" ht="18.75" x14ac:dyDescent="0.3">
      <c r="B107" s="49" t="s">
        <v>91</v>
      </c>
      <c r="C107" s="9">
        <v>875</v>
      </c>
      <c r="D107" s="7">
        <v>1959</v>
      </c>
      <c r="E107" s="9">
        <v>244027</v>
      </c>
      <c r="F107" s="27">
        <f t="shared" si="21"/>
        <v>278.88799999999998</v>
      </c>
      <c r="G107" s="17"/>
      <c r="H107" s="17"/>
    </row>
    <row r="108" spans="2:11" ht="18.75" x14ac:dyDescent="0.3">
      <c r="B108" s="49" t="s">
        <v>92</v>
      </c>
      <c r="C108" s="9">
        <v>7768</v>
      </c>
      <c r="D108" s="7">
        <v>16627</v>
      </c>
      <c r="E108" s="9">
        <v>1993541</v>
      </c>
      <c r="F108" s="27">
        <f t="shared" si="21"/>
        <v>256.63504119464471</v>
      </c>
      <c r="G108" s="17"/>
      <c r="H108" s="17"/>
    </row>
    <row r="109" spans="2:11" ht="18.75" x14ac:dyDescent="0.3">
      <c r="B109" s="26" t="s">
        <v>93</v>
      </c>
      <c r="C109" s="9">
        <v>4806</v>
      </c>
      <c r="D109" s="7">
        <v>10461</v>
      </c>
      <c r="E109" s="9">
        <v>1264029</v>
      </c>
      <c r="F109" s="27">
        <f t="shared" si="21"/>
        <v>263.01061173533083</v>
      </c>
      <c r="G109" s="17"/>
      <c r="H109" s="17"/>
    </row>
    <row r="110" spans="2:11" ht="18.75" x14ac:dyDescent="0.3">
      <c r="B110" s="26" t="s">
        <v>94</v>
      </c>
      <c r="C110" s="9">
        <v>3846</v>
      </c>
      <c r="D110" s="7">
        <v>8982</v>
      </c>
      <c r="E110" s="9">
        <v>1085417</v>
      </c>
      <c r="F110" s="27">
        <f t="shared" si="21"/>
        <v>282.21970878835151</v>
      </c>
      <c r="G110" s="17"/>
      <c r="H110" s="17"/>
    </row>
    <row r="111" spans="2:11" ht="18.75" x14ac:dyDescent="0.3">
      <c r="B111" s="26" t="s">
        <v>95</v>
      </c>
      <c r="C111" s="9">
        <v>9018</v>
      </c>
      <c r="D111" s="7">
        <v>20181</v>
      </c>
      <c r="E111" s="9">
        <v>2402841</v>
      </c>
      <c r="F111" s="27">
        <f t="shared" si="21"/>
        <v>266.44943446440453</v>
      </c>
      <c r="G111" s="17"/>
      <c r="H111" s="17"/>
    </row>
    <row r="112" spans="2:11" ht="18.75" x14ac:dyDescent="0.3">
      <c r="B112" s="26" t="s">
        <v>96</v>
      </c>
      <c r="C112" s="9">
        <v>5901</v>
      </c>
      <c r="D112" s="7">
        <v>13333</v>
      </c>
      <c r="E112" s="9">
        <v>1595931</v>
      </c>
      <c r="F112" s="27">
        <f t="shared" si="21"/>
        <v>270.45094051855619</v>
      </c>
      <c r="G112" s="17"/>
      <c r="H112" s="17"/>
    </row>
    <row r="113" spans="2:8" ht="18.75" x14ac:dyDescent="0.3">
      <c r="B113" s="26" t="s">
        <v>97</v>
      </c>
      <c r="C113" s="9">
        <v>5275</v>
      </c>
      <c r="D113" s="7">
        <v>12233</v>
      </c>
      <c r="E113" s="9">
        <v>1456496</v>
      </c>
      <c r="F113" s="27">
        <f t="shared" si="21"/>
        <v>276.11298578199052</v>
      </c>
      <c r="G113" s="17"/>
      <c r="H113" s="17"/>
    </row>
    <row r="114" spans="2:8" ht="18.75" x14ac:dyDescent="0.3">
      <c r="B114" s="26" t="s">
        <v>98</v>
      </c>
      <c r="C114" s="9">
        <v>7508</v>
      </c>
      <c r="D114" s="7">
        <v>15034</v>
      </c>
      <c r="E114" s="9">
        <v>1828058</v>
      </c>
      <c r="F114" s="27">
        <f t="shared" si="21"/>
        <v>243.48135322322855</v>
      </c>
      <c r="G114" s="17"/>
      <c r="H114" s="17"/>
    </row>
    <row r="115" spans="2:8" ht="18.75" x14ac:dyDescent="0.3">
      <c r="B115" s="26" t="s">
        <v>99</v>
      </c>
      <c r="C115" s="9">
        <v>8673</v>
      </c>
      <c r="D115" s="7">
        <v>19822</v>
      </c>
      <c r="E115" s="9">
        <v>2381723</v>
      </c>
      <c r="F115" s="27">
        <f t="shared" si="21"/>
        <v>274.61351320189095</v>
      </c>
      <c r="G115" s="17"/>
      <c r="H115" s="17"/>
    </row>
    <row r="116" spans="2:8" ht="18.75" x14ac:dyDescent="0.3">
      <c r="B116" s="26" t="s">
        <v>100</v>
      </c>
      <c r="C116" s="9">
        <v>16817</v>
      </c>
      <c r="D116" s="7">
        <v>36249</v>
      </c>
      <c r="E116" s="9">
        <v>4427765</v>
      </c>
      <c r="F116" s="27">
        <f t="shared" si="21"/>
        <v>263.29101504430042</v>
      </c>
      <c r="G116" s="17"/>
      <c r="H116" s="17"/>
    </row>
    <row r="117" spans="2:8" ht="18.75" x14ac:dyDescent="0.3">
      <c r="B117" s="26" t="s">
        <v>101</v>
      </c>
      <c r="C117" s="9">
        <v>5580</v>
      </c>
      <c r="D117" s="7">
        <v>12661</v>
      </c>
      <c r="E117" s="9">
        <v>1526438</v>
      </c>
      <c r="F117" s="27">
        <f t="shared" si="21"/>
        <v>273.55519713261651</v>
      </c>
      <c r="G117" s="17"/>
      <c r="H117" s="17"/>
    </row>
    <row r="118" spans="2:8" ht="19.5" thickBot="1" x14ac:dyDescent="0.35">
      <c r="B118" s="26" t="s">
        <v>102</v>
      </c>
      <c r="C118" s="10">
        <v>8513</v>
      </c>
      <c r="D118" s="7">
        <v>18001</v>
      </c>
      <c r="E118" s="9">
        <v>2166832</v>
      </c>
      <c r="F118" s="27">
        <f t="shared" si="21"/>
        <v>254.53212733466464</v>
      </c>
      <c r="G118" s="17"/>
      <c r="H118" s="17"/>
    </row>
    <row r="119" spans="2:8" ht="19.5" thickBot="1" x14ac:dyDescent="0.35">
      <c r="B119" s="29" t="s">
        <v>45</v>
      </c>
      <c r="C119" s="40">
        <f>SUM(C105:C118)</f>
        <v>94360</v>
      </c>
      <c r="D119" s="40">
        <f t="shared" ref="D119:E119" si="22">SUM(D105:D118)</f>
        <v>206749</v>
      </c>
      <c r="E119" s="40">
        <f t="shared" si="22"/>
        <v>24927094</v>
      </c>
      <c r="F119" s="31">
        <f t="shared" ref="F119" si="23">E119/C119</f>
        <v>264.17013565069942</v>
      </c>
      <c r="G119" s="17"/>
      <c r="H119" s="17"/>
    </row>
    <row r="120" spans="2:8" ht="19.5" thickBot="1" x14ac:dyDescent="0.35">
      <c r="B120" s="44"/>
      <c r="C120" s="45"/>
      <c r="D120" s="45"/>
      <c r="E120" s="45"/>
      <c r="F120" s="46"/>
      <c r="G120" s="17"/>
      <c r="H120" s="17"/>
    </row>
    <row r="121" spans="2:8" ht="19.5" thickBot="1" x14ac:dyDescent="0.35">
      <c r="B121" s="21" t="s">
        <v>103</v>
      </c>
      <c r="C121" s="42"/>
      <c r="D121" s="42"/>
      <c r="E121" s="42"/>
      <c r="F121" s="43"/>
      <c r="G121" s="17"/>
      <c r="H121" s="17"/>
    </row>
    <row r="122" spans="2:8" ht="18.75" x14ac:dyDescent="0.3">
      <c r="B122" s="24" t="s">
        <v>104</v>
      </c>
      <c r="C122" s="16">
        <v>1614</v>
      </c>
      <c r="D122" s="7">
        <v>3577</v>
      </c>
      <c r="E122" s="8">
        <v>435488</v>
      </c>
      <c r="F122" s="27">
        <f t="shared" ref="F122:F130" si="24">E122/C122</f>
        <v>269.81908302354401</v>
      </c>
      <c r="G122" s="17"/>
      <c r="H122" s="17"/>
    </row>
    <row r="123" spans="2:8" ht="18.75" x14ac:dyDescent="0.3">
      <c r="B123" s="26" t="s">
        <v>105</v>
      </c>
      <c r="C123" s="9">
        <v>5177</v>
      </c>
      <c r="D123" s="7">
        <v>10373</v>
      </c>
      <c r="E123" s="9">
        <v>1265550</v>
      </c>
      <c r="F123" s="27">
        <f t="shared" si="24"/>
        <v>244.45624879273711</v>
      </c>
      <c r="G123" s="17"/>
      <c r="H123" s="17"/>
    </row>
    <row r="124" spans="2:8" ht="18.75" x14ac:dyDescent="0.3">
      <c r="B124" s="26" t="s">
        <v>106</v>
      </c>
      <c r="C124" s="9">
        <v>1686</v>
      </c>
      <c r="D124" s="7">
        <v>3453</v>
      </c>
      <c r="E124" s="9">
        <v>420137</v>
      </c>
      <c r="F124" s="27">
        <f t="shared" si="24"/>
        <v>249.19157769869514</v>
      </c>
      <c r="G124" s="17"/>
      <c r="H124" s="17"/>
    </row>
    <row r="125" spans="2:8" ht="18.75" x14ac:dyDescent="0.3">
      <c r="B125" s="26" t="s">
        <v>107</v>
      </c>
      <c r="C125" s="9">
        <v>5001</v>
      </c>
      <c r="D125" s="7">
        <v>9881</v>
      </c>
      <c r="E125" s="9">
        <v>1207302</v>
      </c>
      <c r="F125" s="27">
        <f t="shared" si="24"/>
        <v>241.41211757648469</v>
      </c>
      <c r="G125" s="17"/>
      <c r="H125" s="17"/>
    </row>
    <row r="126" spans="2:8" ht="18.75" x14ac:dyDescent="0.3">
      <c r="B126" s="26" t="s">
        <v>108</v>
      </c>
      <c r="C126" s="9">
        <v>8016</v>
      </c>
      <c r="D126" s="7">
        <v>13707</v>
      </c>
      <c r="E126" s="9">
        <v>1744681</v>
      </c>
      <c r="F126" s="27">
        <f t="shared" si="24"/>
        <v>217.64982534930141</v>
      </c>
      <c r="G126" s="17"/>
      <c r="H126" s="17"/>
    </row>
    <row r="127" spans="2:8" ht="18.75" x14ac:dyDescent="0.3">
      <c r="B127" s="26" t="s">
        <v>109</v>
      </c>
      <c r="C127" s="9">
        <v>11008</v>
      </c>
      <c r="D127" s="7">
        <v>23521</v>
      </c>
      <c r="E127" s="9">
        <v>2878881</v>
      </c>
      <c r="F127" s="27">
        <f t="shared" si="24"/>
        <v>261.52625363372096</v>
      </c>
      <c r="G127" s="17"/>
      <c r="H127" s="17"/>
    </row>
    <row r="128" spans="2:8" ht="18.75" x14ac:dyDescent="0.3">
      <c r="B128" s="26" t="s">
        <v>110</v>
      </c>
      <c r="C128" s="9">
        <v>9909</v>
      </c>
      <c r="D128" s="7">
        <v>20351</v>
      </c>
      <c r="E128" s="9">
        <v>2478546</v>
      </c>
      <c r="F128" s="27">
        <f t="shared" si="24"/>
        <v>250.13079019073569</v>
      </c>
      <c r="G128" s="17"/>
      <c r="H128" s="17"/>
    </row>
    <row r="129" spans="2:8" ht="18.75" x14ac:dyDescent="0.3">
      <c r="B129" s="26" t="s">
        <v>111</v>
      </c>
      <c r="C129" s="9">
        <v>7401</v>
      </c>
      <c r="D129" s="7">
        <v>16075</v>
      </c>
      <c r="E129" s="9">
        <v>1968543</v>
      </c>
      <c r="F129" s="27">
        <f t="shared" si="24"/>
        <v>265.98338062423994</v>
      </c>
      <c r="G129" s="17"/>
      <c r="H129" s="17"/>
    </row>
    <row r="130" spans="2:8" ht="19.5" thickBot="1" x14ac:dyDescent="0.35">
      <c r="B130" s="47" t="s">
        <v>112</v>
      </c>
      <c r="C130" s="9">
        <v>14757</v>
      </c>
      <c r="D130" s="7">
        <v>28168</v>
      </c>
      <c r="E130" s="9">
        <v>3499181</v>
      </c>
      <c r="F130" s="27">
        <f t="shared" si="24"/>
        <v>237.12007860676289</v>
      </c>
      <c r="G130" s="17"/>
      <c r="H130" s="17"/>
    </row>
    <row r="131" spans="2:8" ht="19.5" thickBot="1" x14ac:dyDescent="0.35">
      <c r="B131" s="29" t="s">
        <v>45</v>
      </c>
      <c r="C131" s="40">
        <f>SUM(C122:C130)</f>
        <v>64569</v>
      </c>
      <c r="D131" s="40">
        <f>SUM(D122:D130)</f>
        <v>129106</v>
      </c>
      <c r="E131" s="40">
        <f>SUM(E122:E130)</f>
        <v>15898309</v>
      </c>
      <c r="F131" s="31">
        <f t="shared" ref="F131" si="25">E131/C131</f>
        <v>246.22201056234417</v>
      </c>
      <c r="G131" s="17"/>
      <c r="H131" s="17"/>
    </row>
    <row r="132" spans="2:8" ht="19.5" thickBot="1" x14ac:dyDescent="0.35">
      <c r="B132" s="44"/>
      <c r="C132" s="45"/>
      <c r="D132" s="45"/>
      <c r="E132" s="45"/>
      <c r="F132" s="46"/>
      <c r="G132" s="17"/>
      <c r="H132" s="17"/>
    </row>
    <row r="133" spans="2:8" ht="19.5" thickBot="1" x14ac:dyDescent="0.35">
      <c r="B133" s="52" t="s">
        <v>114</v>
      </c>
      <c r="C133" s="50">
        <f>SUM(C131+C119+C102+C90+C77+C68+C58+C48+C32+C16)</f>
        <v>668188</v>
      </c>
      <c r="D133" s="50">
        <f>SUM(D131+D119+D102+D90+D77+D68+D58+D48+D32+D16)</f>
        <v>1387676</v>
      </c>
      <c r="E133" s="50">
        <f>SUM(E131+E119+E102+E90+E77+E68+E58+E48+E32+E16)</f>
        <v>167869246</v>
      </c>
      <c r="F133" s="43">
        <f t="shared" ref="F133" si="26">E133/C133</f>
        <v>251.23056086011721</v>
      </c>
      <c r="G133" s="17"/>
      <c r="H133" s="17"/>
    </row>
    <row r="134" spans="2:8" ht="18.75" x14ac:dyDescent="0.3">
      <c r="B134" s="51"/>
      <c r="C134" s="17"/>
      <c r="D134" s="17"/>
      <c r="E134" s="17"/>
      <c r="F134" s="17"/>
      <c r="G134" s="17"/>
      <c r="H134" s="17"/>
    </row>
    <row r="135" spans="2:8" ht="18.75" x14ac:dyDescent="0.3">
      <c r="B135" s="51"/>
      <c r="C135" s="17"/>
      <c r="D135" s="17"/>
      <c r="E135" s="17"/>
      <c r="F135" s="17"/>
      <c r="G135" s="17"/>
      <c r="H135" s="17"/>
    </row>
    <row r="136" spans="2:8" ht="18.75" x14ac:dyDescent="0.3">
      <c r="B136" s="51"/>
      <c r="C136" s="17"/>
      <c r="D136" s="17"/>
      <c r="E136" s="17"/>
      <c r="F136" s="17"/>
      <c r="G136" s="17"/>
      <c r="H136" s="17"/>
    </row>
    <row r="137" spans="2:8" ht="18.75" x14ac:dyDescent="0.3">
      <c r="B137" s="51"/>
      <c r="C137" s="17"/>
      <c r="D137" s="17"/>
      <c r="E137" s="17"/>
      <c r="F137" s="17"/>
      <c r="G137" s="17"/>
      <c r="H137" s="17"/>
    </row>
    <row r="138" spans="2:8" ht="18.75" x14ac:dyDescent="0.3">
      <c r="B138" s="51"/>
      <c r="C138" s="17"/>
      <c r="D138" s="17"/>
      <c r="E138" s="17"/>
      <c r="F138" s="17"/>
      <c r="G138" s="17"/>
      <c r="H138" s="17"/>
    </row>
    <row r="139" spans="2:8" ht="18.75" x14ac:dyDescent="0.3">
      <c r="B139" s="51"/>
      <c r="C139" s="17"/>
      <c r="D139" s="17"/>
      <c r="E139" s="17"/>
      <c r="F139" s="17"/>
      <c r="G139" s="17"/>
      <c r="H139" s="17"/>
    </row>
  </sheetData>
  <mergeCells count="5"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9"/>
  <sheetViews>
    <sheetView topLeftCell="B1" workbookViewId="0">
      <selection activeCell="L9" sqref="L9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3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16384" width="9.140625" style="1"/>
  </cols>
  <sheetData>
    <row r="1" spans="2:11" ht="18.75" x14ac:dyDescent="0.3">
      <c r="B1" s="215" t="s">
        <v>0</v>
      </c>
      <c r="C1" s="215"/>
      <c r="D1" s="215"/>
      <c r="E1" s="215"/>
      <c r="F1" s="215"/>
      <c r="G1" s="17"/>
      <c r="H1" s="17"/>
    </row>
    <row r="2" spans="2:11" ht="18.75" x14ac:dyDescent="0.3">
      <c r="B2" s="215" t="s">
        <v>1</v>
      </c>
      <c r="C2" s="215"/>
      <c r="D2" s="215"/>
      <c r="E2" s="215"/>
      <c r="F2" s="215"/>
      <c r="G2" s="17"/>
      <c r="H2" s="17"/>
    </row>
    <row r="3" spans="2:11" ht="18.75" x14ac:dyDescent="0.3">
      <c r="B3" s="216" t="s">
        <v>2</v>
      </c>
      <c r="C3" s="216"/>
      <c r="D3" s="216"/>
      <c r="E3" s="216"/>
      <c r="F3" s="216"/>
      <c r="G3" s="17"/>
      <c r="H3" s="17"/>
    </row>
    <row r="4" spans="2:11" ht="18.75" x14ac:dyDescent="0.3">
      <c r="B4" s="215" t="s">
        <v>130</v>
      </c>
      <c r="C4" s="215"/>
      <c r="D4" s="215"/>
      <c r="E4" s="215"/>
      <c r="F4" s="215"/>
      <c r="G4" s="17"/>
      <c r="H4" s="17"/>
    </row>
    <row r="5" spans="2:11" ht="19.5" thickBot="1" x14ac:dyDescent="0.35">
      <c r="B5" s="217"/>
      <c r="C5" s="217"/>
      <c r="D5" s="217"/>
      <c r="E5" s="217"/>
      <c r="F5" s="217"/>
      <c r="G5" s="17"/>
      <c r="H5" s="17"/>
    </row>
    <row r="6" spans="2:11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</row>
    <row r="7" spans="2:11" ht="19.5" thickBot="1" x14ac:dyDescent="0.35">
      <c r="B7" s="21" t="s">
        <v>7</v>
      </c>
      <c r="C7" s="22"/>
      <c r="D7" s="22"/>
      <c r="E7" s="22"/>
      <c r="F7" s="23"/>
      <c r="G7" s="17"/>
      <c r="H7" s="17"/>
    </row>
    <row r="8" spans="2:11" ht="18.75" x14ac:dyDescent="0.3">
      <c r="B8" s="24" t="s">
        <v>8</v>
      </c>
      <c r="C8" s="15">
        <v>7826</v>
      </c>
      <c r="D8" s="13">
        <v>17194</v>
      </c>
      <c r="E8" s="14">
        <v>1944167</v>
      </c>
      <c r="F8" s="25">
        <f>E8/C8</f>
        <v>248.42409915665729</v>
      </c>
      <c r="G8" s="17"/>
      <c r="H8" s="17"/>
    </row>
    <row r="9" spans="2:11" ht="18.75" x14ac:dyDescent="0.3">
      <c r="B9" s="26" t="s">
        <v>9</v>
      </c>
      <c r="C9" s="3">
        <v>5862</v>
      </c>
      <c r="D9" s="13">
        <v>11899</v>
      </c>
      <c r="E9" s="3">
        <v>1387306</v>
      </c>
      <c r="F9" s="25">
        <f t="shared" ref="F9:F16" si="0">E9/C9</f>
        <v>236.66086659843057</v>
      </c>
      <c r="G9" s="17"/>
      <c r="H9" s="17"/>
    </row>
    <row r="10" spans="2:11" ht="18.75" x14ac:dyDescent="0.3">
      <c r="B10" s="26" t="s">
        <v>141</v>
      </c>
      <c r="C10" s="3">
        <v>6403</v>
      </c>
      <c r="D10" s="13">
        <v>12671</v>
      </c>
      <c r="E10" s="13">
        <v>1485558</v>
      </c>
      <c r="F10" s="25">
        <f t="shared" si="0"/>
        <v>232.00968296111199</v>
      </c>
      <c r="G10" s="17"/>
      <c r="H10" s="17"/>
      <c r="K10" s="1" t="s">
        <v>134</v>
      </c>
    </row>
    <row r="11" spans="2:11" ht="18.75" x14ac:dyDescent="0.3">
      <c r="B11" s="26" t="s">
        <v>10</v>
      </c>
      <c r="C11" s="3">
        <v>8345</v>
      </c>
      <c r="D11" s="13">
        <v>17408</v>
      </c>
      <c r="E11" s="3">
        <v>1985708</v>
      </c>
      <c r="F11" s="25">
        <f t="shared" si="0"/>
        <v>237.9518274415818</v>
      </c>
      <c r="G11" s="17"/>
      <c r="H11" s="17"/>
    </row>
    <row r="12" spans="2:11" ht="18.75" x14ac:dyDescent="0.3">
      <c r="B12" s="26" t="s">
        <v>11</v>
      </c>
      <c r="C12" s="3">
        <v>2035</v>
      </c>
      <c r="D12" s="13">
        <v>4504</v>
      </c>
      <c r="E12" s="3">
        <v>517884</v>
      </c>
      <c r="F12" s="25">
        <f t="shared" si="0"/>
        <v>254.48845208845208</v>
      </c>
      <c r="G12" s="17"/>
      <c r="H12" s="17"/>
    </row>
    <row r="13" spans="2:11" ht="18.75" x14ac:dyDescent="0.3">
      <c r="B13" s="26" t="s">
        <v>12</v>
      </c>
      <c r="C13" s="3">
        <v>8778</v>
      </c>
      <c r="D13" s="13">
        <v>18902</v>
      </c>
      <c r="E13" s="3">
        <v>2167297</v>
      </c>
      <c r="F13" s="25">
        <f t="shared" si="0"/>
        <v>246.90100250626566</v>
      </c>
      <c r="G13" s="17"/>
      <c r="H13" s="17"/>
    </row>
    <row r="14" spans="2:11" ht="18.75" x14ac:dyDescent="0.3">
      <c r="B14" s="26" t="s">
        <v>13</v>
      </c>
      <c r="C14" s="3">
        <v>3155</v>
      </c>
      <c r="D14" s="13">
        <v>6270</v>
      </c>
      <c r="E14" s="3">
        <v>719519</v>
      </c>
      <c r="F14" s="25">
        <f t="shared" si="0"/>
        <v>228.05673534072901</v>
      </c>
      <c r="G14" s="17"/>
      <c r="H14" s="17"/>
    </row>
    <row r="15" spans="2:11" ht="19.5" thickBot="1" x14ac:dyDescent="0.35">
      <c r="B15" s="28" t="s">
        <v>14</v>
      </c>
      <c r="C15" s="4">
        <v>10186</v>
      </c>
      <c r="D15" s="13">
        <v>20545</v>
      </c>
      <c r="E15" s="11">
        <v>2409108</v>
      </c>
      <c r="F15" s="25">
        <f t="shared" si="0"/>
        <v>236.5116827017475</v>
      </c>
      <c r="G15" s="17"/>
      <c r="H15" s="17"/>
    </row>
    <row r="16" spans="2:11" ht="19.5" thickBot="1" x14ac:dyDescent="0.35">
      <c r="B16" s="29" t="s">
        <v>15</v>
      </c>
      <c r="C16" s="30">
        <f>SUM(C8:C15)</f>
        <v>52590</v>
      </c>
      <c r="D16" s="30">
        <f>SUM(D8:D15)</f>
        <v>109393</v>
      </c>
      <c r="E16" s="30">
        <f t="shared" ref="E16" si="1">SUM(E8:E15)</f>
        <v>12616547</v>
      </c>
      <c r="F16" s="31">
        <f t="shared" si="0"/>
        <v>239.90391709450466</v>
      </c>
      <c r="G16" s="17"/>
      <c r="H16" s="17"/>
    </row>
    <row r="17" spans="2:15" ht="19.5" thickBot="1" x14ac:dyDescent="0.35">
      <c r="B17" s="32"/>
      <c r="C17" s="33"/>
      <c r="D17" s="33"/>
      <c r="E17" s="33"/>
      <c r="F17" s="33"/>
      <c r="G17" s="2"/>
      <c r="H17" s="2"/>
      <c r="I17" s="2"/>
      <c r="J17" s="2"/>
      <c r="K17" s="2"/>
      <c r="L17" s="2"/>
      <c r="M17" s="2"/>
      <c r="N17" s="2"/>
      <c r="O17" s="2"/>
    </row>
    <row r="18" spans="2:15" ht="19.5" thickBot="1" x14ac:dyDescent="0.35">
      <c r="B18" s="34" t="s">
        <v>16</v>
      </c>
      <c r="C18" s="35"/>
      <c r="D18" s="35"/>
      <c r="E18" s="35"/>
      <c r="F18" s="36"/>
      <c r="G18" s="2"/>
      <c r="H18" s="2"/>
      <c r="I18" s="2"/>
      <c r="J18" s="2"/>
      <c r="K18" s="2"/>
      <c r="L18" s="2"/>
      <c r="M18" s="2"/>
      <c r="N18" s="2"/>
      <c r="O18" s="2"/>
    </row>
    <row r="19" spans="2:15" ht="18.75" x14ac:dyDescent="0.3">
      <c r="B19" s="37" t="s">
        <v>17</v>
      </c>
      <c r="C19" s="3">
        <v>15001</v>
      </c>
      <c r="D19" s="3">
        <v>29174</v>
      </c>
      <c r="E19" s="6">
        <v>3422372</v>
      </c>
      <c r="F19" s="27">
        <f t="shared" ref="F19:F32" si="2">E19/C19</f>
        <v>228.14292380507968</v>
      </c>
      <c r="G19" s="38"/>
      <c r="H19" s="38"/>
      <c r="I19" s="38"/>
      <c r="J19" s="38"/>
      <c r="K19" s="38"/>
      <c r="L19" s="38"/>
      <c r="M19" s="38"/>
      <c r="N19" s="38"/>
      <c r="O19" s="38"/>
    </row>
    <row r="20" spans="2:15" ht="18.75" x14ac:dyDescent="0.3">
      <c r="B20" s="56" t="s">
        <v>18</v>
      </c>
      <c r="C20" s="3">
        <v>7204</v>
      </c>
      <c r="D20" s="3">
        <v>13358</v>
      </c>
      <c r="E20" s="3">
        <v>1574371</v>
      </c>
      <c r="F20" s="27">
        <f t="shared" si="2"/>
        <v>218.54122709605775</v>
      </c>
      <c r="G20" s="38"/>
      <c r="H20" s="38"/>
      <c r="I20" s="38"/>
      <c r="J20" s="38"/>
      <c r="K20" s="38"/>
      <c r="L20" s="38"/>
      <c r="M20" s="38"/>
      <c r="N20" s="38"/>
      <c r="O20" s="38"/>
    </row>
    <row r="21" spans="2:15" ht="18.75" x14ac:dyDescent="0.3">
      <c r="B21" s="55" t="s">
        <v>19</v>
      </c>
      <c r="C21" s="9">
        <v>6102</v>
      </c>
      <c r="D21" s="3">
        <v>12211</v>
      </c>
      <c r="E21" s="9">
        <v>1406688</v>
      </c>
      <c r="F21" s="27">
        <f t="shared" si="2"/>
        <v>230.52900688298919</v>
      </c>
      <c r="G21" s="2"/>
      <c r="H21" s="2"/>
      <c r="I21" s="2"/>
      <c r="J21" s="2"/>
      <c r="K21" s="2"/>
      <c r="L21" s="2"/>
      <c r="M21" s="2"/>
      <c r="N21" s="2"/>
      <c r="O21" s="2"/>
    </row>
    <row r="22" spans="2:15" ht="18.75" x14ac:dyDescent="0.3">
      <c r="B22" s="26" t="s">
        <v>20</v>
      </c>
      <c r="C22" s="9">
        <v>7865</v>
      </c>
      <c r="D22" s="3">
        <v>16126</v>
      </c>
      <c r="E22" s="9">
        <v>1843235</v>
      </c>
      <c r="F22" s="27">
        <f t="shared" si="2"/>
        <v>234.35918626827717</v>
      </c>
      <c r="G22" s="2"/>
      <c r="H22" s="2"/>
      <c r="I22" s="2"/>
      <c r="J22" s="2"/>
      <c r="K22" s="2"/>
      <c r="L22" s="2"/>
      <c r="M22" s="2"/>
      <c r="N22" s="2"/>
      <c r="O22" s="2"/>
    </row>
    <row r="23" spans="2:15" ht="18.75" x14ac:dyDescent="0.3">
      <c r="B23" s="26" t="s">
        <v>21</v>
      </c>
      <c r="C23" s="9">
        <v>4866</v>
      </c>
      <c r="D23" s="3">
        <v>10505</v>
      </c>
      <c r="E23" s="9">
        <v>1190387</v>
      </c>
      <c r="F23" s="27">
        <f t="shared" si="2"/>
        <v>244.63357994245786</v>
      </c>
      <c r="G23" s="2"/>
      <c r="H23" s="2"/>
      <c r="I23" s="2"/>
      <c r="J23" s="2"/>
      <c r="K23" s="2"/>
      <c r="L23" s="2"/>
      <c r="M23" s="2"/>
      <c r="N23" s="2"/>
      <c r="O23" s="2"/>
    </row>
    <row r="24" spans="2:15" ht="18.75" x14ac:dyDescent="0.3">
      <c r="B24" s="26" t="s">
        <v>22</v>
      </c>
      <c r="C24" s="9">
        <v>3251</v>
      </c>
      <c r="D24" s="3">
        <v>6951</v>
      </c>
      <c r="E24" s="9">
        <v>798410</v>
      </c>
      <c r="F24" s="27">
        <f t="shared" si="2"/>
        <v>245.58904952322362</v>
      </c>
      <c r="G24" s="2"/>
      <c r="H24" s="2"/>
      <c r="I24" s="2"/>
      <c r="J24" s="2"/>
      <c r="K24" s="2"/>
      <c r="L24" s="2"/>
      <c r="M24" s="2"/>
      <c r="N24" s="2"/>
      <c r="O24" s="2"/>
    </row>
    <row r="25" spans="2:15" ht="18.75" x14ac:dyDescent="0.3">
      <c r="B25" s="26" t="s">
        <v>23</v>
      </c>
      <c r="C25" s="9">
        <v>8537</v>
      </c>
      <c r="D25" s="3">
        <v>17413</v>
      </c>
      <c r="E25" s="9">
        <v>2014576</v>
      </c>
      <c r="F25" s="27">
        <f t="shared" si="2"/>
        <v>235.98172660185077</v>
      </c>
      <c r="G25" s="2"/>
      <c r="H25" s="2"/>
      <c r="I25" s="2"/>
      <c r="J25" s="2"/>
      <c r="K25" s="2"/>
      <c r="L25" s="2"/>
      <c r="M25" s="2"/>
      <c r="N25" s="2"/>
      <c r="O25" s="2"/>
    </row>
    <row r="26" spans="2:15" ht="18.75" x14ac:dyDescent="0.3">
      <c r="B26" s="26" t="s">
        <v>24</v>
      </c>
      <c r="C26" s="9">
        <v>7564</v>
      </c>
      <c r="D26" s="3">
        <v>16142</v>
      </c>
      <c r="E26" s="9">
        <v>1857179</v>
      </c>
      <c r="F26" s="27">
        <f t="shared" si="2"/>
        <v>245.52868852459017</v>
      </c>
      <c r="G26" s="2"/>
      <c r="H26" s="2"/>
      <c r="I26" s="2"/>
      <c r="J26" s="2"/>
      <c r="K26" s="2"/>
      <c r="L26" s="2"/>
      <c r="M26" s="2"/>
      <c r="N26" s="2"/>
      <c r="O26" s="2"/>
    </row>
    <row r="27" spans="2:15" ht="18.75" x14ac:dyDescent="0.3">
      <c r="B27" s="26" t="s">
        <v>25</v>
      </c>
      <c r="C27" s="9">
        <v>9966</v>
      </c>
      <c r="D27" s="3">
        <v>19747</v>
      </c>
      <c r="E27" s="9">
        <v>2275593</v>
      </c>
      <c r="F27" s="27">
        <f t="shared" si="2"/>
        <v>228.33564118001203</v>
      </c>
      <c r="G27" s="2"/>
      <c r="H27" s="2"/>
      <c r="I27" s="2"/>
      <c r="J27" s="2"/>
      <c r="K27" s="2"/>
      <c r="L27" s="2"/>
      <c r="M27" s="2"/>
      <c r="N27" s="2"/>
      <c r="O27" s="2"/>
    </row>
    <row r="28" spans="2:15" ht="18.75" x14ac:dyDescent="0.3">
      <c r="B28" s="26" t="s">
        <v>26</v>
      </c>
      <c r="C28" s="9">
        <v>6703</v>
      </c>
      <c r="D28" s="3">
        <v>15254</v>
      </c>
      <c r="E28" s="9">
        <v>1720439</v>
      </c>
      <c r="F28" s="27">
        <f t="shared" si="2"/>
        <v>256.66701476950618</v>
      </c>
      <c r="G28" s="2"/>
      <c r="H28" s="2"/>
      <c r="I28" s="2"/>
      <c r="J28" s="2"/>
      <c r="K28" s="2"/>
      <c r="L28" s="2"/>
      <c r="M28" s="2"/>
      <c r="N28" s="2"/>
      <c r="O28" s="2"/>
    </row>
    <row r="29" spans="2:15" ht="18.75" x14ac:dyDescent="0.3">
      <c r="B29" s="26" t="s">
        <v>27</v>
      </c>
      <c r="C29" s="9">
        <v>5742</v>
      </c>
      <c r="D29" s="3">
        <v>12219</v>
      </c>
      <c r="E29" s="9">
        <v>1391522</v>
      </c>
      <c r="F29" s="27">
        <f t="shared" si="2"/>
        <v>242.34099616858236</v>
      </c>
      <c r="G29" s="2"/>
      <c r="H29" s="2"/>
      <c r="I29" s="2"/>
      <c r="J29" s="2"/>
      <c r="K29" s="2"/>
      <c r="L29" s="2"/>
      <c r="M29" s="2"/>
      <c r="N29" s="2"/>
      <c r="O29" s="2"/>
    </row>
    <row r="30" spans="2:15" ht="18.75" x14ac:dyDescent="0.3">
      <c r="B30" s="39" t="s">
        <v>28</v>
      </c>
      <c r="C30" s="8">
        <v>5573</v>
      </c>
      <c r="D30" s="3">
        <v>12081</v>
      </c>
      <c r="E30" s="8">
        <v>1399595</v>
      </c>
      <c r="F30" s="27">
        <f t="shared" si="2"/>
        <v>251.1385250314014</v>
      </c>
      <c r="G30" s="2"/>
      <c r="H30" s="2"/>
      <c r="I30" s="2"/>
      <c r="J30" s="2"/>
      <c r="K30" s="2"/>
      <c r="L30" s="2"/>
      <c r="M30" s="2"/>
      <c r="N30" s="2"/>
      <c r="O30" s="2"/>
    </row>
    <row r="31" spans="2:15" ht="19.5" thickBot="1" x14ac:dyDescent="0.35">
      <c r="B31" s="39" t="s">
        <v>29</v>
      </c>
      <c r="C31" s="53">
        <v>1970</v>
      </c>
      <c r="D31" s="3">
        <v>4177</v>
      </c>
      <c r="E31" s="54">
        <v>488035</v>
      </c>
      <c r="F31" s="27">
        <f t="shared" si="2"/>
        <v>247.73350253807106</v>
      </c>
      <c r="G31" s="2"/>
      <c r="H31" s="2"/>
      <c r="I31" s="2"/>
      <c r="J31" s="2"/>
      <c r="K31" s="2"/>
      <c r="L31" s="2"/>
      <c r="M31" s="2"/>
      <c r="N31" s="2"/>
      <c r="O31" s="2"/>
    </row>
    <row r="32" spans="2:15" ht="19.5" thickBot="1" x14ac:dyDescent="0.35">
      <c r="B32" s="29" t="s">
        <v>30</v>
      </c>
      <c r="C32" s="40">
        <f>SUM(C19:C31)</f>
        <v>90344</v>
      </c>
      <c r="D32" s="40">
        <f t="shared" ref="D32:E32" si="3">SUM(D19:D31)</f>
        <v>185358</v>
      </c>
      <c r="E32" s="40">
        <f t="shared" si="3"/>
        <v>21382402</v>
      </c>
      <c r="F32" s="31">
        <f t="shared" si="2"/>
        <v>236.67761002390861</v>
      </c>
      <c r="G32" s="2"/>
      <c r="H32" s="2"/>
      <c r="I32" s="2"/>
      <c r="J32" s="2"/>
      <c r="K32" s="2"/>
      <c r="L32" s="2"/>
      <c r="M32" s="2"/>
      <c r="N32" s="2"/>
      <c r="O32" s="2"/>
    </row>
    <row r="33" spans="2:8" ht="19.5" thickBot="1" x14ac:dyDescent="0.35">
      <c r="B33" s="32"/>
      <c r="C33" s="41"/>
      <c r="D33" s="41"/>
      <c r="E33" s="41"/>
      <c r="F33" s="33"/>
      <c r="G33" s="17"/>
      <c r="H33" s="17"/>
    </row>
    <row r="34" spans="2:8" ht="19.5" thickBot="1" x14ac:dyDescent="0.35">
      <c r="B34" s="21" t="s">
        <v>31</v>
      </c>
      <c r="C34" s="42"/>
      <c r="D34" s="42"/>
      <c r="E34" s="42"/>
      <c r="F34" s="43"/>
      <c r="G34" s="17"/>
      <c r="H34" s="17"/>
    </row>
    <row r="35" spans="2:8" ht="18.75" x14ac:dyDescent="0.3">
      <c r="B35" s="24" t="s">
        <v>32</v>
      </c>
      <c r="C35" s="16">
        <v>8996</v>
      </c>
      <c r="D35" s="7">
        <v>18980</v>
      </c>
      <c r="E35" s="8">
        <v>2162241</v>
      </c>
      <c r="F35" s="27">
        <f t="shared" ref="F35:F48" si="4">E35/C35</f>
        <v>240.35582481102713</v>
      </c>
      <c r="G35" s="17"/>
      <c r="H35" s="17"/>
    </row>
    <row r="36" spans="2:8" ht="18.75" x14ac:dyDescent="0.3">
      <c r="B36" s="26" t="s">
        <v>33</v>
      </c>
      <c r="C36" s="9">
        <v>9085</v>
      </c>
      <c r="D36" s="7">
        <v>18171</v>
      </c>
      <c r="E36" s="9">
        <v>2087766</v>
      </c>
      <c r="F36" s="27">
        <f t="shared" si="4"/>
        <v>229.80363236103466</v>
      </c>
      <c r="G36" s="17"/>
      <c r="H36" s="17"/>
    </row>
    <row r="37" spans="2:8" ht="18.75" x14ac:dyDescent="0.3">
      <c r="B37" s="26" t="s">
        <v>34</v>
      </c>
      <c r="C37" s="9">
        <v>10704</v>
      </c>
      <c r="D37" s="7">
        <v>22005</v>
      </c>
      <c r="E37" s="9">
        <v>2492336</v>
      </c>
      <c r="F37" s="27">
        <f t="shared" si="4"/>
        <v>232.84155455904335</v>
      </c>
      <c r="G37" s="17"/>
      <c r="H37" s="17"/>
    </row>
    <row r="38" spans="2:8" ht="18.75" x14ac:dyDescent="0.3">
      <c r="B38" s="26" t="s">
        <v>35</v>
      </c>
      <c r="C38" s="9">
        <v>5377</v>
      </c>
      <c r="D38" s="7">
        <v>11283</v>
      </c>
      <c r="E38" s="9">
        <v>1312202</v>
      </c>
      <c r="F38" s="27">
        <f t="shared" si="4"/>
        <v>244.03979914450437</v>
      </c>
      <c r="G38" s="17"/>
      <c r="H38" s="17"/>
    </row>
    <row r="39" spans="2:8" ht="18.75" x14ac:dyDescent="0.3">
      <c r="B39" s="26" t="s">
        <v>36</v>
      </c>
      <c r="C39" s="9">
        <v>8158</v>
      </c>
      <c r="D39" s="7">
        <v>17637</v>
      </c>
      <c r="E39" s="9">
        <v>2008294</v>
      </c>
      <c r="F39" s="27">
        <f t="shared" si="4"/>
        <v>246.17479774454523</v>
      </c>
      <c r="G39" s="17"/>
      <c r="H39" s="17"/>
    </row>
    <row r="40" spans="2:8" ht="18.75" x14ac:dyDescent="0.3">
      <c r="B40" s="26" t="s">
        <v>37</v>
      </c>
      <c r="C40" s="9">
        <v>5813</v>
      </c>
      <c r="D40" s="7">
        <v>11922</v>
      </c>
      <c r="E40" s="9">
        <v>1351985</v>
      </c>
      <c r="F40" s="27">
        <f t="shared" si="4"/>
        <v>232.57956304833993</v>
      </c>
      <c r="G40" s="17"/>
      <c r="H40" s="17"/>
    </row>
    <row r="41" spans="2:8" ht="18.75" x14ac:dyDescent="0.3">
      <c r="B41" s="26" t="s">
        <v>38</v>
      </c>
      <c r="C41" s="9">
        <v>7237</v>
      </c>
      <c r="D41" s="7">
        <v>15696</v>
      </c>
      <c r="E41" s="9">
        <v>1773887</v>
      </c>
      <c r="F41" s="27">
        <f t="shared" si="4"/>
        <v>245.11358297637142</v>
      </c>
      <c r="G41" s="17"/>
      <c r="H41" s="17"/>
    </row>
    <row r="42" spans="2:8" ht="18.75" x14ac:dyDescent="0.3">
      <c r="B42" s="26" t="s">
        <v>39</v>
      </c>
      <c r="C42" s="9">
        <v>10460</v>
      </c>
      <c r="D42" s="7">
        <v>22785</v>
      </c>
      <c r="E42" s="9">
        <v>2589632</v>
      </c>
      <c r="F42" s="27">
        <f t="shared" si="4"/>
        <v>247.57476099426387</v>
      </c>
      <c r="G42" s="17"/>
      <c r="H42" s="17"/>
    </row>
    <row r="43" spans="2:8" ht="18.75" x14ac:dyDescent="0.3">
      <c r="B43" s="26" t="s">
        <v>40</v>
      </c>
      <c r="C43" s="9">
        <v>7037</v>
      </c>
      <c r="D43" s="7">
        <v>14793</v>
      </c>
      <c r="E43" s="9">
        <v>1680908</v>
      </c>
      <c r="F43" s="27">
        <f t="shared" si="4"/>
        <v>238.86713087963622</v>
      </c>
      <c r="G43" s="17"/>
      <c r="H43" s="17"/>
    </row>
    <row r="44" spans="2:8" ht="18.75" x14ac:dyDescent="0.3">
      <c r="B44" s="26" t="s">
        <v>41</v>
      </c>
      <c r="C44" s="9">
        <v>5654</v>
      </c>
      <c r="D44" s="7">
        <v>11542</v>
      </c>
      <c r="E44" s="9">
        <v>1295268</v>
      </c>
      <c r="F44" s="27">
        <f t="shared" si="4"/>
        <v>229.08878669968163</v>
      </c>
      <c r="G44" s="17"/>
      <c r="H44" s="17"/>
    </row>
    <row r="45" spans="2:8" ht="18.75" x14ac:dyDescent="0.3">
      <c r="B45" s="26" t="s">
        <v>42</v>
      </c>
      <c r="C45" s="9">
        <v>7557</v>
      </c>
      <c r="D45" s="7">
        <v>16081</v>
      </c>
      <c r="E45" s="9">
        <v>1838098</v>
      </c>
      <c r="F45" s="27">
        <f t="shared" si="4"/>
        <v>243.23117639274844</v>
      </c>
      <c r="G45" s="17"/>
      <c r="H45" s="17"/>
    </row>
    <row r="46" spans="2:8" ht="18.75" x14ac:dyDescent="0.3">
      <c r="B46" s="39" t="s">
        <v>43</v>
      </c>
      <c r="C46" s="9">
        <v>6883</v>
      </c>
      <c r="D46" s="7">
        <v>14090</v>
      </c>
      <c r="E46" s="12">
        <v>1623112</v>
      </c>
      <c r="F46" s="27">
        <f t="shared" si="4"/>
        <v>235.81461571988959</v>
      </c>
      <c r="G46" s="17"/>
      <c r="H46" s="17"/>
    </row>
    <row r="47" spans="2:8" ht="19.5" thickBot="1" x14ac:dyDescent="0.35">
      <c r="B47" s="39" t="s">
        <v>44</v>
      </c>
      <c r="C47" s="53">
        <v>4944</v>
      </c>
      <c r="D47" s="7">
        <v>10157</v>
      </c>
      <c r="E47" s="12">
        <v>1154525</v>
      </c>
      <c r="F47" s="27">
        <f t="shared" si="4"/>
        <v>233.52042880258901</v>
      </c>
      <c r="G47" s="17"/>
      <c r="H47" s="17"/>
    </row>
    <row r="48" spans="2:8" ht="19.5" thickBot="1" x14ac:dyDescent="0.35">
      <c r="B48" s="29" t="s">
        <v>45</v>
      </c>
      <c r="C48" s="40">
        <f>SUM(C35:C47)</f>
        <v>97905</v>
      </c>
      <c r="D48" s="40">
        <f t="shared" ref="D48:E48" si="5">SUM(D35:D47)</f>
        <v>205142</v>
      </c>
      <c r="E48" s="40">
        <f t="shared" si="5"/>
        <v>23370254</v>
      </c>
      <c r="F48" s="31">
        <f t="shared" si="4"/>
        <v>238.70337572136253</v>
      </c>
      <c r="G48" s="17"/>
      <c r="H48" s="17"/>
    </row>
    <row r="49" spans="2:8" ht="19.5" thickBot="1" x14ac:dyDescent="0.35">
      <c r="B49" s="44"/>
      <c r="C49" s="45"/>
      <c r="D49" s="45"/>
      <c r="E49" s="45"/>
      <c r="F49" s="46"/>
      <c r="G49" s="17"/>
      <c r="H49" s="17"/>
    </row>
    <row r="50" spans="2:8" ht="19.5" thickBot="1" x14ac:dyDescent="0.35">
      <c r="B50" s="21" t="s">
        <v>46</v>
      </c>
      <c r="C50" s="42"/>
      <c r="D50" s="42"/>
      <c r="E50" s="42"/>
      <c r="F50" s="43"/>
      <c r="G50" s="17"/>
      <c r="H50" s="17"/>
    </row>
    <row r="51" spans="2:8" ht="18.75" x14ac:dyDescent="0.3">
      <c r="B51" s="24" t="s">
        <v>47</v>
      </c>
      <c r="C51" s="16">
        <v>5503</v>
      </c>
      <c r="D51" s="7">
        <v>11344</v>
      </c>
      <c r="E51" s="8">
        <v>1300425</v>
      </c>
      <c r="F51" s="27">
        <f t="shared" ref="F51:F58" si="6">E51/C51</f>
        <v>236.31201163001998</v>
      </c>
      <c r="G51" s="17"/>
      <c r="H51" s="17"/>
    </row>
    <row r="52" spans="2:8" ht="18.75" x14ac:dyDescent="0.3">
      <c r="B52" s="26" t="s">
        <v>48</v>
      </c>
      <c r="C52" s="9">
        <v>7961</v>
      </c>
      <c r="D52" s="7">
        <v>17612</v>
      </c>
      <c r="E52" s="9">
        <v>2026839</v>
      </c>
      <c r="F52" s="27">
        <f t="shared" si="6"/>
        <v>254.59603064941589</v>
      </c>
      <c r="G52" s="17"/>
      <c r="H52" s="17"/>
    </row>
    <row r="53" spans="2:8" ht="18.75" x14ac:dyDescent="0.3">
      <c r="B53" s="26" t="s">
        <v>49</v>
      </c>
      <c r="C53" s="9">
        <v>22269</v>
      </c>
      <c r="D53" s="7">
        <v>44826</v>
      </c>
      <c r="E53" s="9">
        <v>5104186</v>
      </c>
      <c r="F53" s="27">
        <f t="shared" si="6"/>
        <v>229.20589159818581</v>
      </c>
      <c r="G53" s="17"/>
      <c r="H53" s="17"/>
    </row>
    <row r="54" spans="2:8" ht="18.75" x14ac:dyDescent="0.3">
      <c r="B54" s="26" t="s">
        <v>50</v>
      </c>
      <c r="C54" s="9">
        <v>7389</v>
      </c>
      <c r="D54" s="7">
        <v>15710</v>
      </c>
      <c r="E54" s="9">
        <v>1764737</v>
      </c>
      <c r="F54" s="27">
        <f t="shared" si="6"/>
        <v>238.83299499255651</v>
      </c>
      <c r="G54" s="17"/>
      <c r="H54" s="17"/>
    </row>
    <row r="55" spans="2:8" ht="18.75" x14ac:dyDescent="0.3">
      <c r="B55" s="26" t="s">
        <v>51</v>
      </c>
      <c r="C55" s="9">
        <v>5610</v>
      </c>
      <c r="D55" s="7">
        <v>11304</v>
      </c>
      <c r="E55" s="9">
        <v>1317375</v>
      </c>
      <c r="F55" s="27">
        <f t="shared" si="6"/>
        <v>234.82620320855614</v>
      </c>
      <c r="G55" s="17"/>
      <c r="H55" s="17"/>
    </row>
    <row r="56" spans="2:8" ht="18.75" x14ac:dyDescent="0.3">
      <c r="B56" s="26" t="s">
        <v>52</v>
      </c>
      <c r="C56" s="9">
        <v>5756</v>
      </c>
      <c r="D56" s="7">
        <v>11800</v>
      </c>
      <c r="E56" s="9">
        <v>1346979</v>
      </c>
      <c r="F56" s="27">
        <f t="shared" si="6"/>
        <v>234.01302988186239</v>
      </c>
      <c r="G56" s="17"/>
      <c r="H56" s="17"/>
    </row>
    <row r="57" spans="2:8" ht="19.5" thickBot="1" x14ac:dyDescent="0.35">
      <c r="B57" s="26" t="s">
        <v>53</v>
      </c>
      <c r="C57" s="9">
        <v>7820</v>
      </c>
      <c r="D57" s="7">
        <v>15770</v>
      </c>
      <c r="E57" s="9">
        <v>1795485</v>
      </c>
      <c r="F57" s="27">
        <f t="shared" si="6"/>
        <v>229.60166240409208</v>
      </c>
      <c r="G57" s="17"/>
      <c r="H57" s="17"/>
    </row>
    <row r="58" spans="2:8" ht="19.5" thickBot="1" x14ac:dyDescent="0.35">
      <c r="B58" s="29" t="s">
        <v>45</v>
      </c>
      <c r="C58" s="40">
        <f>SUM(C51:C57)</f>
        <v>62308</v>
      </c>
      <c r="D58" s="40">
        <f t="shared" ref="D58:E58" si="7">SUM(D51:D57)</f>
        <v>128366</v>
      </c>
      <c r="E58" s="40">
        <f t="shared" si="7"/>
        <v>14656026</v>
      </c>
      <c r="F58" s="31">
        <f t="shared" si="6"/>
        <v>235.21900879501828</v>
      </c>
      <c r="G58" s="17"/>
      <c r="H58" s="17"/>
    </row>
    <row r="59" spans="2:8" ht="19.5" thickBot="1" x14ac:dyDescent="0.35">
      <c r="B59" s="44"/>
      <c r="C59" s="45"/>
      <c r="D59" s="45"/>
      <c r="E59" s="45"/>
      <c r="F59" s="46"/>
      <c r="G59" s="17"/>
      <c r="H59" s="17"/>
    </row>
    <row r="60" spans="2:8" ht="19.5" thickBot="1" x14ac:dyDescent="0.35">
      <c r="B60" s="21" t="s">
        <v>54</v>
      </c>
      <c r="C60" s="42"/>
      <c r="D60" s="42"/>
      <c r="E60" s="42"/>
      <c r="F60" s="43"/>
      <c r="G60" s="17"/>
      <c r="H60" s="17"/>
    </row>
    <row r="61" spans="2:8" ht="18.75" x14ac:dyDescent="0.3">
      <c r="B61" s="24" t="s">
        <v>55</v>
      </c>
      <c r="C61" s="16">
        <v>8922</v>
      </c>
      <c r="D61" s="7">
        <v>18951</v>
      </c>
      <c r="E61" s="8">
        <v>2165238</v>
      </c>
      <c r="F61" s="27">
        <f t="shared" ref="F61:F68" si="8">E61/C61</f>
        <v>242.6852723604573</v>
      </c>
      <c r="G61" s="17"/>
      <c r="H61" s="17"/>
    </row>
    <row r="62" spans="2:8" ht="18.75" x14ac:dyDescent="0.3">
      <c r="B62" s="26" t="s">
        <v>56</v>
      </c>
      <c r="C62" s="9">
        <v>9886</v>
      </c>
      <c r="D62" s="7">
        <v>20491</v>
      </c>
      <c r="E62" s="9">
        <v>2341245</v>
      </c>
      <c r="F62" s="27">
        <f t="shared" si="8"/>
        <v>236.82429698563627</v>
      </c>
      <c r="G62" s="17"/>
      <c r="H62" s="17"/>
    </row>
    <row r="63" spans="2:8" ht="18.75" x14ac:dyDescent="0.3">
      <c r="B63" s="26" t="s">
        <v>57</v>
      </c>
      <c r="C63" s="9">
        <v>11622</v>
      </c>
      <c r="D63" s="7">
        <v>23406</v>
      </c>
      <c r="E63" s="9">
        <v>2671488</v>
      </c>
      <c r="F63" s="27">
        <f t="shared" si="8"/>
        <v>229.86473928755808</v>
      </c>
      <c r="G63" s="17"/>
      <c r="H63" s="17"/>
    </row>
    <row r="64" spans="2:8" ht="18.75" x14ac:dyDescent="0.3">
      <c r="B64" s="26" t="s">
        <v>58</v>
      </c>
      <c r="C64" s="9">
        <v>5275</v>
      </c>
      <c r="D64" s="7">
        <v>11610</v>
      </c>
      <c r="E64" s="9">
        <v>1345376</v>
      </c>
      <c r="F64" s="27">
        <f t="shared" si="8"/>
        <v>255.04758293838862</v>
      </c>
      <c r="G64" s="17"/>
      <c r="H64" s="17"/>
    </row>
    <row r="65" spans="2:8" ht="18.75" x14ac:dyDescent="0.3">
      <c r="B65" s="26" t="s">
        <v>59</v>
      </c>
      <c r="C65" s="9">
        <v>4065</v>
      </c>
      <c r="D65" s="7">
        <v>8302</v>
      </c>
      <c r="E65" s="9">
        <v>943996</v>
      </c>
      <c r="F65" s="27">
        <f t="shared" si="8"/>
        <v>232.22533825338255</v>
      </c>
      <c r="G65" s="17"/>
      <c r="H65" s="17"/>
    </row>
    <row r="66" spans="2:8" ht="18.75" x14ac:dyDescent="0.3">
      <c r="B66" s="26" t="s">
        <v>60</v>
      </c>
      <c r="C66" s="9">
        <v>9987</v>
      </c>
      <c r="D66" s="7">
        <v>20870</v>
      </c>
      <c r="E66" s="9">
        <v>2371506</v>
      </c>
      <c r="F66" s="27">
        <f t="shared" si="8"/>
        <v>237.45929708621208</v>
      </c>
      <c r="G66" s="17"/>
      <c r="H66" s="17"/>
    </row>
    <row r="67" spans="2:8" ht="19.5" thickBot="1" x14ac:dyDescent="0.35">
      <c r="B67" s="26" t="s">
        <v>61</v>
      </c>
      <c r="C67" s="9">
        <v>9262</v>
      </c>
      <c r="D67" s="7">
        <v>18705</v>
      </c>
      <c r="E67" s="9">
        <v>2147326</v>
      </c>
      <c r="F67" s="27">
        <f t="shared" si="8"/>
        <v>231.8425825955517</v>
      </c>
      <c r="G67" s="17"/>
      <c r="H67" s="17"/>
    </row>
    <row r="68" spans="2:8" ht="19.5" thickBot="1" x14ac:dyDescent="0.35">
      <c r="B68" s="29" t="s">
        <v>45</v>
      </c>
      <c r="C68" s="40">
        <f>SUM(C61:C67)</f>
        <v>59019</v>
      </c>
      <c r="D68" s="40">
        <f>SUM(D61:D67)</f>
        <v>122335</v>
      </c>
      <c r="E68" s="40">
        <f>SUM(E61:E67)</f>
        <v>13986175</v>
      </c>
      <c r="F68" s="31">
        <f t="shared" si="8"/>
        <v>236.97749877158202</v>
      </c>
      <c r="G68" s="17"/>
      <c r="H68" s="17"/>
    </row>
    <row r="69" spans="2:8" ht="19.5" thickBot="1" x14ac:dyDescent="0.35">
      <c r="B69" s="44"/>
      <c r="C69" s="45"/>
      <c r="D69" s="45"/>
      <c r="E69" s="45"/>
      <c r="F69" s="46"/>
      <c r="G69" s="17"/>
      <c r="H69" s="17"/>
    </row>
    <row r="70" spans="2:8" ht="19.5" thickBot="1" x14ac:dyDescent="0.35">
      <c r="B70" s="21" t="s">
        <v>62</v>
      </c>
      <c r="C70" s="42"/>
      <c r="D70" s="42"/>
      <c r="E70" s="42"/>
      <c r="F70" s="43"/>
      <c r="G70" s="17"/>
      <c r="H70" s="17"/>
    </row>
    <row r="71" spans="2:8" ht="18.75" x14ac:dyDescent="0.3">
      <c r="B71" s="24" t="s">
        <v>63</v>
      </c>
      <c r="C71" s="16">
        <v>4035</v>
      </c>
      <c r="D71" s="7">
        <v>8575</v>
      </c>
      <c r="E71" s="8">
        <v>970673</v>
      </c>
      <c r="F71" s="27">
        <f t="shared" ref="F71:F77" si="9">E71/C71</f>
        <v>240.5633209417596</v>
      </c>
      <c r="G71" s="17"/>
      <c r="H71" s="17"/>
    </row>
    <row r="72" spans="2:8" ht="18.75" x14ac:dyDescent="0.3">
      <c r="B72" s="26" t="s">
        <v>64</v>
      </c>
      <c r="C72" s="9">
        <v>7255</v>
      </c>
      <c r="D72" s="7">
        <v>14202</v>
      </c>
      <c r="E72" s="9">
        <v>1605125</v>
      </c>
      <c r="F72" s="27">
        <f t="shared" si="9"/>
        <v>221.24396967608547</v>
      </c>
      <c r="G72" s="17"/>
      <c r="H72" s="17"/>
    </row>
    <row r="73" spans="2:8" ht="18.75" x14ac:dyDescent="0.3">
      <c r="B73" s="26" t="s">
        <v>62</v>
      </c>
      <c r="C73" s="9">
        <v>8218</v>
      </c>
      <c r="D73" s="7">
        <v>17138</v>
      </c>
      <c r="E73" s="9">
        <v>1941512</v>
      </c>
      <c r="F73" s="27">
        <f t="shared" si="9"/>
        <v>236.25115599902654</v>
      </c>
      <c r="G73" s="17"/>
      <c r="H73" s="17"/>
    </row>
    <row r="74" spans="2:8" ht="18.75" x14ac:dyDescent="0.3">
      <c r="B74" s="26" t="s">
        <v>65</v>
      </c>
      <c r="C74" s="9">
        <v>4381</v>
      </c>
      <c r="D74" s="7">
        <v>8907</v>
      </c>
      <c r="E74" s="9">
        <v>1013487</v>
      </c>
      <c r="F74" s="27">
        <f t="shared" si="9"/>
        <v>231.33690938141976</v>
      </c>
      <c r="G74" s="17"/>
      <c r="H74" s="17"/>
    </row>
    <row r="75" spans="2:8" ht="18.75" x14ac:dyDescent="0.3">
      <c r="B75" s="26" t="s">
        <v>66</v>
      </c>
      <c r="C75" s="9">
        <v>6333</v>
      </c>
      <c r="D75" s="7">
        <v>13097</v>
      </c>
      <c r="E75" s="9">
        <v>1483365</v>
      </c>
      <c r="F75" s="27">
        <f t="shared" si="9"/>
        <v>234.22785409758407</v>
      </c>
      <c r="G75" s="17"/>
      <c r="H75" s="17"/>
    </row>
    <row r="76" spans="2:8" ht="19.5" thickBot="1" x14ac:dyDescent="0.35">
      <c r="B76" s="28" t="s">
        <v>67</v>
      </c>
      <c r="C76" s="10">
        <v>4067</v>
      </c>
      <c r="D76" s="7">
        <v>8661</v>
      </c>
      <c r="E76" s="10">
        <v>972520</v>
      </c>
      <c r="F76" s="27">
        <f t="shared" si="9"/>
        <v>239.12466191295795</v>
      </c>
      <c r="G76" s="17"/>
      <c r="H76" s="17"/>
    </row>
    <row r="77" spans="2:8" ht="19.5" thickBot="1" x14ac:dyDescent="0.35">
      <c r="B77" s="29" t="s">
        <v>45</v>
      </c>
      <c r="C77" s="40">
        <f>SUM(C71:C76)</f>
        <v>34289</v>
      </c>
      <c r="D77" s="40">
        <f t="shared" ref="D77:E77" si="10">SUM(D71:D76)</f>
        <v>70580</v>
      </c>
      <c r="E77" s="40">
        <f t="shared" si="10"/>
        <v>7986682</v>
      </c>
      <c r="F77" s="31">
        <f t="shared" si="9"/>
        <v>232.92256992038264</v>
      </c>
      <c r="G77" s="17"/>
      <c r="H77" s="17"/>
    </row>
    <row r="78" spans="2:8" ht="19.5" thickBot="1" x14ac:dyDescent="0.35">
      <c r="B78" s="44"/>
      <c r="C78" s="45"/>
      <c r="D78" s="45"/>
      <c r="E78" s="45"/>
      <c r="F78" s="46"/>
      <c r="G78" s="17"/>
      <c r="H78" s="17"/>
    </row>
    <row r="79" spans="2:8" ht="19.5" thickBot="1" x14ac:dyDescent="0.35">
      <c r="B79" s="21" t="s">
        <v>68</v>
      </c>
      <c r="C79" s="42"/>
      <c r="D79" s="42"/>
      <c r="E79" s="42"/>
      <c r="F79" s="43"/>
      <c r="G79" s="17"/>
      <c r="H79" s="17"/>
    </row>
    <row r="80" spans="2:8" ht="18.75" x14ac:dyDescent="0.3">
      <c r="B80" s="24" t="s">
        <v>69</v>
      </c>
      <c r="C80" s="16">
        <v>2555</v>
      </c>
      <c r="D80" s="7">
        <v>5184</v>
      </c>
      <c r="E80" s="8">
        <v>584764</v>
      </c>
      <c r="F80" s="27">
        <f t="shared" ref="F80:F90" si="11">E80/C80</f>
        <v>228.87045009784737</v>
      </c>
      <c r="G80" s="17"/>
      <c r="H80" s="17"/>
    </row>
    <row r="81" spans="2:8" ht="18.75" x14ac:dyDescent="0.3">
      <c r="B81" s="26" t="s">
        <v>70</v>
      </c>
      <c r="C81" s="9">
        <v>255</v>
      </c>
      <c r="D81" s="7">
        <v>554</v>
      </c>
      <c r="E81" s="9">
        <v>61840</v>
      </c>
      <c r="F81" s="27">
        <f t="shared" si="11"/>
        <v>242.50980392156862</v>
      </c>
      <c r="G81" s="17"/>
      <c r="H81" s="17"/>
    </row>
    <row r="82" spans="2:8" ht="18.75" x14ac:dyDescent="0.3">
      <c r="B82" s="26" t="s">
        <v>71</v>
      </c>
      <c r="C82" s="9">
        <v>7019</v>
      </c>
      <c r="D82" s="7">
        <v>14325</v>
      </c>
      <c r="E82" s="9">
        <v>1651592</v>
      </c>
      <c r="F82" s="27">
        <f t="shared" si="11"/>
        <v>235.30303462031628</v>
      </c>
      <c r="G82" s="17"/>
      <c r="H82" s="17"/>
    </row>
    <row r="83" spans="2:8" ht="18.75" x14ac:dyDescent="0.3">
      <c r="B83" s="26" t="s">
        <v>68</v>
      </c>
      <c r="C83" s="9">
        <v>11559</v>
      </c>
      <c r="D83" s="7">
        <v>22668</v>
      </c>
      <c r="E83" s="9">
        <v>2605524</v>
      </c>
      <c r="F83" s="27">
        <f t="shared" si="11"/>
        <v>225.41084868933299</v>
      </c>
      <c r="G83" s="17"/>
      <c r="H83" s="17"/>
    </row>
    <row r="84" spans="2:8" ht="18.75" x14ac:dyDescent="0.3">
      <c r="B84" s="26" t="s">
        <v>72</v>
      </c>
      <c r="C84" s="9">
        <v>8412</v>
      </c>
      <c r="D84" s="7">
        <v>17520</v>
      </c>
      <c r="E84" s="9">
        <v>2013221</v>
      </c>
      <c r="F84" s="27">
        <f t="shared" si="11"/>
        <v>239.3272705658583</v>
      </c>
      <c r="G84" s="17"/>
      <c r="H84" s="17"/>
    </row>
    <row r="85" spans="2:8" ht="18.75" x14ac:dyDescent="0.3">
      <c r="B85" s="26" t="s">
        <v>73</v>
      </c>
      <c r="C85" s="9">
        <v>7724</v>
      </c>
      <c r="D85" s="7">
        <v>15525</v>
      </c>
      <c r="E85" s="9">
        <v>1783899</v>
      </c>
      <c r="F85" s="27">
        <f t="shared" si="11"/>
        <v>230.95533402382185</v>
      </c>
      <c r="G85" s="17"/>
      <c r="H85" s="17"/>
    </row>
    <row r="86" spans="2:8" ht="18.75" x14ac:dyDescent="0.3">
      <c r="B86" s="26" t="s">
        <v>74</v>
      </c>
      <c r="C86" s="9">
        <v>2924</v>
      </c>
      <c r="D86" s="7">
        <v>5942</v>
      </c>
      <c r="E86" s="9">
        <v>673827</v>
      </c>
      <c r="F86" s="27">
        <f t="shared" si="11"/>
        <v>230.4469904240766</v>
      </c>
      <c r="G86" s="17"/>
      <c r="H86" s="17"/>
    </row>
    <row r="87" spans="2:8" ht="18.75" x14ac:dyDescent="0.3">
      <c r="B87" s="26" t="s">
        <v>75</v>
      </c>
      <c r="C87" s="9">
        <v>5597</v>
      </c>
      <c r="D87" s="7">
        <v>11699</v>
      </c>
      <c r="E87" s="9">
        <v>1338011</v>
      </c>
      <c r="F87" s="27">
        <f t="shared" si="11"/>
        <v>239.05860282294086</v>
      </c>
      <c r="G87" s="17"/>
      <c r="H87" s="17"/>
    </row>
    <row r="88" spans="2:8" ht="18.75" x14ac:dyDescent="0.3">
      <c r="B88" s="26" t="s">
        <v>76</v>
      </c>
      <c r="C88" s="9">
        <v>2119</v>
      </c>
      <c r="D88" s="7">
        <v>4219</v>
      </c>
      <c r="E88" s="9">
        <v>492436</v>
      </c>
      <c r="F88" s="27">
        <f t="shared" si="11"/>
        <v>232.39075035394055</v>
      </c>
      <c r="G88" s="17"/>
      <c r="H88" s="17"/>
    </row>
    <row r="89" spans="2:8" ht="19.5" thickBot="1" x14ac:dyDescent="0.35">
      <c r="B89" s="28" t="s">
        <v>77</v>
      </c>
      <c r="C89" s="10">
        <v>9523</v>
      </c>
      <c r="D89" s="7">
        <v>18933</v>
      </c>
      <c r="E89" s="10">
        <v>2164841</v>
      </c>
      <c r="F89" s="27">
        <f t="shared" si="11"/>
        <v>227.32762784836711</v>
      </c>
      <c r="G89" s="17"/>
      <c r="H89" s="17"/>
    </row>
    <row r="90" spans="2:8" ht="19.5" thickBot="1" x14ac:dyDescent="0.35">
      <c r="B90" s="29" t="s">
        <v>45</v>
      </c>
      <c r="C90" s="40">
        <f>SUM(C80:C89)</f>
        <v>57687</v>
      </c>
      <c r="D90" s="40">
        <f t="shared" ref="D90:E90" si="12">SUM(D80:D89)</f>
        <v>116569</v>
      </c>
      <c r="E90" s="40">
        <f t="shared" si="12"/>
        <v>13369955</v>
      </c>
      <c r="F90" s="31">
        <f t="shared" si="11"/>
        <v>231.76720924991767</v>
      </c>
      <c r="G90" s="17"/>
      <c r="H90" s="17"/>
    </row>
    <row r="91" spans="2:8" ht="19.5" thickBot="1" x14ac:dyDescent="0.35">
      <c r="B91" s="44"/>
      <c r="C91" s="45"/>
      <c r="D91" s="45"/>
      <c r="E91" s="45"/>
      <c r="F91" s="46"/>
      <c r="G91" s="17"/>
      <c r="H91" s="17"/>
    </row>
    <row r="92" spans="2:8" ht="19.5" thickBot="1" x14ac:dyDescent="0.35">
      <c r="B92" s="21" t="s">
        <v>78</v>
      </c>
      <c r="C92" s="42"/>
      <c r="D92" s="42"/>
      <c r="E92" s="42"/>
      <c r="F92" s="43"/>
      <c r="G92" s="17"/>
      <c r="H92" s="17"/>
    </row>
    <row r="93" spans="2:8" ht="18.75" x14ac:dyDescent="0.3">
      <c r="B93" s="24" t="s">
        <v>79</v>
      </c>
      <c r="C93" s="16">
        <v>5762</v>
      </c>
      <c r="D93" s="7">
        <v>11699</v>
      </c>
      <c r="E93" s="8">
        <v>1326144</v>
      </c>
      <c r="F93" s="27">
        <f t="shared" ref="F93:F101" si="13">E93/C93</f>
        <v>230.15341895175285</v>
      </c>
      <c r="G93" s="17"/>
      <c r="H93" s="17"/>
    </row>
    <row r="94" spans="2:8" ht="18.75" x14ac:dyDescent="0.3">
      <c r="B94" s="26" t="s">
        <v>80</v>
      </c>
      <c r="C94" s="9">
        <v>7675</v>
      </c>
      <c r="D94" s="7">
        <v>16076</v>
      </c>
      <c r="E94" s="9">
        <v>1843379</v>
      </c>
      <c r="F94" s="27">
        <f t="shared" si="13"/>
        <v>240.17967426710098</v>
      </c>
      <c r="G94" s="17"/>
      <c r="H94" s="17"/>
    </row>
    <row r="95" spans="2:8" ht="18.75" x14ac:dyDescent="0.3">
      <c r="B95" s="26" t="s">
        <v>81</v>
      </c>
      <c r="C95" s="9">
        <v>4115</v>
      </c>
      <c r="D95" s="7">
        <v>8764</v>
      </c>
      <c r="E95" s="9">
        <v>1001104</v>
      </c>
      <c r="F95" s="27">
        <f t="shared" si="13"/>
        <v>243.28165249088701</v>
      </c>
      <c r="G95" s="17"/>
      <c r="H95" s="17"/>
    </row>
    <row r="96" spans="2:8" ht="18.75" x14ac:dyDescent="0.3">
      <c r="B96" s="26" t="s">
        <v>82</v>
      </c>
      <c r="C96" s="9">
        <v>2747</v>
      </c>
      <c r="D96" s="7">
        <v>5247</v>
      </c>
      <c r="E96" s="9">
        <v>598494</v>
      </c>
      <c r="F96" s="27">
        <f t="shared" si="13"/>
        <v>217.87186021113942</v>
      </c>
      <c r="G96" s="17"/>
      <c r="H96" s="17"/>
    </row>
    <row r="97" spans="2:8" ht="18.75" x14ac:dyDescent="0.3">
      <c r="B97" s="26" t="s">
        <v>83</v>
      </c>
      <c r="C97" s="9">
        <v>5355</v>
      </c>
      <c r="D97" s="7">
        <v>11225</v>
      </c>
      <c r="E97" s="9">
        <v>1289699</v>
      </c>
      <c r="F97" s="27">
        <f t="shared" si="13"/>
        <v>240.84014939309057</v>
      </c>
      <c r="G97" s="17"/>
      <c r="H97" s="17"/>
    </row>
    <row r="98" spans="2:8" ht="18.75" x14ac:dyDescent="0.3">
      <c r="B98" s="26" t="s">
        <v>84</v>
      </c>
      <c r="C98" s="9">
        <v>1175</v>
      </c>
      <c r="D98" s="7">
        <v>2770</v>
      </c>
      <c r="E98" s="9">
        <v>314352</v>
      </c>
      <c r="F98" s="27">
        <f t="shared" si="13"/>
        <v>267.5336170212766</v>
      </c>
      <c r="G98" s="17"/>
      <c r="H98" s="17"/>
    </row>
    <row r="99" spans="2:8" ht="18.75" x14ac:dyDescent="0.3">
      <c r="B99" s="26" t="s">
        <v>85</v>
      </c>
      <c r="C99" s="9">
        <v>15863</v>
      </c>
      <c r="D99" s="7">
        <v>31313</v>
      </c>
      <c r="E99" s="9">
        <v>3641345</v>
      </c>
      <c r="F99" s="27">
        <f t="shared" si="13"/>
        <v>229.54958078547563</v>
      </c>
      <c r="G99" s="17"/>
      <c r="H99" s="17"/>
    </row>
    <row r="100" spans="2:8" ht="18.75" x14ac:dyDescent="0.3">
      <c r="B100" s="47" t="s">
        <v>86</v>
      </c>
      <c r="C100" s="9">
        <v>4482</v>
      </c>
      <c r="D100" s="7">
        <v>9561</v>
      </c>
      <c r="E100" s="9">
        <v>1081416</v>
      </c>
      <c r="F100" s="27">
        <f t="shared" si="13"/>
        <v>241.27978580990629</v>
      </c>
      <c r="G100" s="17"/>
      <c r="H100" s="17"/>
    </row>
    <row r="101" spans="2:8" ht="19.5" thickBot="1" x14ac:dyDescent="0.35">
      <c r="B101" s="26" t="s">
        <v>87</v>
      </c>
      <c r="C101" s="10">
        <v>6662</v>
      </c>
      <c r="D101" s="7">
        <v>13682</v>
      </c>
      <c r="E101" s="9">
        <v>1565544</v>
      </c>
      <c r="F101" s="27">
        <f t="shared" si="13"/>
        <v>234.99609726808765</v>
      </c>
      <c r="G101" s="17"/>
      <c r="H101" s="17"/>
    </row>
    <row r="102" spans="2:8" ht="19.5" thickBot="1" x14ac:dyDescent="0.35">
      <c r="B102" s="29" t="s">
        <v>45</v>
      </c>
      <c r="C102" s="40">
        <f>SUM(C93:C101)</f>
        <v>53836</v>
      </c>
      <c r="D102" s="40">
        <f t="shared" ref="D102:E102" si="14">SUM(D93:D101)</f>
        <v>110337</v>
      </c>
      <c r="E102" s="40">
        <f t="shared" si="14"/>
        <v>12661477</v>
      </c>
      <c r="F102" s="31">
        <f t="shared" ref="F102" si="15">E102/C102</f>
        <v>235.18606508655918</v>
      </c>
      <c r="G102" s="17"/>
      <c r="H102" s="17"/>
    </row>
    <row r="103" spans="2:8" ht="19.5" thickBot="1" x14ac:dyDescent="0.35">
      <c r="B103" s="44"/>
      <c r="C103" s="45"/>
      <c r="D103" s="45"/>
      <c r="E103" s="45"/>
      <c r="F103" s="46"/>
      <c r="G103" s="17"/>
      <c r="H103" s="17"/>
    </row>
    <row r="104" spans="2:8" ht="19.5" thickBot="1" x14ac:dyDescent="0.35">
      <c r="B104" s="34" t="s">
        <v>88</v>
      </c>
      <c r="C104" s="42"/>
      <c r="D104" s="42"/>
      <c r="E104" s="42"/>
      <c r="F104" s="43"/>
      <c r="G104" s="17"/>
      <c r="H104" s="17"/>
    </row>
    <row r="105" spans="2:8" ht="18.75" x14ac:dyDescent="0.3">
      <c r="B105" s="48" t="s">
        <v>89</v>
      </c>
      <c r="C105" s="57">
        <v>4000</v>
      </c>
      <c r="D105" s="7">
        <v>9466</v>
      </c>
      <c r="E105" s="8">
        <v>1082882</v>
      </c>
      <c r="F105" s="27">
        <f t="shared" ref="F105:F118" si="16">E105/C105</f>
        <v>270.72050000000002</v>
      </c>
      <c r="G105" s="17"/>
      <c r="H105" s="17"/>
    </row>
    <row r="106" spans="2:8" ht="18.75" x14ac:dyDescent="0.3">
      <c r="B106" s="49" t="s">
        <v>90</v>
      </c>
      <c r="C106" s="9">
        <v>5742</v>
      </c>
      <c r="D106" s="7">
        <v>11609</v>
      </c>
      <c r="E106" s="8">
        <v>1323294</v>
      </c>
      <c r="F106" s="27">
        <f t="shared" si="16"/>
        <v>230.45872518286311</v>
      </c>
      <c r="G106" s="17"/>
      <c r="H106" s="17"/>
    </row>
    <row r="107" spans="2:8" ht="18.75" x14ac:dyDescent="0.3">
      <c r="B107" s="49" t="s">
        <v>91</v>
      </c>
      <c r="C107" s="9">
        <v>877</v>
      </c>
      <c r="D107" s="7">
        <v>1963</v>
      </c>
      <c r="E107" s="9">
        <v>232167</v>
      </c>
      <c r="F107" s="27">
        <f t="shared" si="16"/>
        <v>264.72862029646524</v>
      </c>
      <c r="G107" s="17"/>
      <c r="H107" s="17"/>
    </row>
    <row r="108" spans="2:8" ht="18.75" x14ac:dyDescent="0.3">
      <c r="B108" s="49" t="s">
        <v>92</v>
      </c>
      <c r="C108" s="9">
        <v>7729</v>
      </c>
      <c r="D108" s="7">
        <v>16525</v>
      </c>
      <c r="E108" s="9">
        <v>1878601</v>
      </c>
      <c r="F108" s="27">
        <f t="shared" si="16"/>
        <v>243.05873981110105</v>
      </c>
      <c r="G108" s="17"/>
      <c r="H108" s="17"/>
    </row>
    <row r="109" spans="2:8" ht="18.75" x14ac:dyDescent="0.3">
      <c r="B109" s="26" t="s">
        <v>93</v>
      </c>
      <c r="C109" s="9">
        <v>4788</v>
      </c>
      <c r="D109" s="7">
        <v>10411</v>
      </c>
      <c r="E109" s="9">
        <v>1193098</v>
      </c>
      <c r="F109" s="27">
        <f t="shared" si="16"/>
        <v>249.18504594820385</v>
      </c>
      <c r="G109" s="17"/>
      <c r="H109" s="17"/>
    </row>
    <row r="110" spans="2:8" ht="18.75" x14ac:dyDescent="0.3">
      <c r="B110" s="26" t="s">
        <v>94</v>
      </c>
      <c r="C110" s="9">
        <v>3835</v>
      </c>
      <c r="D110" s="7">
        <v>8944</v>
      </c>
      <c r="E110" s="9">
        <v>1026806</v>
      </c>
      <c r="F110" s="27">
        <f t="shared" si="16"/>
        <v>267.74602346805739</v>
      </c>
      <c r="G110" s="17"/>
      <c r="H110" s="17"/>
    </row>
    <row r="111" spans="2:8" ht="18.75" x14ac:dyDescent="0.3">
      <c r="B111" s="26" t="s">
        <v>95</v>
      </c>
      <c r="C111" s="9">
        <v>9006</v>
      </c>
      <c r="D111" s="7">
        <v>20150</v>
      </c>
      <c r="E111" s="9">
        <v>2272470</v>
      </c>
      <c r="F111" s="27">
        <f t="shared" si="16"/>
        <v>252.3284477015323</v>
      </c>
      <c r="G111" s="17"/>
      <c r="H111" s="17"/>
    </row>
    <row r="112" spans="2:8" ht="18.75" x14ac:dyDescent="0.3">
      <c r="B112" s="26" t="s">
        <v>96</v>
      </c>
      <c r="C112" s="9">
        <v>5901</v>
      </c>
      <c r="D112" s="7">
        <v>13347</v>
      </c>
      <c r="E112" s="9">
        <v>1515931</v>
      </c>
      <c r="F112" s="27">
        <f t="shared" si="16"/>
        <v>256.89391628537538</v>
      </c>
      <c r="G112" s="17"/>
      <c r="H112" s="17"/>
    </row>
    <row r="113" spans="2:8" ht="18.75" x14ac:dyDescent="0.3">
      <c r="B113" s="26" t="s">
        <v>97</v>
      </c>
      <c r="C113" s="9">
        <v>5275</v>
      </c>
      <c r="D113" s="7">
        <v>12228</v>
      </c>
      <c r="E113" s="9">
        <v>1381169</v>
      </c>
      <c r="F113" s="27">
        <f t="shared" si="16"/>
        <v>261.83298578199054</v>
      </c>
      <c r="G113" s="17"/>
      <c r="H113" s="17"/>
    </row>
    <row r="114" spans="2:8" ht="18.75" x14ac:dyDescent="0.3">
      <c r="B114" s="26" t="s">
        <v>98</v>
      </c>
      <c r="C114" s="9">
        <v>7470</v>
      </c>
      <c r="D114" s="7">
        <v>14922</v>
      </c>
      <c r="E114" s="9">
        <v>1720534</v>
      </c>
      <c r="F114" s="27">
        <f t="shared" si="16"/>
        <v>230.32583668005356</v>
      </c>
      <c r="G114" s="17"/>
      <c r="H114" s="17"/>
    </row>
    <row r="115" spans="2:8" ht="18.75" x14ac:dyDescent="0.3">
      <c r="B115" s="26" t="s">
        <v>99</v>
      </c>
      <c r="C115" s="9">
        <v>8658</v>
      </c>
      <c r="D115" s="7">
        <v>19767</v>
      </c>
      <c r="E115" s="9">
        <v>2252152</v>
      </c>
      <c r="F115" s="27">
        <f t="shared" si="16"/>
        <v>260.12381612381614</v>
      </c>
      <c r="G115" s="17"/>
      <c r="H115" s="17"/>
    </row>
    <row r="116" spans="2:8" ht="18.75" x14ac:dyDescent="0.3">
      <c r="B116" s="26" t="s">
        <v>100</v>
      </c>
      <c r="C116" s="9">
        <v>16823</v>
      </c>
      <c r="D116" s="7">
        <v>36214</v>
      </c>
      <c r="E116" s="9">
        <v>4193609</v>
      </c>
      <c r="F116" s="27">
        <f t="shared" si="16"/>
        <v>249.27830945729062</v>
      </c>
      <c r="G116" s="17"/>
      <c r="H116" s="17"/>
    </row>
    <row r="117" spans="2:8" ht="18.75" x14ac:dyDescent="0.3">
      <c r="B117" s="26" t="s">
        <v>101</v>
      </c>
      <c r="C117" s="9">
        <v>5576</v>
      </c>
      <c r="D117" s="7">
        <v>12618</v>
      </c>
      <c r="E117" s="9">
        <v>1443816</v>
      </c>
      <c r="F117" s="27">
        <f t="shared" si="16"/>
        <v>258.93400286944046</v>
      </c>
      <c r="G117" s="17"/>
      <c r="H117" s="17"/>
    </row>
    <row r="118" spans="2:8" ht="19.5" thickBot="1" x14ac:dyDescent="0.35">
      <c r="B118" s="26" t="s">
        <v>102</v>
      </c>
      <c r="C118" s="10">
        <v>8503</v>
      </c>
      <c r="D118" s="7">
        <v>17947</v>
      </c>
      <c r="E118" s="9">
        <v>2050566</v>
      </c>
      <c r="F118" s="27">
        <f t="shared" si="16"/>
        <v>241.15794425496884</v>
      </c>
      <c r="G118" s="17"/>
      <c r="H118" s="17"/>
    </row>
    <row r="119" spans="2:8" ht="19.5" thickBot="1" x14ac:dyDescent="0.35">
      <c r="B119" s="29" t="s">
        <v>45</v>
      </c>
      <c r="C119" s="40">
        <f>SUM(C105:C118)</f>
        <v>94183</v>
      </c>
      <c r="D119" s="40">
        <f t="shared" ref="D119:E119" si="17">SUM(D105:D118)</f>
        <v>206111</v>
      </c>
      <c r="E119" s="40">
        <f t="shared" si="17"/>
        <v>23567095</v>
      </c>
      <c r="F119" s="31">
        <f t="shared" ref="F119" si="18">E119/C119</f>
        <v>250.22663325653249</v>
      </c>
      <c r="G119" s="17"/>
      <c r="H119" s="17"/>
    </row>
    <row r="120" spans="2:8" ht="19.5" thickBot="1" x14ac:dyDescent="0.35">
      <c r="B120" s="44"/>
      <c r="C120" s="45"/>
      <c r="D120" s="45"/>
      <c r="E120" s="45"/>
      <c r="F120" s="46"/>
      <c r="G120" s="17"/>
      <c r="H120" s="17"/>
    </row>
    <row r="121" spans="2:8" ht="19.5" thickBot="1" x14ac:dyDescent="0.35">
      <c r="B121" s="21" t="s">
        <v>103</v>
      </c>
      <c r="C121" s="42"/>
      <c r="D121" s="42"/>
      <c r="E121" s="42"/>
      <c r="F121" s="43"/>
      <c r="G121" s="17"/>
      <c r="H121" s="17"/>
    </row>
    <row r="122" spans="2:8" ht="18.75" x14ac:dyDescent="0.3">
      <c r="B122" s="24" t="s">
        <v>104</v>
      </c>
      <c r="C122" s="16">
        <v>1601</v>
      </c>
      <c r="D122" s="7">
        <v>3546</v>
      </c>
      <c r="E122" s="8">
        <v>408623</v>
      </c>
      <c r="F122" s="27">
        <f t="shared" ref="F122:F130" si="19">E122/C122</f>
        <v>255.22985633978763</v>
      </c>
      <c r="G122" s="17"/>
      <c r="H122" s="17"/>
    </row>
    <row r="123" spans="2:8" ht="18.75" x14ac:dyDescent="0.3">
      <c r="B123" s="26" t="s">
        <v>105</v>
      </c>
      <c r="C123" s="9">
        <v>5112</v>
      </c>
      <c r="D123" s="7">
        <v>10226</v>
      </c>
      <c r="E123" s="9">
        <v>1180880</v>
      </c>
      <c r="F123" s="27">
        <f t="shared" si="19"/>
        <v>231.0015649452269</v>
      </c>
      <c r="G123" s="17"/>
      <c r="H123" s="17"/>
    </row>
    <row r="124" spans="2:8" ht="18.75" x14ac:dyDescent="0.3">
      <c r="B124" s="26" t="s">
        <v>106</v>
      </c>
      <c r="C124" s="9">
        <v>1689</v>
      </c>
      <c r="D124" s="7">
        <v>3457</v>
      </c>
      <c r="E124" s="9">
        <v>398044</v>
      </c>
      <c r="F124" s="27">
        <f t="shared" si="19"/>
        <v>235.66844286560095</v>
      </c>
      <c r="G124" s="17"/>
      <c r="H124" s="17"/>
    </row>
    <row r="125" spans="2:8" ht="18.75" x14ac:dyDescent="0.3">
      <c r="B125" s="26" t="s">
        <v>107</v>
      </c>
      <c r="C125" s="9">
        <v>4981</v>
      </c>
      <c r="D125" s="7">
        <v>9795</v>
      </c>
      <c r="E125" s="9">
        <v>1134686</v>
      </c>
      <c r="F125" s="27">
        <f t="shared" si="19"/>
        <v>227.80285083316602</v>
      </c>
      <c r="G125" s="17"/>
      <c r="H125" s="17"/>
    </row>
    <row r="126" spans="2:8" ht="18.75" x14ac:dyDescent="0.3">
      <c r="B126" s="26" t="s">
        <v>108</v>
      </c>
      <c r="C126" s="9">
        <v>7970</v>
      </c>
      <c r="D126" s="7">
        <v>13642</v>
      </c>
      <c r="E126" s="9">
        <v>1646320</v>
      </c>
      <c r="F126" s="27">
        <f t="shared" si="19"/>
        <v>206.56461731493098</v>
      </c>
      <c r="G126" s="17"/>
      <c r="H126" s="17"/>
    </row>
    <row r="127" spans="2:8" ht="18.75" x14ac:dyDescent="0.3">
      <c r="B127" s="26" t="s">
        <v>109</v>
      </c>
      <c r="C127" s="9">
        <v>11015</v>
      </c>
      <c r="D127" s="7">
        <v>23434</v>
      </c>
      <c r="E127" s="9">
        <v>2722977</v>
      </c>
      <c r="F127" s="27">
        <f t="shared" si="19"/>
        <v>247.206264185202</v>
      </c>
      <c r="G127" s="17"/>
      <c r="H127" s="17"/>
    </row>
    <row r="128" spans="2:8" ht="18.75" x14ac:dyDescent="0.3">
      <c r="B128" s="26" t="s">
        <v>110</v>
      </c>
      <c r="C128" s="9">
        <v>9864</v>
      </c>
      <c r="D128" s="7">
        <v>20227</v>
      </c>
      <c r="E128" s="9">
        <v>2338514</v>
      </c>
      <c r="F128" s="27">
        <f t="shared" si="19"/>
        <v>237.07562854825628</v>
      </c>
      <c r="G128" s="17"/>
      <c r="H128" s="17"/>
    </row>
    <row r="129" spans="2:8" ht="18.75" x14ac:dyDescent="0.3">
      <c r="B129" s="26" t="s">
        <v>111</v>
      </c>
      <c r="C129" s="9">
        <v>7331</v>
      </c>
      <c r="D129" s="7">
        <v>15921</v>
      </c>
      <c r="E129" s="9">
        <v>1846137</v>
      </c>
      <c r="F129" s="27">
        <f t="shared" si="19"/>
        <v>251.82608102578092</v>
      </c>
      <c r="G129" s="17"/>
      <c r="H129" s="17"/>
    </row>
    <row r="130" spans="2:8" ht="19.5" thickBot="1" x14ac:dyDescent="0.35">
      <c r="B130" s="47" t="s">
        <v>112</v>
      </c>
      <c r="C130" s="9">
        <v>14671</v>
      </c>
      <c r="D130" s="7">
        <v>27947</v>
      </c>
      <c r="E130" s="9">
        <v>3294684</v>
      </c>
      <c r="F130" s="27">
        <f t="shared" si="19"/>
        <v>224.57119487424171</v>
      </c>
      <c r="G130" s="17"/>
      <c r="H130" s="17"/>
    </row>
    <row r="131" spans="2:8" ht="19.5" thickBot="1" x14ac:dyDescent="0.35">
      <c r="B131" s="29" t="s">
        <v>45</v>
      </c>
      <c r="C131" s="40">
        <f>SUM(C122:C130)</f>
        <v>64234</v>
      </c>
      <c r="D131" s="40">
        <f>SUM(D122:D130)</f>
        <v>128195</v>
      </c>
      <c r="E131" s="40">
        <f>SUM(E122:E130)</f>
        <v>14970865</v>
      </c>
      <c r="F131" s="31">
        <f t="shared" ref="F131" si="20">E131/C131</f>
        <v>233.0676121680107</v>
      </c>
      <c r="G131" s="17"/>
      <c r="H131" s="17"/>
    </row>
    <row r="132" spans="2:8" ht="19.5" thickBot="1" x14ac:dyDescent="0.35">
      <c r="B132" s="44"/>
      <c r="C132" s="45"/>
      <c r="D132" s="45"/>
      <c r="E132" s="45"/>
      <c r="F132" s="46"/>
      <c r="G132" s="17"/>
      <c r="H132" s="17"/>
    </row>
    <row r="133" spans="2:8" ht="19.5" thickBot="1" x14ac:dyDescent="0.35">
      <c r="B133" s="52" t="s">
        <v>114</v>
      </c>
      <c r="C133" s="50">
        <f>SUM(C131+C119+C102+C90+C77+C68+C58+C48+C32+C16)</f>
        <v>666395</v>
      </c>
      <c r="D133" s="50">
        <f>SUM(D131+D119+D102+D90+D77+D68+D58+D48+D32+D16)</f>
        <v>1382386</v>
      </c>
      <c r="E133" s="50">
        <f>SUM(E131+E119+E102+E90+E77+E68+E58+E48+E32+E16)</f>
        <v>158567478</v>
      </c>
      <c r="F133" s="43">
        <f t="shared" ref="F133" si="21">E133/C133</f>
        <v>237.94818088371011</v>
      </c>
      <c r="G133" s="17"/>
      <c r="H133" s="17"/>
    </row>
    <row r="134" spans="2:8" ht="18.75" x14ac:dyDescent="0.3">
      <c r="B134" s="51"/>
      <c r="C134" s="17"/>
      <c r="D134" s="17"/>
      <c r="E134" s="17"/>
      <c r="F134" s="17"/>
      <c r="G134" s="17"/>
      <c r="H134" s="17"/>
    </row>
    <row r="135" spans="2:8" ht="18.75" x14ac:dyDescent="0.3">
      <c r="B135" s="51"/>
      <c r="C135" s="17"/>
      <c r="D135" s="17"/>
      <c r="E135" s="17"/>
      <c r="F135" s="17"/>
      <c r="G135" s="17"/>
      <c r="H135" s="17"/>
    </row>
    <row r="136" spans="2:8" ht="18.75" x14ac:dyDescent="0.3">
      <c r="B136" s="51"/>
      <c r="C136" s="17"/>
      <c r="D136" s="17"/>
      <c r="E136" s="17"/>
      <c r="F136" s="17"/>
      <c r="G136" s="17"/>
      <c r="H136" s="17"/>
    </row>
    <row r="137" spans="2:8" ht="18.75" x14ac:dyDescent="0.3">
      <c r="B137" s="51"/>
      <c r="C137" s="17"/>
      <c r="D137" s="17"/>
      <c r="E137" s="17"/>
      <c r="F137" s="17"/>
      <c r="G137" s="17"/>
      <c r="H137" s="17"/>
    </row>
    <row r="138" spans="2:8" ht="18.75" x14ac:dyDescent="0.3">
      <c r="B138" s="51"/>
      <c r="C138" s="17"/>
      <c r="D138" s="17"/>
      <c r="E138" s="17"/>
      <c r="F138" s="17"/>
      <c r="G138" s="17"/>
      <c r="H138" s="17"/>
    </row>
    <row r="139" spans="2:8" ht="18.75" x14ac:dyDescent="0.3">
      <c r="B139" s="51"/>
      <c r="C139" s="17"/>
      <c r="D139" s="17"/>
      <c r="E139" s="17"/>
      <c r="F139" s="17"/>
      <c r="G139" s="17"/>
      <c r="H139" s="17"/>
    </row>
  </sheetData>
  <mergeCells count="5"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:J1048576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0.5703125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8" width="9.140625" style="1"/>
    <col min="9" max="9" width="10.5703125" style="1" bestFit="1" customWidth="1"/>
    <col min="10" max="16384" width="9.140625" style="1"/>
  </cols>
  <sheetData>
    <row r="1" spans="2:8" ht="18.75" x14ac:dyDescent="0.3">
      <c r="B1" s="215" t="s">
        <v>0</v>
      </c>
      <c r="C1" s="215"/>
      <c r="D1" s="215"/>
      <c r="E1" s="215"/>
      <c r="F1" s="215"/>
      <c r="G1" s="17"/>
      <c r="H1" s="17"/>
    </row>
    <row r="2" spans="2:8" ht="18.75" x14ac:dyDescent="0.3">
      <c r="B2" s="215" t="s">
        <v>1</v>
      </c>
      <c r="C2" s="215"/>
      <c r="D2" s="215"/>
      <c r="E2" s="215"/>
      <c r="F2" s="215"/>
      <c r="G2" s="17"/>
      <c r="H2" s="17"/>
    </row>
    <row r="3" spans="2:8" ht="18.75" x14ac:dyDescent="0.3">
      <c r="B3" s="216" t="s">
        <v>2</v>
      </c>
      <c r="C3" s="216"/>
      <c r="D3" s="216"/>
      <c r="E3" s="216"/>
      <c r="F3" s="216"/>
      <c r="G3" s="17"/>
      <c r="H3" s="17"/>
    </row>
    <row r="4" spans="2:8" ht="18.75" x14ac:dyDescent="0.3">
      <c r="B4" s="215" t="s">
        <v>126</v>
      </c>
      <c r="C4" s="215"/>
      <c r="D4" s="215"/>
      <c r="E4" s="215"/>
      <c r="F4" s="215"/>
      <c r="G4" s="17"/>
      <c r="H4" s="17"/>
    </row>
    <row r="5" spans="2:8" ht="19.5" thickBot="1" x14ac:dyDescent="0.35">
      <c r="B5" s="217"/>
      <c r="C5" s="217"/>
      <c r="D5" s="217"/>
      <c r="E5" s="217"/>
      <c r="F5" s="217"/>
      <c r="G5" s="17"/>
      <c r="H5" s="17"/>
    </row>
    <row r="6" spans="2:8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</row>
    <row r="7" spans="2:8" ht="19.5" thickBot="1" x14ac:dyDescent="0.35">
      <c r="B7" s="21" t="s">
        <v>7</v>
      </c>
      <c r="C7" s="22"/>
      <c r="D7" s="22"/>
      <c r="E7" s="22"/>
      <c r="F7" s="23"/>
      <c r="G7" s="17"/>
      <c r="H7" s="17"/>
    </row>
    <row r="8" spans="2:8" ht="18.75" x14ac:dyDescent="0.3">
      <c r="B8" s="24" t="s">
        <v>8</v>
      </c>
      <c r="C8" s="15">
        <v>7767</v>
      </c>
      <c r="D8" s="13">
        <v>17081</v>
      </c>
      <c r="E8" s="14">
        <v>1946249</v>
      </c>
      <c r="F8" s="25">
        <f>E8/C8</f>
        <v>250.57924552594309</v>
      </c>
      <c r="G8" s="17"/>
      <c r="H8" s="17"/>
    </row>
    <row r="9" spans="2:8" ht="18.75" x14ac:dyDescent="0.3">
      <c r="B9" s="26" t="s">
        <v>9</v>
      </c>
      <c r="C9" s="3">
        <v>5839</v>
      </c>
      <c r="D9" s="13">
        <v>11855</v>
      </c>
      <c r="E9" s="3">
        <v>1394367</v>
      </c>
      <c r="F9" s="25">
        <f t="shared" ref="F9:F16" si="0">E9/C9</f>
        <v>238.80236341839355</v>
      </c>
      <c r="G9" s="17"/>
      <c r="H9" s="17"/>
    </row>
    <row r="10" spans="2:8" ht="18.75" x14ac:dyDescent="0.3">
      <c r="B10" s="26" t="s">
        <v>141</v>
      </c>
      <c r="C10" s="3">
        <v>6377</v>
      </c>
      <c r="D10" s="13">
        <v>12608</v>
      </c>
      <c r="E10" s="3">
        <v>1489532</v>
      </c>
      <c r="F10" s="25">
        <f t="shared" si="0"/>
        <v>233.57879880821702</v>
      </c>
      <c r="G10" s="17"/>
      <c r="H10" s="17"/>
    </row>
    <row r="11" spans="2:8" ht="18.75" x14ac:dyDescent="0.3">
      <c r="B11" s="26" t="s">
        <v>10</v>
      </c>
      <c r="C11" s="3">
        <v>8301</v>
      </c>
      <c r="D11" s="13">
        <v>17289</v>
      </c>
      <c r="E11" s="3">
        <v>1987228</v>
      </c>
      <c r="F11" s="25">
        <f t="shared" si="0"/>
        <v>239.39621732321407</v>
      </c>
      <c r="G11" s="17"/>
      <c r="H11" s="17"/>
    </row>
    <row r="12" spans="2:8" ht="18.75" x14ac:dyDescent="0.3">
      <c r="B12" s="26" t="s">
        <v>11</v>
      </c>
      <c r="C12" s="3">
        <v>2028</v>
      </c>
      <c r="D12" s="13">
        <v>4480</v>
      </c>
      <c r="E12" s="3">
        <v>517798</v>
      </c>
      <c r="F12" s="25">
        <f t="shared" si="0"/>
        <v>255.32445759368835</v>
      </c>
      <c r="G12" s="17"/>
      <c r="H12" s="17"/>
    </row>
    <row r="13" spans="2:8" ht="18.75" x14ac:dyDescent="0.3">
      <c r="B13" s="26" t="s">
        <v>12</v>
      </c>
      <c r="C13" s="3">
        <v>8762</v>
      </c>
      <c r="D13" s="13">
        <v>18855</v>
      </c>
      <c r="E13" s="3">
        <v>2176522</v>
      </c>
      <c r="F13" s="25">
        <f t="shared" si="0"/>
        <v>248.404702122803</v>
      </c>
      <c r="G13" s="17"/>
      <c r="H13" s="17"/>
    </row>
    <row r="14" spans="2:8" ht="18.75" x14ac:dyDescent="0.3">
      <c r="B14" s="26" t="s">
        <v>13</v>
      </c>
      <c r="C14" s="3">
        <v>3156</v>
      </c>
      <c r="D14" s="13">
        <v>6267</v>
      </c>
      <c r="E14" s="3">
        <v>725608</v>
      </c>
      <c r="F14" s="25">
        <f t="shared" si="0"/>
        <v>229.91381495564005</v>
      </c>
      <c r="G14" s="17"/>
      <c r="H14" s="17"/>
    </row>
    <row r="15" spans="2:8" ht="19.5" thickBot="1" x14ac:dyDescent="0.35">
      <c r="B15" s="28" t="s">
        <v>14</v>
      </c>
      <c r="C15" s="4">
        <v>10101</v>
      </c>
      <c r="D15" s="13">
        <v>20399</v>
      </c>
      <c r="E15" s="11">
        <v>2393489</v>
      </c>
      <c r="F15" s="25">
        <f t="shared" si="0"/>
        <v>236.95564795564795</v>
      </c>
      <c r="G15" s="17"/>
      <c r="H15" s="17"/>
    </row>
    <row r="16" spans="2:8" ht="19.5" thickBot="1" x14ac:dyDescent="0.35">
      <c r="B16" s="29" t="s">
        <v>15</v>
      </c>
      <c r="C16" s="30">
        <f>SUM(C8:C15)</f>
        <v>52331</v>
      </c>
      <c r="D16" s="30">
        <f t="shared" ref="D16:E16" si="1">SUM(D8:D15)</f>
        <v>108834</v>
      </c>
      <c r="E16" s="30">
        <f t="shared" si="1"/>
        <v>12630793</v>
      </c>
      <c r="F16" s="31">
        <f t="shared" si="0"/>
        <v>241.36349391374137</v>
      </c>
      <c r="G16" s="17"/>
      <c r="H16" s="17"/>
    </row>
    <row r="17" spans="2:15" ht="19.5" thickBot="1" x14ac:dyDescent="0.35">
      <c r="B17" s="32"/>
      <c r="C17" s="33"/>
      <c r="D17" s="33"/>
      <c r="E17" s="33"/>
      <c r="F17" s="33"/>
      <c r="G17" s="2"/>
      <c r="H17" s="2"/>
      <c r="I17" s="2"/>
      <c r="J17" s="2"/>
      <c r="K17" s="2"/>
      <c r="L17" s="2"/>
      <c r="M17" s="2"/>
      <c r="N17" s="2"/>
      <c r="O17" s="2"/>
    </row>
    <row r="18" spans="2:15" ht="19.5" thickBot="1" x14ac:dyDescent="0.35">
      <c r="B18" s="34" t="s">
        <v>16</v>
      </c>
      <c r="C18" s="35"/>
      <c r="D18" s="35"/>
      <c r="E18" s="35"/>
      <c r="F18" s="36"/>
      <c r="G18" s="2"/>
      <c r="H18" s="2"/>
      <c r="I18" s="2"/>
      <c r="J18" s="2"/>
      <c r="K18" s="2"/>
      <c r="L18" s="2"/>
      <c r="M18" s="2"/>
      <c r="N18" s="2"/>
      <c r="O18" s="2"/>
    </row>
    <row r="19" spans="2:15" ht="18.75" x14ac:dyDescent="0.3">
      <c r="B19" s="37" t="s">
        <v>17</v>
      </c>
      <c r="C19" s="3">
        <v>14960</v>
      </c>
      <c r="D19" s="3">
        <v>29033</v>
      </c>
      <c r="E19" s="6">
        <v>3428856</v>
      </c>
      <c r="F19" s="27">
        <f t="shared" ref="F19:F32" si="2">E19/C19</f>
        <v>229.20160427807485</v>
      </c>
      <c r="G19" s="38"/>
      <c r="H19" s="38"/>
      <c r="I19" s="38"/>
      <c r="J19" s="38"/>
      <c r="K19" s="38"/>
      <c r="L19" s="38"/>
      <c r="M19" s="38"/>
      <c r="N19" s="38"/>
      <c r="O19" s="38"/>
    </row>
    <row r="20" spans="2:15" ht="18.75" x14ac:dyDescent="0.3">
      <c r="B20" s="56" t="s">
        <v>18</v>
      </c>
      <c r="C20" s="3">
        <v>7190</v>
      </c>
      <c r="D20" s="3">
        <v>13333</v>
      </c>
      <c r="E20" s="3">
        <v>1582266</v>
      </c>
      <c r="F20" s="27">
        <f t="shared" si="2"/>
        <v>220.06481223922114</v>
      </c>
      <c r="G20" s="38"/>
      <c r="H20" s="38"/>
      <c r="I20" s="38"/>
      <c r="J20" s="38"/>
      <c r="K20" s="38"/>
      <c r="L20" s="38"/>
      <c r="M20" s="38"/>
      <c r="N20" s="38"/>
      <c r="O20" s="38"/>
    </row>
    <row r="21" spans="2:15" ht="18.75" x14ac:dyDescent="0.3">
      <c r="B21" s="55" t="s">
        <v>19</v>
      </c>
      <c r="C21" s="9">
        <v>6068</v>
      </c>
      <c r="D21" s="3">
        <v>12138</v>
      </c>
      <c r="E21" s="9">
        <v>1408537</v>
      </c>
      <c r="F21" s="27">
        <f t="shared" si="2"/>
        <v>232.12541199736322</v>
      </c>
      <c r="G21" s="2"/>
      <c r="H21" s="2"/>
      <c r="I21" s="2"/>
      <c r="J21" s="2"/>
      <c r="K21" s="2"/>
      <c r="L21" s="2"/>
      <c r="M21" s="2"/>
      <c r="N21" s="2"/>
      <c r="O21" s="2"/>
    </row>
    <row r="22" spans="2:15" ht="18.75" x14ac:dyDescent="0.3">
      <c r="B22" s="26" t="s">
        <v>20</v>
      </c>
      <c r="C22" s="9">
        <v>7852</v>
      </c>
      <c r="D22" s="3">
        <v>16071</v>
      </c>
      <c r="E22" s="9">
        <v>1850980</v>
      </c>
      <c r="F22" s="27">
        <f t="shared" si="2"/>
        <v>235.73357106469689</v>
      </c>
      <c r="G22" s="2"/>
      <c r="H22" s="2"/>
      <c r="I22" s="2"/>
      <c r="J22" s="2"/>
      <c r="K22" s="2"/>
      <c r="L22" s="2"/>
      <c r="M22" s="2"/>
      <c r="N22" s="2"/>
      <c r="O22" s="2"/>
    </row>
    <row r="23" spans="2:15" ht="18.75" x14ac:dyDescent="0.3">
      <c r="B23" s="26" t="s">
        <v>21</v>
      </c>
      <c r="C23" s="9">
        <v>4852</v>
      </c>
      <c r="D23" s="3">
        <v>10446</v>
      </c>
      <c r="E23" s="9">
        <v>1194560</v>
      </c>
      <c r="F23" s="27">
        <f t="shared" si="2"/>
        <v>246.199505358615</v>
      </c>
      <c r="G23" s="2"/>
      <c r="H23" s="2"/>
      <c r="I23" s="2"/>
      <c r="J23" s="2"/>
      <c r="K23" s="2"/>
      <c r="L23" s="2"/>
      <c r="M23" s="2"/>
      <c r="N23" s="2"/>
      <c r="O23" s="2"/>
    </row>
    <row r="24" spans="2:15" ht="18.75" x14ac:dyDescent="0.3">
      <c r="B24" s="26" t="s">
        <v>22</v>
      </c>
      <c r="C24" s="9">
        <v>3242</v>
      </c>
      <c r="D24" s="3">
        <v>6932</v>
      </c>
      <c r="E24" s="9">
        <v>800912</v>
      </c>
      <c r="F24" s="27">
        <f t="shared" si="2"/>
        <v>247.04256631708822</v>
      </c>
      <c r="G24" s="2"/>
      <c r="H24" s="2"/>
      <c r="I24" s="2"/>
      <c r="J24" s="2"/>
      <c r="K24" s="2"/>
      <c r="L24" s="2"/>
      <c r="M24" s="2"/>
      <c r="N24" s="2"/>
      <c r="O24" s="2"/>
    </row>
    <row r="25" spans="2:15" ht="18.75" x14ac:dyDescent="0.3">
      <c r="B25" s="26" t="s">
        <v>23</v>
      </c>
      <c r="C25" s="9">
        <v>8487</v>
      </c>
      <c r="D25" s="3">
        <v>17330</v>
      </c>
      <c r="E25" s="9">
        <v>2019556</v>
      </c>
      <c r="F25" s="27">
        <f t="shared" si="2"/>
        <v>237.9587604571698</v>
      </c>
      <c r="G25" s="2"/>
      <c r="H25" s="2"/>
      <c r="I25" s="2"/>
      <c r="J25" s="2"/>
      <c r="K25" s="2"/>
      <c r="L25" s="2"/>
      <c r="M25" s="2"/>
      <c r="N25" s="2"/>
      <c r="O25" s="2"/>
    </row>
    <row r="26" spans="2:15" ht="18.75" x14ac:dyDescent="0.3">
      <c r="B26" s="26" t="s">
        <v>24</v>
      </c>
      <c r="C26" s="9">
        <v>7535</v>
      </c>
      <c r="D26" s="3">
        <v>16078</v>
      </c>
      <c r="E26" s="9">
        <v>1861250</v>
      </c>
      <c r="F26" s="27">
        <f t="shared" si="2"/>
        <v>247.01393497013936</v>
      </c>
      <c r="G26" s="2"/>
      <c r="H26" s="2"/>
      <c r="I26" s="2"/>
      <c r="J26" s="2"/>
      <c r="K26" s="2"/>
      <c r="L26" s="2"/>
      <c r="M26" s="2"/>
      <c r="N26" s="2"/>
      <c r="O26" s="2"/>
    </row>
    <row r="27" spans="2:15" ht="18.75" x14ac:dyDescent="0.3">
      <c r="B27" s="26" t="s">
        <v>25</v>
      </c>
      <c r="C27" s="9">
        <v>9850</v>
      </c>
      <c r="D27" s="3">
        <v>19498</v>
      </c>
      <c r="E27" s="9">
        <v>2264652</v>
      </c>
      <c r="F27" s="27">
        <f t="shared" si="2"/>
        <v>229.91390862944164</v>
      </c>
      <c r="G27" s="2"/>
      <c r="H27" s="2"/>
      <c r="I27" s="2"/>
      <c r="J27" s="2"/>
      <c r="K27" s="2"/>
      <c r="L27" s="2"/>
      <c r="M27" s="2"/>
      <c r="N27" s="2"/>
      <c r="O27" s="2"/>
    </row>
    <row r="28" spans="2:15" ht="18.75" x14ac:dyDescent="0.3">
      <c r="B28" s="26" t="s">
        <v>26</v>
      </c>
      <c r="C28" s="9">
        <v>6678</v>
      </c>
      <c r="D28" s="3">
        <v>15205</v>
      </c>
      <c r="E28" s="9">
        <v>1726274</v>
      </c>
      <c r="F28" s="27">
        <f t="shared" si="2"/>
        <v>258.50164719976038</v>
      </c>
      <c r="G28" s="2"/>
      <c r="H28" s="2"/>
      <c r="I28" s="2"/>
      <c r="J28" s="2"/>
      <c r="K28" s="2"/>
      <c r="L28" s="2"/>
      <c r="M28" s="2"/>
      <c r="N28" s="2"/>
      <c r="O28" s="2"/>
    </row>
    <row r="29" spans="2:15" ht="18.75" x14ac:dyDescent="0.3">
      <c r="B29" s="26" t="s">
        <v>27</v>
      </c>
      <c r="C29" s="9">
        <v>5689</v>
      </c>
      <c r="D29" s="3">
        <v>12130</v>
      </c>
      <c r="E29" s="9">
        <v>1388220</v>
      </c>
      <c r="F29" s="27">
        <f t="shared" si="2"/>
        <v>244.01828089295131</v>
      </c>
      <c r="G29" s="2"/>
      <c r="H29" s="2"/>
      <c r="I29" s="2"/>
      <c r="J29" s="2"/>
      <c r="K29" s="2"/>
      <c r="L29" s="2"/>
      <c r="M29" s="2"/>
      <c r="N29" s="2"/>
      <c r="O29" s="2"/>
    </row>
    <row r="30" spans="2:15" ht="18.75" x14ac:dyDescent="0.3">
      <c r="B30" s="39" t="s">
        <v>28</v>
      </c>
      <c r="C30" s="8">
        <v>5532</v>
      </c>
      <c r="D30" s="13">
        <v>11967</v>
      </c>
      <c r="E30" s="13">
        <v>1395940</v>
      </c>
      <c r="F30" s="27">
        <f t="shared" si="2"/>
        <v>252.33911785972523</v>
      </c>
      <c r="G30" s="2"/>
      <c r="H30" s="2"/>
      <c r="I30" s="2"/>
      <c r="J30" s="2"/>
      <c r="K30" s="2"/>
      <c r="L30" s="2"/>
      <c r="M30" s="2"/>
      <c r="N30" s="2"/>
      <c r="O30" s="2"/>
    </row>
    <row r="31" spans="2:15" ht="19.5" thickBot="1" x14ac:dyDescent="0.35">
      <c r="B31" s="39" t="s">
        <v>29</v>
      </c>
      <c r="C31" s="53">
        <v>1953</v>
      </c>
      <c r="D31" s="5">
        <v>4149</v>
      </c>
      <c r="E31" s="54">
        <v>487735</v>
      </c>
      <c r="F31" s="27">
        <f t="shared" si="2"/>
        <v>249.73630312339989</v>
      </c>
      <c r="G31" s="2"/>
      <c r="H31" s="2"/>
      <c r="I31" s="2"/>
      <c r="J31" s="2"/>
      <c r="K31" s="2"/>
      <c r="L31" s="2"/>
      <c r="M31" s="2"/>
      <c r="N31" s="2"/>
      <c r="O31" s="2"/>
    </row>
    <row r="32" spans="2:15" ht="19.5" thickBot="1" x14ac:dyDescent="0.35">
      <c r="B32" s="29" t="s">
        <v>30</v>
      </c>
      <c r="C32" s="40">
        <f>SUM(C19:C31)</f>
        <v>89888</v>
      </c>
      <c r="D32" s="40">
        <f t="shared" ref="D32:E32" si="3">SUM(D19:D31)</f>
        <v>184310</v>
      </c>
      <c r="E32" s="40">
        <f t="shared" si="3"/>
        <v>21409738</v>
      </c>
      <c r="F32" s="31">
        <f t="shared" si="2"/>
        <v>238.18238252046993</v>
      </c>
      <c r="G32" s="2"/>
      <c r="H32" s="2"/>
      <c r="I32" s="2"/>
      <c r="J32" s="2"/>
      <c r="K32" s="2"/>
      <c r="L32" s="2"/>
      <c r="M32" s="2"/>
      <c r="N32" s="2"/>
      <c r="O32" s="2"/>
    </row>
    <row r="33" spans="2:8" ht="19.5" thickBot="1" x14ac:dyDescent="0.35">
      <c r="B33" s="32"/>
      <c r="C33" s="41"/>
      <c r="D33" s="41"/>
      <c r="E33" s="41"/>
      <c r="F33" s="33"/>
      <c r="G33" s="17"/>
      <c r="H33" s="17"/>
    </row>
    <row r="34" spans="2:8" ht="19.5" thickBot="1" x14ac:dyDescent="0.35">
      <c r="B34" s="21" t="s">
        <v>31</v>
      </c>
      <c r="C34" s="42"/>
      <c r="D34" s="42"/>
      <c r="E34" s="42"/>
      <c r="F34" s="43"/>
      <c r="G34" s="17"/>
      <c r="H34" s="17"/>
    </row>
    <row r="35" spans="2:8" ht="18.75" x14ac:dyDescent="0.3">
      <c r="B35" s="24" t="s">
        <v>32</v>
      </c>
      <c r="C35" s="16">
        <v>8914</v>
      </c>
      <c r="D35" s="7">
        <v>18782</v>
      </c>
      <c r="E35" s="8">
        <v>2156975</v>
      </c>
      <c r="F35" s="27">
        <f t="shared" ref="F35:F48" si="4">E35/C35</f>
        <v>241.97610500336549</v>
      </c>
      <c r="G35" s="17"/>
      <c r="H35" s="17"/>
    </row>
    <row r="36" spans="2:8" ht="18.75" x14ac:dyDescent="0.3">
      <c r="B36" s="26" t="s">
        <v>33</v>
      </c>
      <c r="C36" s="9">
        <v>9022</v>
      </c>
      <c r="D36" s="7">
        <v>18007</v>
      </c>
      <c r="E36" s="9">
        <v>2082885</v>
      </c>
      <c r="F36" s="27">
        <f t="shared" si="4"/>
        <v>230.86732431833298</v>
      </c>
      <c r="G36" s="17"/>
      <c r="H36" s="17"/>
    </row>
    <row r="37" spans="2:8" ht="18.75" x14ac:dyDescent="0.3">
      <c r="B37" s="26" t="s">
        <v>34</v>
      </c>
      <c r="C37" s="9">
        <v>10535</v>
      </c>
      <c r="D37" s="7">
        <v>21537</v>
      </c>
      <c r="E37" s="9">
        <v>2457161</v>
      </c>
      <c r="F37" s="27">
        <f t="shared" si="4"/>
        <v>233.23787375415282</v>
      </c>
      <c r="G37" s="17"/>
      <c r="H37" s="17"/>
    </row>
    <row r="38" spans="2:8" ht="18.75" x14ac:dyDescent="0.3">
      <c r="B38" s="26" t="s">
        <v>35</v>
      </c>
      <c r="C38" s="9">
        <v>5310</v>
      </c>
      <c r="D38" s="7">
        <v>11117</v>
      </c>
      <c r="E38" s="9">
        <v>1303997</v>
      </c>
      <c r="F38" s="27">
        <f t="shared" si="4"/>
        <v>245.57382297551788</v>
      </c>
      <c r="G38" s="17"/>
      <c r="H38" s="17"/>
    </row>
    <row r="39" spans="2:8" ht="18.75" x14ac:dyDescent="0.3">
      <c r="B39" s="26" t="s">
        <v>36</v>
      </c>
      <c r="C39" s="9">
        <v>8130</v>
      </c>
      <c r="D39" s="7">
        <v>17569</v>
      </c>
      <c r="E39" s="9">
        <v>2016905</v>
      </c>
      <c r="F39" s="27">
        <f t="shared" si="4"/>
        <v>248.08179581795818</v>
      </c>
      <c r="G39" s="17"/>
      <c r="H39" s="17"/>
    </row>
    <row r="40" spans="2:8" ht="18.75" x14ac:dyDescent="0.3">
      <c r="B40" s="26" t="s">
        <v>37</v>
      </c>
      <c r="C40" s="9">
        <v>5756</v>
      </c>
      <c r="D40" s="7">
        <v>11821</v>
      </c>
      <c r="E40" s="9">
        <v>1350926</v>
      </c>
      <c r="F40" s="27">
        <f t="shared" si="4"/>
        <v>234.6987491313412</v>
      </c>
      <c r="G40" s="17"/>
      <c r="H40" s="17"/>
    </row>
    <row r="41" spans="2:8" ht="18.75" x14ac:dyDescent="0.3">
      <c r="B41" s="26" t="s">
        <v>38</v>
      </c>
      <c r="C41" s="9">
        <v>7188</v>
      </c>
      <c r="D41" s="7">
        <v>15544</v>
      </c>
      <c r="E41" s="9">
        <v>1772518</v>
      </c>
      <c r="F41" s="27">
        <f t="shared" si="4"/>
        <v>246.59404563160822</v>
      </c>
      <c r="G41" s="17"/>
      <c r="H41" s="17"/>
    </row>
    <row r="42" spans="2:8" ht="18.75" x14ac:dyDescent="0.3">
      <c r="B42" s="26" t="s">
        <v>39</v>
      </c>
      <c r="C42" s="9">
        <v>10466</v>
      </c>
      <c r="D42" s="7">
        <v>22809</v>
      </c>
      <c r="E42" s="9">
        <v>2607215</v>
      </c>
      <c r="F42" s="27">
        <f t="shared" si="4"/>
        <v>249.11284158226638</v>
      </c>
      <c r="G42" s="17"/>
      <c r="H42" s="17"/>
    </row>
    <row r="43" spans="2:8" ht="18.75" x14ac:dyDescent="0.3">
      <c r="B43" s="26" t="s">
        <v>40</v>
      </c>
      <c r="C43" s="9">
        <v>7021</v>
      </c>
      <c r="D43" s="7">
        <v>14741</v>
      </c>
      <c r="E43" s="9">
        <v>1685781</v>
      </c>
      <c r="F43" s="27">
        <f t="shared" si="4"/>
        <v>240.10554052129325</v>
      </c>
      <c r="G43" s="17"/>
      <c r="H43" s="17"/>
    </row>
    <row r="44" spans="2:8" ht="18.75" x14ac:dyDescent="0.3">
      <c r="B44" s="26" t="s">
        <v>41</v>
      </c>
      <c r="C44" s="9">
        <v>5557</v>
      </c>
      <c r="D44" s="7">
        <v>11308</v>
      </c>
      <c r="E44" s="9">
        <v>1280150</v>
      </c>
      <c r="F44" s="27">
        <f t="shared" si="4"/>
        <v>230.36710455281627</v>
      </c>
      <c r="G44" s="17"/>
      <c r="H44" s="17"/>
    </row>
    <row r="45" spans="2:8" ht="18.75" x14ac:dyDescent="0.3">
      <c r="B45" s="26" t="s">
        <v>42</v>
      </c>
      <c r="C45" s="9">
        <v>7512</v>
      </c>
      <c r="D45" s="7">
        <v>16001</v>
      </c>
      <c r="E45" s="9">
        <v>1842746</v>
      </c>
      <c r="F45" s="27">
        <f t="shared" si="4"/>
        <v>245.30697550585728</v>
      </c>
      <c r="G45" s="17"/>
      <c r="H45" s="17"/>
    </row>
    <row r="46" spans="2:8" ht="18.75" x14ac:dyDescent="0.3">
      <c r="B46" s="39" t="s">
        <v>43</v>
      </c>
      <c r="C46" s="9">
        <v>6856</v>
      </c>
      <c r="D46" s="7">
        <v>14046</v>
      </c>
      <c r="E46" s="12">
        <v>1629313</v>
      </c>
      <c r="F46" s="27">
        <f t="shared" si="4"/>
        <v>237.64775379229872</v>
      </c>
      <c r="G46" s="17"/>
      <c r="H46" s="17"/>
    </row>
    <row r="47" spans="2:8" ht="19.5" thickBot="1" x14ac:dyDescent="0.35">
      <c r="B47" s="39" t="s">
        <v>44</v>
      </c>
      <c r="C47" s="53">
        <v>4918</v>
      </c>
      <c r="D47" s="7">
        <v>10110</v>
      </c>
      <c r="E47" s="12">
        <v>1156527</v>
      </c>
      <c r="F47" s="27">
        <f t="shared" si="4"/>
        <v>235.16205774705165</v>
      </c>
      <c r="G47" s="17"/>
      <c r="H47" s="17"/>
    </row>
    <row r="48" spans="2:8" ht="19.5" thickBot="1" x14ac:dyDescent="0.35">
      <c r="B48" s="29" t="s">
        <v>45</v>
      </c>
      <c r="C48" s="40">
        <f>SUM(C35:C47)</f>
        <v>97185</v>
      </c>
      <c r="D48" s="40">
        <f t="shared" ref="D48:E48" si="5">SUM(D35:D47)</f>
        <v>203392</v>
      </c>
      <c r="E48" s="40">
        <f t="shared" si="5"/>
        <v>23343099</v>
      </c>
      <c r="F48" s="31">
        <f t="shared" si="4"/>
        <v>240.19240623553017</v>
      </c>
      <c r="G48" s="17"/>
      <c r="H48" s="17"/>
    </row>
    <row r="49" spans="2:8" ht="19.5" thickBot="1" x14ac:dyDescent="0.35">
      <c r="B49" s="44"/>
      <c r="C49" s="45"/>
      <c r="D49" s="45"/>
      <c r="E49" s="45"/>
      <c r="F49" s="46"/>
      <c r="G49" s="17"/>
      <c r="H49" s="17"/>
    </row>
    <row r="50" spans="2:8" ht="19.5" thickBot="1" x14ac:dyDescent="0.35">
      <c r="B50" s="21" t="s">
        <v>46</v>
      </c>
      <c r="C50" s="42"/>
      <c r="D50" s="42"/>
      <c r="E50" s="42"/>
      <c r="F50" s="43"/>
      <c r="G50" s="17"/>
      <c r="H50" s="17"/>
    </row>
    <row r="51" spans="2:8" ht="18.75" x14ac:dyDescent="0.3">
      <c r="B51" s="24" t="s">
        <v>47</v>
      </c>
      <c r="C51" s="16">
        <v>5466</v>
      </c>
      <c r="D51" s="7">
        <v>11260</v>
      </c>
      <c r="E51" s="8">
        <v>1300295</v>
      </c>
      <c r="F51" s="27">
        <f t="shared" ref="F51:F58" si="6">E51/C51</f>
        <v>237.88785217709477</v>
      </c>
      <c r="G51" s="17"/>
      <c r="H51" s="17"/>
    </row>
    <row r="52" spans="2:8" ht="18.75" x14ac:dyDescent="0.3">
      <c r="B52" s="26" t="s">
        <v>48</v>
      </c>
      <c r="C52" s="9">
        <v>7984</v>
      </c>
      <c r="D52" s="7">
        <v>17664</v>
      </c>
      <c r="E52" s="9">
        <v>2048163</v>
      </c>
      <c r="F52" s="27">
        <f t="shared" si="6"/>
        <v>256.53344188376752</v>
      </c>
      <c r="G52" s="17"/>
      <c r="H52" s="17"/>
    </row>
    <row r="53" spans="2:8" ht="18.75" x14ac:dyDescent="0.3">
      <c r="B53" s="26" t="s">
        <v>49</v>
      </c>
      <c r="C53" s="9">
        <v>22350</v>
      </c>
      <c r="D53" s="7">
        <v>44942</v>
      </c>
      <c r="E53" s="9">
        <v>5153779</v>
      </c>
      <c r="F53" s="27">
        <f t="shared" si="6"/>
        <v>230.59413870246084</v>
      </c>
      <c r="G53" s="17"/>
      <c r="H53" s="17"/>
    </row>
    <row r="54" spans="2:8" ht="18.75" x14ac:dyDescent="0.3">
      <c r="B54" s="26" t="s">
        <v>50</v>
      </c>
      <c r="C54" s="9">
        <v>7353</v>
      </c>
      <c r="D54" s="7">
        <v>15636</v>
      </c>
      <c r="E54" s="9">
        <v>1770293</v>
      </c>
      <c r="F54" s="27">
        <f t="shared" si="6"/>
        <v>240.75792193662451</v>
      </c>
      <c r="G54" s="17"/>
      <c r="H54" s="17"/>
    </row>
    <row r="55" spans="2:8" ht="18.75" x14ac:dyDescent="0.3">
      <c r="B55" s="26" t="s">
        <v>51</v>
      </c>
      <c r="C55" s="9">
        <v>5566</v>
      </c>
      <c r="D55" s="7">
        <v>11200</v>
      </c>
      <c r="E55" s="9">
        <v>1314867</v>
      </c>
      <c r="F55" s="27">
        <f t="shared" si="6"/>
        <v>236.23194394538268</v>
      </c>
      <c r="G55" s="17"/>
      <c r="H55" s="17"/>
    </row>
    <row r="56" spans="2:8" ht="18.75" x14ac:dyDescent="0.3">
      <c r="B56" s="26" t="s">
        <v>52</v>
      </c>
      <c r="C56" s="9">
        <v>5755</v>
      </c>
      <c r="D56" s="7">
        <v>11819</v>
      </c>
      <c r="E56" s="9">
        <v>1357121</v>
      </c>
      <c r="F56" s="27">
        <f t="shared" si="6"/>
        <v>235.8159860990443</v>
      </c>
      <c r="G56" s="17"/>
      <c r="H56" s="17"/>
    </row>
    <row r="57" spans="2:8" ht="19.5" thickBot="1" x14ac:dyDescent="0.35">
      <c r="B57" s="26" t="s">
        <v>53</v>
      </c>
      <c r="C57" s="10">
        <v>7839</v>
      </c>
      <c r="D57" s="7">
        <v>15805</v>
      </c>
      <c r="E57" s="9">
        <v>1812873</v>
      </c>
      <c r="F57" s="27">
        <f t="shared" si="6"/>
        <v>231.26329889016455</v>
      </c>
      <c r="G57" s="17"/>
      <c r="H57" s="17"/>
    </row>
    <row r="58" spans="2:8" ht="19.5" thickBot="1" x14ac:dyDescent="0.35">
      <c r="B58" s="29" t="s">
        <v>45</v>
      </c>
      <c r="C58" s="40">
        <f>SUM(C51:C57)</f>
        <v>62313</v>
      </c>
      <c r="D58" s="40">
        <f t="shared" ref="D58:E58" si="7">SUM(D51:D57)</f>
        <v>128326</v>
      </c>
      <c r="E58" s="40">
        <f t="shared" si="7"/>
        <v>14757391</v>
      </c>
      <c r="F58" s="31">
        <f t="shared" si="6"/>
        <v>236.8268419109977</v>
      </c>
      <c r="G58" s="17"/>
      <c r="H58" s="17"/>
    </row>
    <row r="59" spans="2:8" ht="19.5" thickBot="1" x14ac:dyDescent="0.35">
      <c r="B59" s="44"/>
      <c r="C59" s="45"/>
      <c r="D59" s="45"/>
      <c r="E59" s="45"/>
      <c r="F59" s="46"/>
      <c r="G59" s="17"/>
      <c r="H59" s="17"/>
    </row>
    <row r="60" spans="2:8" ht="19.5" thickBot="1" x14ac:dyDescent="0.35">
      <c r="B60" s="21" t="s">
        <v>54</v>
      </c>
      <c r="C60" s="42"/>
      <c r="D60" s="42"/>
      <c r="E60" s="42"/>
      <c r="F60" s="43"/>
      <c r="G60" s="17"/>
      <c r="H60" s="17"/>
    </row>
    <row r="61" spans="2:8" ht="18.75" x14ac:dyDescent="0.3">
      <c r="B61" s="24" t="s">
        <v>55</v>
      </c>
      <c r="C61" s="16">
        <v>8835</v>
      </c>
      <c r="D61" s="7">
        <v>18771</v>
      </c>
      <c r="E61" s="8">
        <v>2160114</v>
      </c>
      <c r="F61" s="27">
        <f t="shared" ref="F61:F68" si="8">E61/C61</f>
        <v>244.49507640067912</v>
      </c>
      <c r="G61" s="17"/>
      <c r="H61" s="17"/>
    </row>
    <row r="62" spans="2:8" ht="18.75" x14ac:dyDescent="0.3">
      <c r="B62" s="26" t="s">
        <v>56</v>
      </c>
      <c r="C62" s="9">
        <v>9831</v>
      </c>
      <c r="D62" s="7">
        <v>20365</v>
      </c>
      <c r="E62" s="9">
        <v>2342361</v>
      </c>
      <c r="F62" s="27">
        <f t="shared" si="8"/>
        <v>238.2627403112603</v>
      </c>
      <c r="G62" s="17"/>
      <c r="H62" s="17"/>
    </row>
    <row r="63" spans="2:8" ht="18.75" x14ac:dyDescent="0.3">
      <c r="B63" s="26" t="s">
        <v>57</v>
      </c>
      <c r="C63" s="9">
        <v>11524</v>
      </c>
      <c r="D63" s="7">
        <v>23218</v>
      </c>
      <c r="E63" s="9">
        <v>2671475</v>
      </c>
      <c r="F63" s="27">
        <f t="shared" si="8"/>
        <v>231.81837903505726</v>
      </c>
      <c r="G63" s="17"/>
      <c r="H63" s="17"/>
    </row>
    <row r="64" spans="2:8" ht="18.75" x14ac:dyDescent="0.3">
      <c r="B64" s="26" t="s">
        <v>58</v>
      </c>
      <c r="C64" s="9">
        <v>5211</v>
      </c>
      <c r="D64" s="7">
        <v>11460</v>
      </c>
      <c r="E64" s="9">
        <v>1336474</v>
      </c>
      <c r="F64" s="27">
        <f t="shared" si="8"/>
        <v>256.47169449241989</v>
      </c>
      <c r="G64" s="17"/>
      <c r="H64" s="17"/>
    </row>
    <row r="65" spans="2:8" ht="18.75" x14ac:dyDescent="0.3">
      <c r="B65" s="26" t="s">
        <v>59</v>
      </c>
      <c r="C65" s="9">
        <v>4044</v>
      </c>
      <c r="D65" s="7">
        <v>8275</v>
      </c>
      <c r="E65" s="9">
        <v>948967</v>
      </c>
      <c r="F65" s="27">
        <f t="shared" si="8"/>
        <v>234.6604846686449</v>
      </c>
      <c r="G65" s="17"/>
      <c r="H65" s="17"/>
    </row>
    <row r="66" spans="2:8" ht="18.75" x14ac:dyDescent="0.3">
      <c r="B66" s="26" t="s">
        <v>60</v>
      </c>
      <c r="C66" s="9">
        <v>9950</v>
      </c>
      <c r="D66" s="7">
        <v>20782</v>
      </c>
      <c r="E66" s="9">
        <v>2382231</v>
      </c>
      <c r="F66" s="27">
        <f t="shared" si="8"/>
        <v>239.42020100502512</v>
      </c>
      <c r="G66" s="17"/>
      <c r="H66" s="17"/>
    </row>
    <row r="67" spans="2:8" ht="19.5" thickBot="1" x14ac:dyDescent="0.35">
      <c r="B67" s="26" t="s">
        <v>61</v>
      </c>
      <c r="C67" s="9">
        <v>9195</v>
      </c>
      <c r="D67" s="7">
        <v>18551</v>
      </c>
      <c r="E67" s="9">
        <v>2147015</v>
      </c>
      <c r="F67" s="27">
        <f t="shared" si="8"/>
        <v>233.49809679173464</v>
      </c>
      <c r="G67" s="17"/>
      <c r="H67" s="17"/>
    </row>
    <row r="68" spans="2:8" ht="19.5" thickBot="1" x14ac:dyDescent="0.35">
      <c r="B68" s="29" t="s">
        <v>45</v>
      </c>
      <c r="C68" s="40">
        <f>SUM(C61:C67)</f>
        <v>58590</v>
      </c>
      <c r="D68" s="40">
        <f t="shared" ref="D68:E68" si="9">SUM(D61:D67)</f>
        <v>121422</v>
      </c>
      <c r="E68" s="40">
        <f t="shared" si="9"/>
        <v>13988637</v>
      </c>
      <c r="F68" s="31">
        <f t="shared" si="8"/>
        <v>238.7546850998464</v>
      </c>
      <c r="G68" s="17"/>
      <c r="H68" s="17"/>
    </row>
    <row r="69" spans="2:8" ht="19.5" thickBot="1" x14ac:dyDescent="0.35">
      <c r="B69" s="44"/>
      <c r="C69" s="45"/>
      <c r="D69" s="45"/>
      <c r="E69" s="45"/>
      <c r="F69" s="46"/>
      <c r="G69" s="17"/>
      <c r="H69" s="17"/>
    </row>
    <row r="70" spans="2:8" ht="19.5" thickBot="1" x14ac:dyDescent="0.35">
      <c r="B70" s="21" t="s">
        <v>62</v>
      </c>
      <c r="C70" s="42"/>
      <c r="D70" s="42"/>
      <c r="E70" s="42"/>
      <c r="F70" s="43"/>
      <c r="G70" s="17"/>
      <c r="H70" s="17"/>
    </row>
    <row r="71" spans="2:8" ht="18.75" x14ac:dyDescent="0.3">
      <c r="B71" s="24" t="s">
        <v>63</v>
      </c>
      <c r="C71" s="16">
        <v>4024</v>
      </c>
      <c r="D71" s="7">
        <v>8558</v>
      </c>
      <c r="E71" s="8">
        <v>975486</v>
      </c>
      <c r="F71" s="27">
        <f t="shared" ref="F71:F77" si="10">E71/C71</f>
        <v>242.41699801192843</v>
      </c>
      <c r="G71" s="17"/>
      <c r="H71" s="17"/>
    </row>
    <row r="72" spans="2:8" ht="18.75" x14ac:dyDescent="0.3">
      <c r="B72" s="26" t="s">
        <v>64</v>
      </c>
      <c r="C72" s="9">
        <v>7257</v>
      </c>
      <c r="D72" s="7">
        <v>14211</v>
      </c>
      <c r="E72" s="9">
        <v>1616226</v>
      </c>
      <c r="F72" s="27">
        <f t="shared" si="10"/>
        <v>222.71269119470855</v>
      </c>
      <c r="G72" s="17"/>
      <c r="H72" s="17"/>
    </row>
    <row r="73" spans="2:8" ht="18.75" x14ac:dyDescent="0.3">
      <c r="B73" s="26" t="s">
        <v>62</v>
      </c>
      <c r="C73" s="9">
        <v>8173</v>
      </c>
      <c r="D73" s="7">
        <v>16958</v>
      </c>
      <c r="E73" s="9">
        <v>1934453</v>
      </c>
      <c r="F73" s="27">
        <f t="shared" si="10"/>
        <v>236.68824177168727</v>
      </c>
      <c r="G73" s="17"/>
      <c r="H73" s="17"/>
    </row>
    <row r="74" spans="2:8" ht="18.75" x14ac:dyDescent="0.3">
      <c r="B74" s="26" t="s">
        <v>65</v>
      </c>
      <c r="C74" s="9">
        <v>4378</v>
      </c>
      <c r="D74" s="7">
        <v>8911</v>
      </c>
      <c r="E74" s="9">
        <v>1019297</v>
      </c>
      <c r="F74" s="27">
        <f t="shared" si="10"/>
        <v>232.82252169940611</v>
      </c>
      <c r="G74" s="17"/>
      <c r="H74" s="17"/>
    </row>
    <row r="75" spans="2:8" ht="18.75" x14ac:dyDescent="0.3">
      <c r="B75" s="26" t="s">
        <v>66</v>
      </c>
      <c r="C75" s="9">
        <v>6301</v>
      </c>
      <c r="D75" s="7">
        <v>13052</v>
      </c>
      <c r="E75" s="9">
        <v>1485144</v>
      </c>
      <c r="F75" s="27">
        <f t="shared" si="10"/>
        <v>235.6997302015553</v>
      </c>
      <c r="G75" s="17"/>
      <c r="H75" s="17"/>
    </row>
    <row r="76" spans="2:8" ht="19.5" thickBot="1" x14ac:dyDescent="0.35">
      <c r="B76" s="28" t="s">
        <v>67</v>
      </c>
      <c r="C76" s="10">
        <v>4088</v>
      </c>
      <c r="D76" s="7">
        <v>8740</v>
      </c>
      <c r="E76" s="10">
        <v>987099</v>
      </c>
      <c r="F76" s="27">
        <f t="shared" si="10"/>
        <v>241.4625733855186</v>
      </c>
      <c r="G76" s="17"/>
      <c r="H76" s="17"/>
    </row>
    <row r="77" spans="2:8" ht="19.5" thickBot="1" x14ac:dyDescent="0.35">
      <c r="B77" s="29" t="s">
        <v>45</v>
      </c>
      <c r="C77" s="40">
        <f>SUM(C71:C76)</f>
        <v>34221</v>
      </c>
      <c r="D77" s="40">
        <f t="shared" ref="D77:E77" si="11">SUM(D71:D76)</f>
        <v>70430</v>
      </c>
      <c r="E77" s="40">
        <f t="shared" si="11"/>
        <v>8017705</v>
      </c>
      <c r="F77" s="31">
        <f t="shared" si="10"/>
        <v>234.2919552321674</v>
      </c>
      <c r="G77" s="17"/>
      <c r="H77" s="17"/>
    </row>
    <row r="78" spans="2:8" ht="19.5" thickBot="1" x14ac:dyDescent="0.35">
      <c r="B78" s="44"/>
      <c r="C78" s="45"/>
      <c r="D78" s="45"/>
      <c r="E78" s="45"/>
      <c r="F78" s="46"/>
      <c r="G78" s="17"/>
      <c r="H78" s="17"/>
    </row>
    <row r="79" spans="2:8" ht="19.5" thickBot="1" x14ac:dyDescent="0.35">
      <c r="B79" s="21" t="s">
        <v>68</v>
      </c>
      <c r="C79" s="42"/>
      <c r="D79" s="42"/>
      <c r="E79" s="42"/>
      <c r="F79" s="43"/>
      <c r="G79" s="17"/>
      <c r="H79" s="17"/>
    </row>
    <row r="80" spans="2:8" ht="18.75" x14ac:dyDescent="0.3">
      <c r="B80" s="24" t="s">
        <v>69</v>
      </c>
      <c r="C80" s="16">
        <v>2513</v>
      </c>
      <c r="D80" s="7">
        <v>5088</v>
      </c>
      <c r="E80" s="8">
        <v>577050</v>
      </c>
      <c r="F80" s="27">
        <f t="shared" ref="F80:F90" si="12">E80/C80</f>
        <v>229.62594508555512</v>
      </c>
      <c r="G80" s="17"/>
      <c r="H80" s="17"/>
    </row>
    <row r="81" spans="2:8" ht="18.75" x14ac:dyDescent="0.3">
      <c r="B81" s="26" t="s">
        <v>70</v>
      </c>
      <c r="C81" s="9">
        <v>253</v>
      </c>
      <c r="D81" s="7">
        <v>551</v>
      </c>
      <c r="E81" s="9">
        <v>60478</v>
      </c>
      <c r="F81" s="27">
        <f t="shared" si="12"/>
        <v>239.04347826086956</v>
      </c>
      <c r="G81" s="17"/>
      <c r="H81" s="17"/>
    </row>
    <row r="82" spans="2:8" ht="18.75" x14ac:dyDescent="0.3">
      <c r="B82" s="26" t="s">
        <v>71</v>
      </c>
      <c r="C82" s="9">
        <v>6989</v>
      </c>
      <c r="D82" s="7">
        <v>14269</v>
      </c>
      <c r="E82" s="9">
        <v>1656714</v>
      </c>
      <c r="F82" s="27">
        <f t="shared" si="12"/>
        <v>237.04592931749892</v>
      </c>
      <c r="G82" s="17"/>
      <c r="H82" s="17"/>
    </row>
    <row r="83" spans="2:8" ht="18.75" x14ac:dyDescent="0.3">
      <c r="B83" s="26" t="s">
        <v>68</v>
      </c>
      <c r="C83" s="9">
        <v>11476</v>
      </c>
      <c r="D83" s="7">
        <v>22473</v>
      </c>
      <c r="E83" s="9">
        <v>2601893</v>
      </c>
      <c r="F83" s="27">
        <f t="shared" si="12"/>
        <v>226.72472987103521</v>
      </c>
      <c r="G83" s="17"/>
      <c r="H83" s="17"/>
    </row>
    <row r="84" spans="2:8" ht="18.75" x14ac:dyDescent="0.3">
      <c r="B84" s="26" t="s">
        <v>72</v>
      </c>
      <c r="C84" s="9">
        <v>8371</v>
      </c>
      <c r="D84" s="7">
        <v>17463</v>
      </c>
      <c r="E84" s="9">
        <v>2019292</v>
      </c>
      <c r="F84" s="27">
        <f t="shared" si="12"/>
        <v>241.22470433639947</v>
      </c>
      <c r="G84" s="17"/>
      <c r="H84" s="17"/>
    </row>
    <row r="85" spans="2:8" ht="18.75" x14ac:dyDescent="0.3">
      <c r="B85" s="26" t="s">
        <v>73</v>
      </c>
      <c r="C85" s="9">
        <v>7650</v>
      </c>
      <c r="D85" s="7">
        <v>15368</v>
      </c>
      <c r="E85" s="9">
        <v>1779732</v>
      </c>
      <c r="F85" s="27">
        <f t="shared" si="12"/>
        <v>232.64470588235295</v>
      </c>
      <c r="G85" s="17"/>
      <c r="H85" s="17"/>
    </row>
    <row r="86" spans="2:8" ht="18.75" x14ac:dyDescent="0.3">
      <c r="B86" s="26" t="s">
        <v>74</v>
      </c>
      <c r="C86" s="9">
        <v>2925</v>
      </c>
      <c r="D86" s="7">
        <v>5953</v>
      </c>
      <c r="E86" s="9">
        <v>680175</v>
      </c>
      <c r="F86" s="27">
        <f t="shared" si="12"/>
        <v>232.53846153846155</v>
      </c>
      <c r="G86" s="17"/>
      <c r="H86" s="17"/>
    </row>
    <row r="87" spans="2:8" ht="18.75" x14ac:dyDescent="0.3">
      <c r="B87" s="26" t="s">
        <v>75</v>
      </c>
      <c r="C87" s="9">
        <v>5563</v>
      </c>
      <c r="D87" s="7">
        <v>11618</v>
      </c>
      <c r="E87" s="9">
        <v>1336955</v>
      </c>
      <c r="F87" s="27">
        <f t="shared" si="12"/>
        <v>240.32985799029302</v>
      </c>
      <c r="G87" s="17"/>
      <c r="H87" s="17"/>
    </row>
    <row r="88" spans="2:8" ht="18.75" x14ac:dyDescent="0.3">
      <c r="B88" s="26" t="s">
        <v>76</v>
      </c>
      <c r="C88" s="9">
        <v>2103</v>
      </c>
      <c r="D88" s="7">
        <v>4204</v>
      </c>
      <c r="E88" s="9">
        <v>493407</v>
      </c>
      <c r="F88" s="27">
        <f t="shared" si="12"/>
        <v>234.62054208273895</v>
      </c>
      <c r="G88" s="17"/>
      <c r="H88" s="17"/>
    </row>
    <row r="89" spans="2:8" ht="19.5" thickBot="1" x14ac:dyDescent="0.35">
      <c r="B89" s="28" t="s">
        <v>77</v>
      </c>
      <c r="C89" s="10">
        <v>9460</v>
      </c>
      <c r="D89" s="7">
        <v>18794</v>
      </c>
      <c r="E89" s="10">
        <v>2164527</v>
      </c>
      <c r="F89" s="27">
        <f t="shared" si="12"/>
        <v>228.80835095137419</v>
      </c>
      <c r="G89" s="17"/>
      <c r="H89" s="17"/>
    </row>
    <row r="90" spans="2:8" ht="19.5" thickBot="1" x14ac:dyDescent="0.35">
      <c r="B90" s="29" t="s">
        <v>45</v>
      </c>
      <c r="C90" s="40">
        <f>SUM(C80:C89)</f>
        <v>57303</v>
      </c>
      <c r="D90" s="40">
        <f t="shared" ref="D90:E90" si="13">SUM(D80:D89)</f>
        <v>115781</v>
      </c>
      <c r="E90" s="40">
        <f t="shared" si="13"/>
        <v>13370223</v>
      </c>
      <c r="F90" s="31">
        <f t="shared" si="12"/>
        <v>233.325009161824</v>
      </c>
      <c r="G90" s="17"/>
      <c r="H90" s="17"/>
    </row>
    <row r="91" spans="2:8" ht="19.5" thickBot="1" x14ac:dyDescent="0.35">
      <c r="B91" s="44"/>
      <c r="C91" s="45"/>
      <c r="D91" s="45"/>
      <c r="E91" s="45"/>
      <c r="F91" s="46"/>
      <c r="G91" s="17"/>
      <c r="H91" s="17"/>
    </row>
    <row r="92" spans="2:8" ht="19.5" thickBot="1" x14ac:dyDescent="0.35">
      <c r="B92" s="21" t="s">
        <v>78</v>
      </c>
      <c r="C92" s="42"/>
      <c r="D92" s="42"/>
      <c r="E92" s="42"/>
      <c r="F92" s="43"/>
      <c r="G92" s="17"/>
      <c r="H92" s="17"/>
    </row>
    <row r="93" spans="2:8" ht="18.75" x14ac:dyDescent="0.3">
      <c r="B93" s="24" t="s">
        <v>79</v>
      </c>
      <c r="C93" s="16">
        <v>5738</v>
      </c>
      <c r="D93" s="7">
        <v>11604</v>
      </c>
      <c r="E93" s="8">
        <v>1326843</v>
      </c>
      <c r="F93" s="27">
        <f t="shared" ref="F93:F101" si="14">E93/C93</f>
        <v>231.23788776577206</v>
      </c>
      <c r="G93" s="17"/>
      <c r="H93" s="17"/>
    </row>
    <row r="94" spans="2:8" ht="18.75" x14ac:dyDescent="0.3">
      <c r="B94" s="26" t="s">
        <v>80</v>
      </c>
      <c r="C94" s="9">
        <v>7676</v>
      </c>
      <c r="D94" s="7">
        <v>16066</v>
      </c>
      <c r="E94" s="9">
        <v>1856555</v>
      </c>
      <c r="F94" s="27">
        <f t="shared" si="14"/>
        <v>241.86490359562271</v>
      </c>
      <c r="G94" s="17"/>
      <c r="H94" s="17"/>
    </row>
    <row r="95" spans="2:8" ht="18.75" x14ac:dyDescent="0.3">
      <c r="B95" s="26" t="s">
        <v>81</v>
      </c>
      <c r="C95" s="9">
        <v>4092</v>
      </c>
      <c r="D95" s="7">
        <v>8664</v>
      </c>
      <c r="E95" s="9">
        <v>996057</v>
      </c>
      <c r="F95" s="27">
        <f t="shared" si="14"/>
        <v>243.41568914956011</v>
      </c>
      <c r="G95" s="17"/>
      <c r="H95" s="17"/>
    </row>
    <row r="96" spans="2:8" ht="18.75" x14ac:dyDescent="0.3">
      <c r="B96" s="26" t="s">
        <v>82</v>
      </c>
      <c r="C96" s="9">
        <v>2737</v>
      </c>
      <c r="D96" s="7">
        <v>5222</v>
      </c>
      <c r="E96" s="9">
        <v>600633</v>
      </c>
      <c r="F96" s="27">
        <f t="shared" si="14"/>
        <v>219.4493971501644</v>
      </c>
      <c r="G96" s="17"/>
      <c r="H96" s="17"/>
    </row>
    <row r="97" spans="2:8" ht="18.75" x14ac:dyDescent="0.3">
      <c r="B97" s="26" t="s">
        <v>83</v>
      </c>
      <c r="C97" s="9">
        <v>5352</v>
      </c>
      <c r="D97" s="7">
        <v>11242</v>
      </c>
      <c r="E97" s="9">
        <v>1298131</v>
      </c>
      <c r="F97" s="27">
        <f t="shared" si="14"/>
        <v>242.55063527653215</v>
      </c>
      <c r="G97" s="17"/>
      <c r="H97" s="17"/>
    </row>
    <row r="98" spans="2:8" ht="18.75" x14ac:dyDescent="0.3">
      <c r="B98" s="26" t="s">
        <v>84</v>
      </c>
      <c r="C98" s="9">
        <v>1166</v>
      </c>
      <c r="D98" s="7">
        <v>2744</v>
      </c>
      <c r="E98" s="9">
        <v>313086</v>
      </c>
      <c r="F98" s="27">
        <f t="shared" si="14"/>
        <v>268.51286449399657</v>
      </c>
      <c r="G98" s="17"/>
      <c r="H98" s="17"/>
    </row>
    <row r="99" spans="2:8" ht="18.75" x14ac:dyDescent="0.3">
      <c r="B99" s="26" t="s">
        <v>85</v>
      </c>
      <c r="C99" s="9">
        <v>15806</v>
      </c>
      <c r="D99" s="7">
        <v>31150</v>
      </c>
      <c r="E99" s="9">
        <v>3646414</v>
      </c>
      <c r="F99" s="27">
        <f t="shared" si="14"/>
        <v>230.69808933316463</v>
      </c>
      <c r="G99" s="17"/>
      <c r="H99" s="17"/>
    </row>
    <row r="100" spans="2:8" ht="18.75" x14ac:dyDescent="0.3">
      <c r="B100" s="47" t="s">
        <v>86</v>
      </c>
      <c r="C100" s="9">
        <v>4461</v>
      </c>
      <c r="D100" s="7">
        <v>9516</v>
      </c>
      <c r="E100" s="9">
        <v>1086062</v>
      </c>
      <c r="F100" s="27">
        <f t="shared" si="14"/>
        <v>243.45707240529029</v>
      </c>
      <c r="G100" s="17"/>
      <c r="H100" s="17"/>
    </row>
    <row r="101" spans="2:8" ht="19.5" thickBot="1" x14ac:dyDescent="0.35">
      <c r="B101" s="26" t="s">
        <v>87</v>
      </c>
      <c r="C101" s="10">
        <v>6632</v>
      </c>
      <c r="D101" s="7">
        <v>13606</v>
      </c>
      <c r="E101" s="9">
        <v>1571930</v>
      </c>
      <c r="F101" s="27">
        <f t="shared" si="14"/>
        <v>237.02201447527142</v>
      </c>
      <c r="G101" s="17"/>
      <c r="H101" s="17"/>
    </row>
    <row r="102" spans="2:8" ht="19.5" thickBot="1" x14ac:dyDescent="0.35">
      <c r="B102" s="29" t="s">
        <v>45</v>
      </c>
      <c r="C102" s="40">
        <f>SUM(C93:C101)</f>
        <v>53660</v>
      </c>
      <c r="D102" s="40">
        <f t="shared" ref="D102:E102" si="15">SUM(D93:D101)</f>
        <v>109814</v>
      </c>
      <c r="E102" s="40">
        <f t="shared" si="15"/>
        <v>12695711</v>
      </c>
      <c r="F102" s="31">
        <f t="shared" ref="F102" si="16">E102/C102</f>
        <v>236.59543421543049</v>
      </c>
      <c r="G102" s="17"/>
      <c r="H102" s="17"/>
    </row>
    <row r="103" spans="2:8" ht="19.5" thickBot="1" x14ac:dyDescent="0.35">
      <c r="B103" s="44"/>
      <c r="C103" s="45"/>
      <c r="D103" s="45"/>
      <c r="E103" s="45"/>
      <c r="F103" s="46"/>
      <c r="G103" s="17"/>
      <c r="H103" s="17"/>
    </row>
    <row r="104" spans="2:8" ht="19.5" thickBot="1" x14ac:dyDescent="0.35">
      <c r="B104" s="34" t="s">
        <v>88</v>
      </c>
      <c r="C104" s="42"/>
      <c r="D104" s="42"/>
      <c r="E104" s="42"/>
      <c r="F104" s="43"/>
      <c r="G104" s="17"/>
      <c r="H104" s="17"/>
    </row>
    <row r="105" spans="2:8" ht="18.75" x14ac:dyDescent="0.3">
      <c r="B105" s="48" t="s">
        <v>89</v>
      </c>
      <c r="C105" s="57">
        <v>3983</v>
      </c>
      <c r="D105" s="7">
        <v>9384</v>
      </c>
      <c r="E105" s="8">
        <v>1080825</v>
      </c>
      <c r="F105" s="27">
        <f t="shared" ref="F105:F118" si="17">E105/C105</f>
        <v>271.35952799397438</v>
      </c>
      <c r="G105" s="17"/>
      <c r="H105" s="17"/>
    </row>
    <row r="106" spans="2:8" ht="18.75" x14ac:dyDescent="0.3">
      <c r="B106" s="49" t="s">
        <v>90</v>
      </c>
      <c r="C106" s="9">
        <v>5688</v>
      </c>
      <c r="D106" s="7">
        <v>11464</v>
      </c>
      <c r="E106" s="8">
        <v>1317116</v>
      </c>
      <c r="F106" s="27">
        <f t="shared" si="17"/>
        <v>231.56047819971872</v>
      </c>
      <c r="G106" s="17"/>
      <c r="H106" s="17"/>
    </row>
    <row r="107" spans="2:8" ht="18.75" x14ac:dyDescent="0.3">
      <c r="B107" s="49" t="s">
        <v>91</v>
      </c>
      <c r="C107" s="9">
        <v>865</v>
      </c>
      <c r="D107" s="7">
        <v>1944</v>
      </c>
      <c r="E107" s="9">
        <v>231956</v>
      </c>
      <c r="F107" s="27">
        <f t="shared" si="17"/>
        <v>268.15722543352604</v>
      </c>
      <c r="G107" s="17"/>
      <c r="H107" s="17"/>
    </row>
    <row r="108" spans="2:8" ht="18.75" x14ac:dyDescent="0.3">
      <c r="B108" s="49" t="s">
        <v>92</v>
      </c>
      <c r="C108" s="9">
        <v>7698</v>
      </c>
      <c r="D108" s="7">
        <v>16416</v>
      </c>
      <c r="E108" s="9">
        <v>1884716</v>
      </c>
      <c r="F108" s="27">
        <f t="shared" si="17"/>
        <v>244.83190439075085</v>
      </c>
      <c r="G108" s="17"/>
      <c r="H108" s="17"/>
    </row>
    <row r="109" spans="2:8" ht="18.75" x14ac:dyDescent="0.3">
      <c r="B109" s="26" t="s">
        <v>93</v>
      </c>
      <c r="C109" s="9">
        <v>4773</v>
      </c>
      <c r="D109" s="7">
        <v>10363</v>
      </c>
      <c r="E109" s="9">
        <v>1196451</v>
      </c>
      <c r="F109" s="27">
        <f t="shared" si="17"/>
        <v>250.67064739157763</v>
      </c>
      <c r="G109" s="17"/>
      <c r="H109" s="17"/>
    </row>
    <row r="110" spans="2:8" ht="18.75" x14ac:dyDescent="0.3">
      <c r="B110" s="26" t="s">
        <v>94</v>
      </c>
      <c r="C110" s="9">
        <v>3837</v>
      </c>
      <c r="D110" s="7">
        <v>8903</v>
      </c>
      <c r="E110" s="9">
        <v>1029245</v>
      </c>
      <c r="F110" s="27">
        <f t="shared" si="17"/>
        <v>268.2421162366432</v>
      </c>
      <c r="G110" s="17"/>
      <c r="H110" s="17"/>
    </row>
    <row r="111" spans="2:8" ht="18.75" x14ac:dyDescent="0.3">
      <c r="B111" s="26" t="s">
        <v>95</v>
      </c>
      <c r="C111" s="9">
        <v>8962</v>
      </c>
      <c r="D111" s="7">
        <v>20032</v>
      </c>
      <c r="E111" s="9">
        <v>2274981</v>
      </c>
      <c r="F111" s="27">
        <f t="shared" si="17"/>
        <v>253.84746708324036</v>
      </c>
      <c r="G111" s="17"/>
      <c r="H111" s="17"/>
    </row>
    <row r="112" spans="2:8" ht="18.75" x14ac:dyDescent="0.3">
      <c r="B112" s="26" t="s">
        <v>96</v>
      </c>
      <c r="C112" s="9">
        <v>5884</v>
      </c>
      <c r="D112" s="7">
        <v>13302</v>
      </c>
      <c r="E112" s="9">
        <v>1519344</v>
      </c>
      <c r="F112" s="27">
        <f t="shared" si="17"/>
        <v>258.21617946974845</v>
      </c>
      <c r="G112" s="17"/>
      <c r="H112" s="17"/>
    </row>
    <row r="113" spans="2:8" ht="18.75" x14ac:dyDescent="0.3">
      <c r="B113" s="26" t="s">
        <v>97</v>
      </c>
      <c r="C113" s="9">
        <v>5245</v>
      </c>
      <c r="D113" s="7">
        <v>12167</v>
      </c>
      <c r="E113" s="9">
        <v>1385458</v>
      </c>
      <c r="F113" s="27">
        <f t="shared" si="17"/>
        <v>264.1483317445186</v>
      </c>
      <c r="G113" s="17"/>
      <c r="H113" s="17"/>
    </row>
    <row r="114" spans="2:8" ht="18.75" x14ac:dyDescent="0.3">
      <c r="B114" s="26" t="s">
        <v>98</v>
      </c>
      <c r="C114" s="9">
        <v>7462</v>
      </c>
      <c r="D114" s="7">
        <v>14859</v>
      </c>
      <c r="E114" s="9">
        <v>1726643</v>
      </c>
      <c r="F114" s="27">
        <f t="shared" si="17"/>
        <v>231.39145001340123</v>
      </c>
      <c r="G114" s="17"/>
      <c r="H114" s="17"/>
    </row>
    <row r="115" spans="2:8" ht="18.75" x14ac:dyDescent="0.3">
      <c r="B115" s="26" t="s">
        <v>99</v>
      </c>
      <c r="C115" s="9">
        <v>8621</v>
      </c>
      <c r="D115" s="7">
        <v>19694</v>
      </c>
      <c r="E115" s="9">
        <v>2263054</v>
      </c>
      <c r="F115" s="27">
        <f t="shared" si="17"/>
        <v>262.50481382670222</v>
      </c>
      <c r="G115" s="17"/>
      <c r="H115" s="17"/>
    </row>
    <row r="116" spans="2:8" ht="18.75" x14ac:dyDescent="0.3">
      <c r="B116" s="26" t="s">
        <v>100</v>
      </c>
      <c r="C116" s="9">
        <v>16797</v>
      </c>
      <c r="D116" s="7">
        <v>36188</v>
      </c>
      <c r="E116" s="9">
        <v>4221209</v>
      </c>
      <c r="F116" s="27">
        <f t="shared" si="17"/>
        <v>251.30731678275882</v>
      </c>
      <c r="G116" s="17"/>
      <c r="H116" s="17"/>
    </row>
    <row r="117" spans="2:8" ht="18.75" x14ac:dyDescent="0.3">
      <c r="B117" s="26" t="s">
        <v>101</v>
      </c>
      <c r="C117" s="9">
        <v>5559</v>
      </c>
      <c r="D117" s="7">
        <v>12523</v>
      </c>
      <c r="E117" s="9">
        <v>1442588</v>
      </c>
      <c r="F117" s="27">
        <f t="shared" si="17"/>
        <v>259.50494693290159</v>
      </c>
      <c r="G117" s="17"/>
      <c r="H117" s="17"/>
    </row>
    <row r="118" spans="2:8" ht="19.5" thickBot="1" x14ac:dyDescent="0.35">
      <c r="B118" s="26" t="s">
        <v>102</v>
      </c>
      <c r="C118" s="10">
        <v>8472</v>
      </c>
      <c r="D118" s="7">
        <v>17869</v>
      </c>
      <c r="E118" s="9">
        <v>2055681</v>
      </c>
      <c r="F118" s="27">
        <f t="shared" si="17"/>
        <v>242.64412181303115</v>
      </c>
      <c r="G118" s="17"/>
      <c r="H118" s="17"/>
    </row>
    <row r="119" spans="2:8" ht="19.5" thickBot="1" x14ac:dyDescent="0.35">
      <c r="B119" s="29" t="s">
        <v>45</v>
      </c>
      <c r="C119" s="40">
        <f>SUM(C105:C118)</f>
        <v>93846</v>
      </c>
      <c r="D119" s="40">
        <f t="shared" ref="D119:E119" si="18">SUM(D105:D118)</f>
        <v>205108</v>
      </c>
      <c r="E119" s="40">
        <f t="shared" si="18"/>
        <v>23629267</v>
      </c>
      <c r="F119" s="31">
        <f t="shared" ref="F119" si="19">E119/C119</f>
        <v>251.78768407817063</v>
      </c>
      <c r="G119" s="17"/>
      <c r="H119" s="17"/>
    </row>
    <row r="120" spans="2:8" ht="19.5" thickBot="1" x14ac:dyDescent="0.35">
      <c r="B120" s="44"/>
      <c r="C120" s="45"/>
      <c r="D120" s="45"/>
      <c r="E120" s="45"/>
      <c r="F120" s="46"/>
      <c r="G120" s="17"/>
      <c r="H120" s="17"/>
    </row>
    <row r="121" spans="2:8" ht="19.5" thickBot="1" x14ac:dyDescent="0.35">
      <c r="B121" s="21" t="s">
        <v>103</v>
      </c>
      <c r="C121" s="42"/>
      <c r="D121" s="42"/>
      <c r="E121" s="42"/>
      <c r="F121" s="43"/>
      <c r="G121" s="17"/>
      <c r="H121" s="17"/>
    </row>
    <row r="122" spans="2:8" ht="18.75" x14ac:dyDescent="0.3">
      <c r="B122" s="24" t="s">
        <v>104</v>
      </c>
      <c r="C122" s="16">
        <v>1598</v>
      </c>
      <c r="D122" s="7">
        <v>3555</v>
      </c>
      <c r="E122" s="8">
        <v>413006</v>
      </c>
      <c r="F122" s="27">
        <f t="shared" ref="F122:F130" si="20">E122/C122</f>
        <v>258.45181476846057</v>
      </c>
      <c r="G122" s="17"/>
      <c r="H122" s="17"/>
    </row>
    <row r="123" spans="2:8" ht="18.75" x14ac:dyDescent="0.3">
      <c r="B123" s="26" t="s">
        <v>105</v>
      </c>
      <c r="C123" s="9">
        <v>5082</v>
      </c>
      <c r="D123" s="7">
        <v>10158</v>
      </c>
      <c r="E123" s="9">
        <v>1181189</v>
      </c>
      <c r="F123" s="27">
        <f t="shared" si="20"/>
        <v>232.42601338055883</v>
      </c>
      <c r="G123" s="17"/>
      <c r="H123" s="17"/>
    </row>
    <row r="124" spans="2:8" ht="18.75" x14ac:dyDescent="0.3">
      <c r="B124" s="26" t="s">
        <v>106</v>
      </c>
      <c r="C124" s="9">
        <v>1679</v>
      </c>
      <c r="D124" s="7">
        <v>3433</v>
      </c>
      <c r="E124" s="9">
        <v>397038</v>
      </c>
      <c r="F124" s="27">
        <f t="shared" si="20"/>
        <v>236.47290053603336</v>
      </c>
      <c r="G124" s="17"/>
      <c r="H124" s="17"/>
    </row>
    <row r="125" spans="2:8" ht="18.75" x14ac:dyDescent="0.3">
      <c r="B125" s="26" t="s">
        <v>107</v>
      </c>
      <c r="C125" s="9">
        <v>4961</v>
      </c>
      <c r="D125" s="7">
        <v>9734</v>
      </c>
      <c r="E125" s="9">
        <v>1134933</v>
      </c>
      <c r="F125" s="27">
        <f t="shared" si="20"/>
        <v>228.7710139084862</v>
      </c>
      <c r="G125" s="17"/>
      <c r="H125" s="17"/>
    </row>
    <row r="126" spans="2:8" ht="18.75" x14ac:dyDescent="0.3">
      <c r="B126" s="26" t="s">
        <v>108</v>
      </c>
      <c r="C126" s="9">
        <v>7816</v>
      </c>
      <c r="D126" s="7">
        <v>13405</v>
      </c>
      <c r="E126" s="9">
        <v>1623374</v>
      </c>
      <c r="F126" s="27">
        <f t="shared" si="20"/>
        <v>207.69882292732856</v>
      </c>
      <c r="G126" s="17"/>
      <c r="H126" s="17"/>
    </row>
    <row r="127" spans="2:8" ht="18.75" x14ac:dyDescent="0.3">
      <c r="B127" s="26" t="s">
        <v>109</v>
      </c>
      <c r="C127" s="9">
        <v>10962</v>
      </c>
      <c r="D127" s="7">
        <v>23326</v>
      </c>
      <c r="E127" s="9">
        <v>2729615</v>
      </c>
      <c r="F127" s="27">
        <f t="shared" si="20"/>
        <v>249.00702426564496</v>
      </c>
      <c r="G127" s="17"/>
      <c r="H127" s="17"/>
    </row>
    <row r="128" spans="2:8" ht="18.75" x14ac:dyDescent="0.3">
      <c r="B128" s="26" t="s">
        <v>110</v>
      </c>
      <c r="C128" s="9">
        <v>9817</v>
      </c>
      <c r="D128" s="7">
        <v>20124</v>
      </c>
      <c r="E128" s="9">
        <v>2344138</v>
      </c>
      <c r="F128" s="27">
        <f t="shared" si="20"/>
        <v>238.78353875929511</v>
      </c>
      <c r="G128" s="17"/>
      <c r="H128" s="17"/>
    </row>
    <row r="129" spans="2:9" ht="18.75" x14ac:dyDescent="0.3">
      <c r="B129" s="26" t="s">
        <v>111</v>
      </c>
      <c r="C129" s="9">
        <v>7230</v>
      </c>
      <c r="D129" s="7">
        <v>15717</v>
      </c>
      <c r="E129" s="9">
        <v>1841050</v>
      </c>
      <c r="F129" s="27">
        <f t="shared" si="20"/>
        <v>254.64038727524203</v>
      </c>
      <c r="G129" s="17"/>
      <c r="H129" s="17"/>
    </row>
    <row r="130" spans="2:9" ht="19.5" thickBot="1" x14ac:dyDescent="0.35">
      <c r="B130" s="47" t="s">
        <v>112</v>
      </c>
      <c r="C130" s="9">
        <v>14507</v>
      </c>
      <c r="D130" s="7">
        <v>27673</v>
      </c>
      <c r="E130" s="9">
        <v>3280518</v>
      </c>
      <c r="F130" s="27">
        <f t="shared" si="20"/>
        <v>226.13345281588198</v>
      </c>
      <c r="G130" s="17"/>
      <c r="H130" s="17"/>
    </row>
    <row r="131" spans="2:9" ht="19.5" thickBot="1" x14ac:dyDescent="0.35">
      <c r="B131" s="29" t="s">
        <v>45</v>
      </c>
      <c r="C131" s="40">
        <f>SUM(C122:C130)</f>
        <v>63652</v>
      </c>
      <c r="D131" s="40">
        <f>SUM(D122:D130)</f>
        <v>127125</v>
      </c>
      <c r="E131" s="40">
        <f>SUM(E122:E130)</f>
        <v>14944861</v>
      </c>
      <c r="F131" s="31">
        <f t="shared" ref="F131" si="21">E131/C131</f>
        <v>234.79012442656946</v>
      </c>
      <c r="G131" s="17"/>
      <c r="H131" s="17"/>
    </row>
    <row r="132" spans="2:9" ht="19.5" thickBot="1" x14ac:dyDescent="0.35">
      <c r="B132" s="44"/>
      <c r="C132" s="45"/>
      <c r="D132" s="45"/>
      <c r="E132" s="45"/>
      <c r="F132" s="46"/>
      <c r="G132" s="17"/>
      <c r="H132" s="17"/>
    </row>
    <row r="133" spans="2:9" ht="19.5" thickBot="1" x14ac:dyDescent="0.35">
      <c r="B133" s="52" t="s">
        <v>114</v>
      </c>
      <c r="C133" s="50">
        <f>SUM(C131+C119+C102+C90+C77+C68+C58+C48+C32+C16)</f>
        <v>662989</v>
      </c>
      <c r="D133" s="50">
        <f>SUM(D131+D119+D102+D90+D77+D68+D58+D48+D32+D16)</f>
        <v>1374542</v>
      </c>
      <c r="E133" s="50">
        <f>SUM(E131+E119+E102+E90+E77+E68+E58+E48+E32+E16)</f>
        <v>158787425</v>
      </c>
      <c r="F133" s="43">
        <f t="shared" ref="F133" si="22">E133/C133</f>
        <v>239.50235222605502</v>
      </c>
      <c r="G133" s="17"/>
      <c r="H133" s="17"/>
      <c r="I133" s="129" t="e">
        <f>SUM(#REF!)</f>
        <v>#REF!</v>
      </c>
    </row>
    <row r="134" spans="2:9" ht="18.75" x14ac:dyDescent="0.3">
      <c r="B134" s="51"/>
      <c r="C134" s="17"/>
      <c r="D134" s="17"/>
      <c r="E134" s="17"/>
      <c r="F134" s="17"/>
      <c r="G134" s="17"/>
      <c r="H134" s="17"/>
    </row>
    <row r="135" spans="2:9" ht="18.75" x14ac:dyDescent="0.3">
      <c r="B135" s="51"/>
      <c r="C135" s="17"/>
      <c r="D135" s="17"/>
      <c r="E135" s="17"/>
      <c r="F135" s="17"/>
      <c r="G135" s="17"/>
      <c r="H135" s="17"/>
    </row>
    <row r="136" spans="2:9" ht="18.75" x14ac:dyDescent="0.3">
      <c r="B136" s="51"/>
      <c r="C136" s="17"/>
      <c r="D136" s="17"/>
      <c r="E136" s="17"/>
      <c r="F136" s="17"/>
      <c r="G136" s="17"/>
      <c r="H136" s="17"/>
    </row>
    <row r="137" spans="2:9" ht="18.75" x14ac:dyDescent="0.3">
      <c r="B137" s="51"/>
      <c r="C137" s="17"/>
      <c r="D137" s="17"/>
      <c r="E137" s="17"/>
      <c r="F137" s="17"/>
      <c r="G137" s="17"/>
      <c r="H137" s="17"/>
    </row>
    <row r="138" spans="2:9" ht="18.75" x14ac:dyDescent="0.3">
      <c r="B138" s="51"/>
      <c r="C138" s="17"/>
      <c r="D138" s="17"/>
      <c r="E138" s="17"/>
      <c r="F138" s="17"/>
      <c r="G138" s="17"/>
      <c r="H138" s="17"/>
    </row>
    <row r="139" spans="2:9" ht="18.75" x14ac:dyDescent="0.3">
      <c r="B139" s="51"/>
      <c r="C139" s="17"/>
      <c r="D139" s="17"/>
      <c r="E139" s="17"/>
      <c r="F139" s="17"/>
      <c r="G139" s="17"/>
      <c r="H139" s="17"/>
    </row>
  </sheetData>
  <mergeCells count="5"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0"/>
  <sheetViews>
    <sheetView workbookViewId="0">
      <selection activeCell="I1" sqref="I1:J1048576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0.5703125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8" width="9.140625" style="1"/>
    <col min="9" max="9" width="10.5703125" style="1" bestFit="1" customWidth="1"/>
    <col min="10" max="16384" width="9.140625" style="1"/>
  </cols>
  <sheetData>
    <row r="1" spans="2:8" ht="18.75" x14ac:dyDescent="0.3">
      <c r="B1" s="215" t="s">
        <v>0</v>
      </c>
      <c r="C1" s="215"/>
      <c r="D1" s="215"/>
      <c r="E1" s="215"/>
      <c r="F1" s="215"/>
      <c r="G1" s="17"/>
      <c r="H1" s="17"/>
    </row>
    <row r="2" spans="2:8" ht="18.75" x14ac:dyDescent="0.3">
      <c r="B2" s="215" t="s">
        <v>1</v>
      </c>
      <c r="C2" s="215"/>
      <c r="D2" s="215"/>
      <c r="E2" s="215"/>
      <c r="F2" s="215"/>
      <c r="G2" s="17"/>
      <c r="H2" s="17"/>
    </row>
    <row r="3" spans="2:8" ht="18.75" x14ac:dyDescent="0.3">
      <c r="B3" s="216" t="s">
        <v>2</v>
      </c>
      <c r="C3" s="216"/>
      <c r="D3" s="216"/>
      <c r="E3" s="216"/>
      <c r="F3" s="216"/>
      <c r="G3" s="17"/>
      <c r="H3" s="17"/>
    </row>
    <row r="4" spans="2:8" ht="18.75" x14ac:dyDescent="0.3">
      <c r="B4" s="215" t="s">
        <v>127</v>
      </c>
      <c r="C4" s="215"/>
      <c r="D4" s="215"/>
      <c r="E4" s="215"/>
      <c r="F4" s="215"/>
      <c r="G4" s="17"/>
      <c r="H4" s="17"/>
    </row>
    <row r="5" spans="2:8" ht="19.5" thickBot="1" x14ac:dyDescent="0.35">
      <c r="B5" s="217"/>
      <c r="C5" s="217"/>
      <c r="D5" s="217"/>
      <c r="E5" s="217"/>
      <c r="F5" s="217"/>
      <c r="G5" s="17"/>
      <c r="H5" s="17"/>
    </row>
    <row r="6" spans="2:8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</row>
    <row r="7" spans="2:8" ht="19.5" thickBot="1" x14ac:dyDescent="0.35">
      <c r="B7" s="21" t="s">
        <v>7</v>
      </c>
      <c r="C7" s="22"/>
      <c r="D7" s="22"/>
      <c r="E7" s="22"/>
      <c r="F7" s="23"/>
      <c r="G7" s="17"/>
      <c r="H7" s="17"/>
    </row>
    <row r="8" spans="2:8" ht="18.75" x14ac:dyDescent="0.3">
      <c r="B8" s="24" t="s">
        <v>8</v>
      </c>
      <c r="C8" s="15">
        <v>7732</v>
      </c>
      <c r="D8" s="13">
        <v>16951</v>
      </c>
      <c r="E8" s="14">
        <v>1920902</v>
      </c>
      <c r="F8" s="25">
        <f>E8/C8</f>
        <v>248.43533367822039</v>
      </c>
      <c r="G8" s="17"/>
      <c r="H8" s="17"/>
    </row>
    <row r="9" spans="2:8" ht="18.75" x14ac:dyDescent="0.3">
      <c r="B9" s="26" t="s">
        <v>9</v>
      </c>
      <c r="C9" s="3">
        <v>5845</v>
      </c>
      <c r="D9" s="13">
        <v>11878</v>
      </c>
      <c r="E9" s="3">
        <v>1381613</v>
      </c>
      <c r="F9" s="25">
        <f t="shared" ref="F9:F16" si="0">E9/C9</f>
        <v>236.37519247219845</v>
      </c>
      <c r="G9" s="17"/>
      <c r="H9" s="17"/>
    </row>
    <row r="10" spans="2:8" ht="18.75" x14ac:dyDescent="0.3">
      <c r="B10" s="26" t="s">
        <v>141</v>
      </c>
      <c r="C10" s="3">
        <v>6399</v>
      </c>
      <c r="D10" s="13">
        <v>12640</v>
      </c>
      <c r="E10" s="3">
        <v>1479621</v>
      </c>
      <c r="F10" s="25">
        <f t="shared" si="0"/>
        <v>231.22691045475855</v>
      </c>
      <c r="G10" s="17"/>
      <c r="H10" s="17"/>
    </row>
    <row r="11" spans="2:8" ht="18.75" x14ac:dyDescent="0.3">
      <c r="B11" s="26" t="s">
        <v>10</v>
      </c>
      <c r="C11" s="3">
        <v>8280</v>
      </c>
      <c r="D11" s="13">
        <v>17216</v>
      </c>
      <c r="E11" s="3">
        <v>1965220</v>
      </c>
      <c r="F11" s="25">
        <f t="shared" si="0"/>
        <v>237.34541062801932</v>
      </c>
      <c r="G11" s="17"/>
      <c r="H11" s="17"/>
    </row>
    <row r="12" spans="2:8" ht="18.75" x14ac:dyDescent="0.3">
      <c r="B12" s="26" t="s">
        <v>11</v>
      </c>
      <c r="C12" s="3">
        <v>2011</v>
      </c>
      <c r="D12" s="13">
        <v>4439</v>
      </c>
      <c r="E12" s="3">
        <v>509713</v>
      </c>
      <c r="F12" s="25">
        <f t="shared" si="0"/>
        <v>253.46245648930881</v>
      </c>
      <c r="G12" s="17"/>
      <c r="H12" s="17"/>
    </row>
    <row r="13" spans="2:8" ht="18.75" x14ac:dyDescent="0.3">
      <c r="B13" s="26" t="s">
        <v>12</v>
      </c>
      <c r="C13" s="3">
        <v>8768</v>
      </c>
      <c r="D13" s="13">
        <v>18875</v>
      </c>
      <c r="E13" s="3">
        <v>2154072</v>
      </c>
      <c r="F13" s="25">
        <f t="shared" si="0"/>
        <v>245.6742700729927</v>
      </c>
      <c r="G13" s="17"/>
      <c r="H13" s="17"/>
    </row>
    <row r="14" spans="2:8" ht="18.75" x14ac:dyDescent="0.3">
      <c r="B14" s="26" t="s">
        <v>13</v>
      </c>
      <c r="C14" s="3">
        <v>3145</v>
      </c>
      <c r="D14" s="13">
        <v>6236</v>
      </c>
      <c r="E14" s="3">
        <v>716435</v>
      </c>
      <c r="F14" s="25">
        <f t="shared" si="0"/>
        <v>227.8012718600954</v>
      </c>
      <c r="G14" s="17"/>
      <c r="H14" s="17"/>
    </row>
    <row r="15" spans="2:8" ht="19.5" thickBot="1" x14ac:dyDescent="0.35">
      <c r="B15" s="28" t="s">
        <v>14</v>
      </c>
      <c r="C15" s="4">
        <v>10079</v>
      </c>
      <c r="D15" s="13">
        <v>20359</v>
      </c>
      <c r="E15" s="11">
        <v>2367286</v>
      </c>
      <c r="F15" s="25">
        <f t="shared" si="0"/>
        <v>234.87310249032643</v>
      </c>
      <c r="G15" s="17"/>
      <c r="H15" s="17"/>
    </row>
    <row r="16" spans="2:8" ht="19.5" thickBot="1" x14ac:dyDescent="0.35">
      <c r="B16" s="29" t="s">
        <v>15</v>
      </c>
      <c r="C16" s="30">
        <f>SUM(C8:C15)</f>
        <v>52259</v>
      </c>
      <c r="D16" s="30">
        <f t="shared" ref="D16:E16" si="1">SUM(D8:D15)</f>
        <v>108594</v>
      </c>
      <c r="E16" s="30">
        <f t="shared" si="1"/>
        <v>12494862</v>
      </c>
      <c r="F16" s="31">
        <f t="shared" si="0"/>
        <v>239.09493101666698</v>
      </c>
      <c r="G16" s="17"/>
      <c r="H16" s="17"/>
    </row>
    <row r="17" spans="2:15" ht="19.5" thickBot="1" x14ac:dyDescent="0.35">
      <c r="B17" s="32"/>
      <c r="C17" s="33"/>
      <c r="D17" s="33"/>
      <c r="E17" s="33"/>
      <c r="F17" s="33"/>
      <c r="G17" s="2"/>
      <c r="H17" s="2"/>
      <c r="I17" s="2"/>
      <c r="J17" s="2"/>
      <c r="K17" s="2"/>
      <c r="L17" s="2"/>
      <c r="M17" s="2"/>
      <c r="N17" s="2"/>
      <c r="O17" s="2"/>
    </row>
    <row r="18" spans="2:15" ht="19.5" thickBot="1" x14ac:dyDescent="0.35">
      <c r="B18" s="34" t="s">
        <v>16</v>
      </c>
      <c r="C18" s="35"/>
      <c r="D18" s="35"/>
      <c r="E18" s="35"/>
      <c r="F18" s="36"/>
      <c r="G18" s="2"/>
      <c r="H18" s="2"/>
      <c r="I18" s="2"/>
      <c r="J18" s="2"/>
      <c r="K18" s="2"/>
      <c r="L18" s="2"/>
      <c r="M18" s="2"/>
      <c r="N18" s="2"/>
      <c r="O18" s="2"/>
    </row>
    <row r="19" spans="2:15" ht="18.75" x14ac:dyDescent="0.3">
      <c r="B19" s="37" t="s">
        <v>17</v>
      </c>
      <c r="C19" s="3">
        <v>14942</v>
      </c>
      <c r="D19" s="3">
        <v>28973</v>
      </c>
      <c r="E19" s="6">
        <v>3388009</v>
      </c>
      <c r="F19" s="27">
        <f t="shared" ref="F19:F32" si="2">E19/C19</f>
        <v>226.74401017266766</v>
      </c>
      <c r="G19" s="38"/>
      <c r="H19" s="38"/>
      <c r="I19" s="38"/>
      <c r="J19" s="38"/>
      <c r="K19" s="38"/>
      <c r="L19" s="38"/>
      <c r="M19" s="38"/>
      <c r="N19" s="38"/>
      <c r="O19" s="38"/>
    </row>
    <row r="20" spans="2:15" ht="18.75" x14ac:dyDescent="0.3">
      <c r="B20" s="56" t="s">
        <v>18</v>
      </c>
      <c r="C20" s="3">
        <v>7211</v>
      </c>
      <c r="D20" s="3">
        <v>13375</v>
      </c>
      <c r="E20" s="3">
        <v>1569763</v>
      </c>
      <c r="F20" s="27">
        <f t="shared" si="2"/>
        <v>217.6900568575787</v>
      </c>
      <c r="G20" s="38"/>
      <c r="H20" s="38"/>
      <c r="I20" s="38"/>
      <c r="J20" s="38"/>
      <c r="K20" s="38"/>
      <c r="L20" s="38"/>
      <c r="M20" s="38"/>
      <c r="N20" s="38"/>
      <c r="O20" s="38"/>
    </row>
    <row r="21" spans="2:15" ht="18.75" x14ac:dyDescent="0.3">
      <c r="B21" s="55" t="s">
        <v>19</v>
      </c>
      <c r="C21" s="9">
        <v>6051</v>
      </c>
      <c r="D21" s="3">
        <v>12080</v>
      </c>
      <c r="E21" s="3">
        <v>1388640</v>
      </c>
      <c r="F21" s="27">
        <f t="shared" si="2"/>
        <v>229.48934060485871</v>
      </c>
      <c r="G21" s="2"/>
      <c r="H21" s="2"/>
      <c r="I21" s="2"/>
      <c r="J21" s="2"/>
      <c r="K21" s="2"/>
      <c r="L21" s="2"/>
      <c r="M21" s="2"/>
      <c r="N21" s="2"/>
      <c r="O21" s="2"/>
    </row>
    <row r="22" spans="2:15" ht="18.75" x14ac:dyDescent="0.3">
      <c r="B22" s="26" t="s">
        <v>20</v>
      </c>
      <c r="C22" s="9">
        <v>7855</v>
      </c>
      <c r="D22" s="3">
        <v>16047</v>
      </c>
      <c r="E22" s="9">
        <v>1831456</v>
      </c>
      <c r="F22" s="27">
        <f t="shared" si="2"/>
        <v>233.15798854232972</v>
      </c>
      <c r="G22" s="2"/>
      <c r="H22" s="2"/>
      <c r="I22" s="2"/>
      <c r="J22" s="2"/>
      <c r="K22" s="2"/>
      <c r="L22" s="2"/>
      <c r="M22" s="2"/>
      <c r="N22" s="2"/>
      <c r="O22" s="2"/>
    </row>
    <row r="23" spans="2:15" ht="18.75" x14ac:dyDescent="0.3">
      <c r="B23" s="26" t="s">
        <v>21</v>
      </c>
      <c r="C23" s="9">
        <v>4821</v>
      </c>
      <c r="D23" s="3">
        <v>10378</v>
      </c>
      <c r="E23" s="9">
        <v>1176428</v>
      </c>
      <c r="F23" s="27">
        <f t="shared" si="2"/>
        <v>244.02157228790708</v>
      </c>
      <c r="G23" s="2"/>
      <c r="H23" s="2"/>
      <c r="I23" s="2"/>
      <c r="J23" s="2"/>
      <c r="K23" s="2"/>
      <c r="L23" s="2"/>
      <c r="M23" s="2"/>
      <c r="N23" s="2"/>
      <c r="O23" s="2"/>
    </row>
    <row r="24" spans="2:15" ht="18.75" x14ac:dyDescent="0.3">
      <c r="B24" s="26" t="s">
        <v>22</v>
      </c>
      <c r="C24" s="9">
        <v>3224</v>
      </c>
      <c r="D24" s="3">
        <v>6858</v>
      </c>
      <c r="E24" s="9">
        <v>784607</v>
      </c>
      <c r="F24" s="27">
        <f t="shared" si="2"/>
        <v>243.3644540942928</v>
      </c>
      <c r="G24" s="2"/>
      <c r="H24" s="2"/>
      <c r="I24" s="2"/>
      <c r="J24" s="2"/>
      <c r="K24" s="2"/>
      <c r="L24" s="2"/>
      <c r="M24" s="2"/>
      <c r="N24" s="2"/>
      <c r="O24" s="2"/>
    </row>
    <row r="25" spans="2:15" ht="18.75" x14ac:dyDescent="0.3">
      <c r="B25" s="26" t="s">
        <v>23</v>
      </c>
      <c r="C25" s="9">
        <v>8473</v>
      </c>
      <c r="D25" s="3">
        <v>17298</v>
      </c>
      <c r="E25" s="9">
        <v>1998272</v>
      </c>
      <c r="F25" s="27">
        <f t="shared" si="2"/>
        <v>235.83996223297532</v>
      </c>
      <c r="G25" s="2"/>
      <c r="H25" s="2"/>
      <c r="I25" s="2"/>
      <c r="J25" s="2"/>
      <c r="K25" s="2"/>
      <c r="L25" s="2"/>
      <c r="M25" s="2"/>
      <c r="N25" s="2"/>
      <c r="O25" s="2"/>
    </row>
    <row r="26" spans="2:15" ht="18.75" x14ac:dyDescent="0.3">
      <c r="B26" s="26" t="s">
        <v>24</v>
      </c>
      <c r="C26" s="9">
        <v>7512</v>
      </c>
      <c r="D26" s="3">
        <v>16000</v>
      </c>
      <c r="E26" s="9">
        <v>1833167</v>
      </c>
      <c r="F26" s="27">
        <f t="shared" si="2"/>
        <v>244.03181576144834</v>
      </c>
      <c r="G26" s="2"/>
      <c r="H26" s="2"/>
      <c r="I26" s="2"/>
      <c r="J26" s="2"/>
      <c r="K26" s="2"/>
      <c r="L26" s="2"/>
      <c r="M26" s="2"/>
      <c r="N26" s="2"/>
      <c r="O26" s="2"/>
    </row>
    <row r="27" spans="2:15" ht="18.75" x14ac:dyDescent="0.3">
      <c r="B27" s="26" t="s">
        <v>25</v>
      </c>
      <c r="C27" s="9">
        <v>9830</v>
      </c>
      <c r="D27" s="3">
        <v>19468</v>
      </c>
      <c r="E27" s="9">
        <v>2235259</v>
      </c>
      <c r="F27" s="27">
        <f t="shared" si="2"/>
        <v>227.39155645981688</v>
      </c>
      <c r="G27" s="2"/>
      <c r="H27" s="2"/>
      <c r="I27" s="2"/>
      <c r="J27" s="2"/>
      <c r="K27" s="2"/>
      <c r="L27" s="2"/>
      <c r="M27" s="2"/>
      <c r="N27" s="2"/>
      <c r="O27" s="2"/>
    </row>
    <row r="28" spans="2:15" ht="18.75" x14ac:dyDescent="0.3">
      <c r="B28" s="26" t="s">
        <v>26</v>
      </c>
      <c r="C28" s="9">
        <v>6644</v>
      </c>
      <c r="D28" s="3">
        <v>15098</v>
      </c>
      <c r="E28" s="9">
        <v>1701585</v>
      </c>
      <c r="F28" s="27">
        <f t="shared" si="2"/>
        <v>256.10851896447923</v>
      </c>
      <c r="G28" s="2"/>
      <c r="H28" s="2"/>
      <c r="I28" s="2"/>
      <c r="J28" s="2"/>
      <c r="K28" s="2"/>
      <c r="L28" s="2"/>
      <c r="M28" s="2"/>
      <c r="N28" s="2"/>
      <c r="O28" s="2"/>
    </row>
    <row r="29" spans="2:15" ht="18.75" x14ac:dyDescent="0.3">
      <c r="B29" s="26" t="s">
        <v>27</v>
      </c>
      <c r="C29" s="9">
        <v>5690</v>
      </c>
      <c r="D29" s="3">
        <v>12096</v>
      </c>
      <c r="E29" s="9">
        <v>1369905</v>
      </c>
      <c r="F29" s="27">
        <f t="shared" si="2"/>
        <v>240.75659050966607</v>
      </c>
      <c r="G29" s="2"/>
      <c r="H29" s="2"/>
      <c r="I29" s="2"/>
      <c r="J29" s="2"/>
      <c r="K29" s="2"/>
      <c r="L29" s="2"/>
      <c r="M29" s="2"/>
      <c r="N29" s="2"/>
      <c r="O29" s="2"/>
    </row>
    <row r="30" spans="2:15" ht="18.75" x14ac:dyDescent="0.3">
      <c r="B30" s="39" t="s">
        <v>28</v>
      </c>
      <c r="C30" s="8">
        <v>5539</v>
      </c>
      <c r="D30" s="13">
        <v>11956</v>
      </c>
      <c r="E30" s="8">
        <v>1383739</v>
      </c>
      <c r="F30" s="27">
        <f t="shared" si="2"/>
        <v>249.81747607871458</v>
      </c>
      <c r="G30" s="2"/>
      <c r="H30" s="2"/>
      <c r="I30" s="2"/>
      <c r="J30" s="2"/>
      <c r="K30" s="2"/>
      <c r="L30" s="2"/>
      <c r="M30" s="2"/>
      <c r="N30" s="2"/>
      <c r="O30" s="2"/>
    </row>
    <row r="31" spans="2:15" ht="19.5" thickBot="1" x14ac:dyDescent="0.35">
      <c r="B31" s="39" t="s">
        <v>29</v>
      </c>
      <c r="C31" s="53">
        <v>1951</v>
      </c>
      <c r="D31" s="5">
        <v>4129</v>
      </c>
      <c r="E31" s="54">
        <v>483065</v>
      </c>
      <c r="F31" s="27">
        <f t="shared" si="2"/>
        <v>247.59866735007688</v>
      </c>
      <c r="G31" s="2"/>
      <c r="H31" s="2"/>
      <c r="I31" s="2"/>
      <c r="J31" s="2"/>
      <c r="K31" s="2"/>
      <c r="L31" s="2"/>
      <c r="M31" s="2"/>
      <c r="N31" s="2"/>
      <c r="O31" s="2"/>
    </row>
    <row r="32" spans="2:15" ht="19.5" thickBot="1" x14ac:dyDescent="0.35">
      <c r="B32" s="29" t="s">
        <v>30</v>
      </c>
      <c r="C32" s="40">
        <f>SUM(C19:C31)</f>
        <v>89743</v>
      </c>
      <c r="D32" s="40">
        <f t="shared" ref="D32:E32" si="3">SUM(D19:D31)</f>
        <v>183756</v>
      </c>
      <c r="E32" s="40">
        <f t="shared" si="3"/>
        <v>21143895</v>
      </c>
      <c r="F32" s="31">
        <f t="shared" si="2"/>
        <v>235.60494968966938</v>
      </c>
      <c r="G32" s="2"/>
      <c r="H32" s="2"/>
      <c r="I32" s="2"/>
      <c r="J32" s="2"/>
      <c r="K32" s="2"/>
      <c r="L32" s="2"/>
      <c r="M32" s="2"/>
      <c r="N32" s="2"/>
      <c r="O32" s="2"/>
    </row>
    <row r="33" spans="2:8" ht="19.5" thickBot="1" x14ac:dyDescent="0.35">
      <c r="B33" s="32"/>
      <c r="C33" s="41"/>
      <c r="D33" s="41"/>
      <c r="E33" s="41"/>
      <c r="F33" s="33"/>
      <c r="G33" s="17"/>
      <c r="H33" s="17"/>
    </row>
    <row r="34" spans="2:8" ht="19.5" thickBot="1" x14ac:dyDescent="0.35">
      <c r="B34" s="21" t="s">
        <v>31</v>
      </c>
      <c r="C34" s="42"/>
      <c r="D34" s="42"/>
      <c r="E34" s="42"/>
      <c r="F34" s="43"/>
      <c r="G34" s="17"/>
      <c r="H34" s="17"/>
    </row>
    <row r="35" spans="2:8" ht="18.75" x14ac:dyDescent="0.3">
      <c r="B35" s="24" t="s">
        <v>32</v>
      </c>
      <c r="C35" s="16">
        <v>8803</v>
      </c>
      <c r="D35" s="7">
        <v>18596</v>
      </c>
      <c r="E35" s="8">
        <v>2115667</v>
      </c>
      <c r="F35" s="27">
        <f t="shared" ref="F35:F48" si="4">E35/C35</f>
        <v>240.33477223673748</v>
      </c>
      <c r="G35" s="17"/>
      <c r="H35" s="17"/>
    </row>
    <row r="36" spans="2:8" ht="18.75" x14ac:dyDescent="0.3">
      <c r="B36" s="26" t="s">
        <v>33</v>
      </c>
      <c r="C36" s="9">
        <v>9007</v>
      </c>
      <c r="D36" s="7">
        <v>17983</v>
      </c>
      <c r="E36" s="9">
        <v>2061865</v>
      </c>
      <c r="F36" s="27">
        <f t="shared" si="4"/>
        <v>228.91806372821139</v>
      </c>
      <c r="G36" s="17"/>
      <c r="H36" s="17"/>
    </row>
    <row r="37" spans="2:8" ht="18.75" x14ac:dyDescent="0.3">
      <c r="B37" s="26" t="s">
        <v>34</v>
      </c>
      <c r="C37" s="9">
        <v>10364</v>
      </c>
      <c r="D37" s="7">
        <v>21257</v>
      </c>
      <c r="E37" s="9">
        <v>2402124</v>
      </c>
      <c r="F37" s="27">
        <f t="shared" si="4"/>
        <v>231.775762253956</v>
      </c>
      <c r="G37" s="17"/>
      <c r="H37" s="17"/>
    </row>
    <row r="38" spans="2:8" ht="18.75" x14ac:dyDescent="0.3">
      <c r="B38" s="26" t="s">
        <v>35</v>
      </c>
      <c r="C38" s="9">
        <v>5289</v>
      </c>
      <c r="D38" s="7">
        <v>11097</v>
      </c>
      <c r="E38" s="9">
        <v>1289089</v>
      </c>
      <c r="F38" s="27">
        <f t="shared" si="4"/>
        <v>243.73019474380791</v>
      </c>
      <c r="G38" s="17"/>
      <c r="H38" s="17"/>
    </row>
    <row r="39" spans="2:8" ht="18.75" x14ac:dyDescent="0.3">
      <c r="B39" s="26" t="s">
        <v>36</v>
      </c>
      <c r="C39" s="9">
        <v>8140</v>
      </c>
      <c r="D39" s="7">
        <v>17552</v>
      </c>
      <c r="E39" s="9">
        <v>1999537</v>
      </c>
      <c r="F39" s="27">
        <f t="shared" si="4"/>
        <v>245.6433660933661</v>
      </c>
      <c r="G39" s="17"/>
      <c r="H39" s="17"/>
    </row>
    <row r="40" spans="2:8" ht="18.75" x14ac:dyDescent="0.3">
      <c r="B40" s="26" t="s">
        <v>37</v>
      </c>
      <c r="C40" s="9">
        <v>5711</v>
      </c>
      <c r="D40" s="7">
        <v>11714</v>
      </c>
      <c r="E40" s="9">
        <v>1324721</v>
      </c>
      <c r="F40" s="27">
        <f t="shared" si="4"/>
        <v>231.95955174225179</v>
      </c>
      <c r="G40" s="17"/>
      <c r="H40" s="17"/>
    </row>
    <row r="41" spans="2:8" ht="18.75" x14ac:dyDescent="0.3">
      <c r="B41" s="26" t="s">
        <v>38</v>
      </c>
      <c r="C41" s="9">
        <v>7145</v>
      </c>
      <c r="D41" s="7">
        <v>15466</v>
      </c>
      <c r="E41" s="9">
        <v>1746351</v>
      </c>
      <c r="F41" s="27">
        <f t="shared" si="4"/>
        <v>244.41581525542338</v>
      </c>
      <c r="G41" s="17"/>
      <c r="H41" s="17"/>
    </row>
    <row r="42" spans="2:8" ht="18.75" x14ac:dyDescent="0.3">
      <c r="B42" s="26" t="s">
        <v>39</v>
      </c>
      <c r="C42" s="9">
        <v>10383</v>
      </c>
      <c r="D42" s="7">
        <v>22636</v>
      </c>
      <c r="E42" s="9">
        <v>2563932</v>
      </c>
      <c r="F42" s="27">
        <f t="shared" si="4"/>
        <v>246.93556775498411</v>
      </c>
      <c r="G42" s="17"/>
      <c r="H42" s="17"/>
    </row>
    <row r="43" spans="2:8" ht="18.75" x14ac:dyDescent="0.3">
      <c r="B43" s="26" t="s">
        <v>40</v>
      </c>
      <c r="C43" s="9">
        <v>6933</v>
      </c>
      <c r="D43" s="7">
        <v>14542</v>
      </c>
      <c r="E43" s="9">
        <v>1645908</v>
      </c>
      <c r="F43" s="27">
        <f t="shared" si="4"/>
        <v>237.40199048031155</v>
      </c>
      <c r="G43" s="17"/>
      <c r="H43" s="17"/>
    </row>
    <row r="44" spans="2:8" ht="18.75" x14ac:dyDescent="0.3">
      <c r="B44" s="26" t="s">
        <v>41</v>
      </c>
      <c r="C44" s="9">
        <v>5541</v>
      </c>
      <c r="D44" s="7">
        <v>11294</v>
      </c>
      <c r="E44" s="9">
        <v>1268664</v>
      </c>
      <c r="F44" s="27">
        <f t="shared" si="4"/>
        <v>228.9593936112615</v>
      </c>
      <c r="G44" s="17"/>
      <c r="H44" s="17"/>
    </row>
    <row r="45" spans="2:8" ht="18.75" x14ac:dyDescent="0.3">
      <c r="B45" s="26" t="s">
        <v>42</v>
      </c>
      <c r="C45" s="9">
        <v>7509</v>
      </c>
      <c r="D45" s="7">
        <v>15985</v>
      </c>
      <c r="E45" s="9">
        <v>1821880</v>
      </c>
      <c r="F45" s="27">
        <f t="shared" si="4"/>
        <v>242.62618191503529</v>
      </c>
      <c r="G45" s="17"/>
      <c r="H45" s="17"/>
    </row>
    <row r="46" spans="2:8" ht="18.75" x14ac:dyDescent="0.3">
      <c r="B46" s="39" t="s">
        <v>43</v>
      </c>
      <c r="C46" s="9">
        <v>6771</v>
      </c>
      <c r="D46" s="7">
        <v>13861</v>
      </c>
      <c r="E46" s="12">
        <v>1593655</v>
      </c>
      <c r="F46" s="27">
        <f t="shared" si="4"/>
        <v>235.36479102052871</v>
      </c>
      <c r="G46" s="17"/>
      <c r="H46" s="17"/>
    </row>
    <row r="47" spans="2:8" ht="19.5" thickBot="1" x14ac:dyDescent="0.35">
      <c r="B47" s="39" t="s">
        <v>44</v>
      </c>
      <c r="C47" s="53">
        <v>4889</v>
      </c>
      <c r="D47" s="7">
        <v>10047</v>
      </c>
      <c r="E47" s="12">
        <v>1137387</v>
      </c>
      <c r="F47" s="27">
        <f t="shared" si="4"/>
        <v>232.64205358969113</v>
      </c>
      <c r="G47" s="17"/>
      <c r="H47" s="17"/>
    </row>
    <row r="48" spans="2:8" ht="19.5" thickBot="1" x14ac:dyDescent="0.35">
      <c r="B48" s="29" t="s">
        <v>45</v>
      </c>
      <c r="C48" s="40">
        <f>SUM(C35:C47)</f>
        <v>96485</v>
      </c>
      <c r="D48" s="40">
        <f t="shared" ref="D48:E48" si="5">SUM(D35:D47)</f>
        <v>202030</v>
      </c>
      <c r="E48" s="40">
        <f t="shared" si="5"/>
        <v>22970780</v>
      </c>
      <c r="F48" s="31">
        <f t="shared" si="4"/>
        <v>238.07617764419339</v>
      </c>
      <c r="G48" s="17"/>
      <c r="H48" s="17"/>
    </row>
    <row r="49" spans="2:8" ht="19.5" thickBot="1" x14ac:dyDescent="0.35">
      <c r="B49" s="44"/>
      <c r="C49" s="45"/>
      <c r="D49" s="45"/>
      <c r="E49" s="45"/>
      <c r="F49" s="46"/>
      <c r="G49" s="17"/>
      <c r="H49" s="17"/>
    </row>
    <row r="50" spans="2:8" ht="19.5" thickBot="1" x14ac:dyDescent="0.35">
      <c r="B50" s="21" t="s">
        <v>46</v>
      </c>
      <c r="C50" s="42"/>
      <c r="D50" s="42"/>
      <c r="E50" s="42"/>
      <c r="F50" s="43"/>
      <c r="G50" s="17"/>
      <c r="H50" s="17"/>
    </row>
    <row r="51" spans="2:8" ht="18.75" x14ac:dyDescent="0.3">
      <c r="B51" s="24" t="s">
        <v>47</v>
      </c>
      <c r="C51" s="16">
        <v>5449</v>
      </c>
      <c r="D51" s="7">
        <v>11187</v>
      </c>
      <c r="E51" s="8">
        <v>1278885</v>
      </c>
      <c r="F51" s="27">
        <f t="shared" ref="F51:F58" si="6">E51/C51</f>
        <v>234.70086254358597</v>
      </c>
      <c r="G51" s="17"/>
      <c r="H51" s="17"/>
    </row>
    <row r="52" spans="2:8" ht="18.75" x14ac:dyDescent="0.3">
      <c r="B52" s="26" t="s">
        <v>48</v>
      </c>
      <c r="C52" s="9">
        <v>7946</v>
      </c>
      <c r="D52" s="7">
        <v>17577</v>
      </c>
      <c r="E52" s="9">
        <v>2021623</v>
      </c>
      <c r="F52" s="27">
        <f t="shared" si="6"/>
        <v>254.42021142713315</v>
      </c>
      <c r="G52" s="17"/>
      <c r="H52" s="17"/>
    </row>
    <row r="53" spans="2:8" ht="18.75" x14ac:dyDescent="0.3">
      <c r="B53" s="26" t="s">
        <v>49</v>
      </c>
      <c r="C53" s="9">
        <v>22328</v>
      </c>
      <c r="D53" s="7">
        <v>44870</v>
      </c>
      <c r="E53" s="9">
        <v>5095767</v>
      </c>
      <c r="F53" s="27">
        <f t="shared" si="6"/>
        <v>228.22317269795772</v>
      </c>
      <c r="G53" s="17"/>
      <c r="H53" s="17"/>
    </row>
    <row r="54" spans="2:8" ht="18.75" x14ac:dyDescent="0.3">
      <c r="B54" s="26" t="s">
        <v>50</v>
      </c>
      <c r="C54" s="9">
        <v>7290</v>
      </c>
      <c r="D54" s="7">
        <v>15485</v>
      </c>
      <c r="E54" s="9">
        <v>1737373</v>
      </c>
      <c r="F54" s="27">
        <f t="shared" si="6"/>
        <v>238.32277091906721</v>
      </c>
      <c r="G54" s="17"/>
      <c r="H54" s="17"/>
    </row>
    <row r="55" spans="2:8" ht="18.75" x14ac:dyDescent="0.3">
      <c r="B55" s="26" t="s">
        <v>51</v>
      </c>
      <c r="C55" s="9">
        <v>5565</v>
      </c>
      <c r="D55" s="7">
        <v>11179</v>
      </c>
      <c r="E55" s="9">
        <v>1300814</v>
      </c>
      <c r="F55" s="27">
        <f t="shared" si="6"/>
        <v>233.74914645103325</v>
      </c>
      <c r="G55" s="17"/>
      <c r="H55" s="17"/>
    </row>
    <row r="56" spans="2:8" ht="18.75" x14ac:dyDescent="0.3">
      <c r="B56" s="26" t="s">
        <v>52</v>
      </c>
      <c r="C56" s="9">
        <v>5708</v>
      </c>
      <c r="D56" s="7">
        <v>11746</v>
      </c>
      <c r="E56" s="9">
        <v>1337256</v>
      </c>
      <c r="F56" s="27">
        <f t="shared" si="6"/>
        <v>234.27750525578136</v>
      </c>
      <c r="G56" s="17"/>
      <c r="H56" s="17"/>
    </row>
    <row r="57" spans="2:8" ht="19.5" thickBot="1" x14ac:dyDescent="0.35">
      <c r="B57" s="26" t="s">
        <v>53</v>
      </c>
      <c r="C57" s="10">
        <v>7843</v>
      </c>
      <c r="D57" s="7">
        <v>15790</v>
      </c>
      <c r="E57" s="9">
        <v>1794504</v>
      </c>
      <c r="F57" s="27">
        <f t="shared" si="6"/>
        <v>228.803264057121</v>
      </c>
      <c r="G57" s="17"/>
      <c r="H57" s="17"/>
    </row>
    <row r="58" spans="2:8" ht="19.5" thickBot="1" x14ac:dyDescent="0.35">
      <c r="B58" s="29" t="s">
        <v>45</v>
      </c>
      <c r="C58" s="40">
        <f>SUM(C51:C57)</f>
        <v>62129</v>
      </c>
      <c r="D58" s="40">
        <f t="shared" ref="D58:E58" si="7">SUM(D51:D57)</f>
        <v>127834</v>
      </c>
      <c r="E58" s="40">
        <f t="shared" si="7"/>
        <v>14566222</v>
      </c>
      <c r="F58" s="31">
        <f t="shared" si="6"/>
        <v>234.45125464758809</v>
      </c>
      <c r="G58" s="17"/>
      <c r="H58" s="17"/>
    </row>
    <row r="59" spans="2:8" ht="19.5" thickBot="1" x14ac:dyDescent="0.35">
      <c r="B59" s="44"/>
      <c r="C59" s="45"/>
      <c r="D59" s="45"/>
      <c r="E59" s="45"/>
      <c r="F59" s="46"/>
      <c r="G59" s="17"/>
      <c r="H59" s="17"/>
    </row>
    <row r="60" spans="2:8" ht="19.5" thickBot="1" x14ac:dyDescent="0.35">
      <c r="B60" s="21" t="s">
        <v>54</v>
      </c>
      <c r="C60" s="42"/>
      <c r="D60" s="42"/>
      <c r="E60" s="42"/>
      <c r="F60" s="43"/>
      <c r="G60" s="17"/>
      <c r="H60" s="17"/>
    </row>
    <row r="61" spans="2:8" ht="18.75" x14ac:dyDescent="0.3">
      <c r="B61" s="24" t="s">
        <v>55</v>
      </c>
      <c r="C61" s="16">
        <v>8821</v>
      </c>
      <c r="D61" s="7">
        <v>18754</v>
      </c>
      <c r="E61" s="8">
        <v>2137385</v>
      </c>
      <c r="F61" s="27">
        <f t="shared" ref="F61:F68" si="8">E61/C61</f>
        <v>242.30642784264822</v>
      </c>
      <c r="G61" s="17"/>
      <c r="H61" s="17"/>
    </row>
    <row r="62" spans="2:8" ht="18.75" x14ac:dyDescent="0.3">
      <c r="B62" s="26" t="s">
        <v>56</v>
      </c>
      <c r="C62" s="9">
        <v>9731</v>
      </c>
      <c r="D62" s="7">
        <v>20170</v>
      </c>
      <c r="E62" s="9">
        <v>2294926</v>
      </c>
      <c r="F62" s="27">
        <f t="shared" si="8"/>
        <v>235.83660466550199</v>
      </c>
      <c r="G62" s="17"/>
      <c r="H62" s="17"/>
    </row>
    <row r="63" spans="2:8" ht="18.75" x14ac:dyDescent="0.3">
      <c r="B63" s="26" t="s">
        <v>57</v>
      </c>
      <c r="C63" s="9">
        <v>11453</v>
      </c>
      <c r="D63" s="7">
        <v>23118</v>
      </c>
      <c r="E63" s="9">
        <v>2636984</v>
      </c>
      <c r="F63" s="27">
        <f t="shared" si="8"/>
        <v>230.24395354928839</v>
      </c>
      <c r="G63" s="17"/>
      <c r="H63" s="17"/>
    </row>
    <row r="64" spans="2:8" ht="18.75" x14ac:dyDescent="0.3">
      <c r="B64" s="26" t="s">
        <v>58</v>
      </c>
      <c r="C64" s="9">
        <v>5228</v>
      </c>
      <c r="D64" s="7">
        <v>11478</v>
      </c>
      <c r="E64" s="9">
        <v>1329564</v>
      </c>
      <c r="F64" s="27">
        <f t="shared" si="8"/>
        <v>254.31599081866869</v>
      </c>
      <c r="G64" s="17"/>
      <c r="H64" s="17"/>
    </row>
    <row r="65" spans="2:8" ht="18.75" x14ac:dyDescent="0.3">
      <c r="B65" s="26" t="s">
        <v>59</v>
      </c>
      <c r="C65" s="9">
        <v>4016</v>
      </c>
      <c r="D65" s="7">
        <v>8233</v>
      </c>
      <c r="E65" s="9">
        <v>935542</v>
      </c>
      <c r="F65" s="27">
        <f t="shared" si="8"/>
        <v>232.95368525896416</v>
      </c>
      <c r="G65" s="17"/>
      <c r="H65" s="17"/>
    </row>
    <row r="66" spans="2:8" ht="18.75" x14ac:dyDescent="0.3">
      <c r="B66" s="26" t="s">
        <v>60</v>
      </c>
      <c r="C66" s="9">
        <v>9868</v>
      </c>
      <c r="D66" s="7">
        <v>20593</v>
      </c>
      <c r="E66" s="9">
        <v>2339829</v>
      </c>
      <c r="F66" s="27">
        <f t="shared" si="8"/>
        <v>237.11278881232266</v>
      </c>
      <c r="G66" s="17"/>
      <c r="H66" s="17"/>
    </row>
    <row r="67" spans="2:8" ht="19.5" thickBot="1" x14ac:dyDescent="0.35">
      <c r="B67" s="26" t="s">
        <v>61</v>
      </c>
      <c r="C67" s="9">
        <v>9148</v>
      </c>
      <c r="D67" s="7">
        <v>18443</v>
      </c>
      <c r="E67" s="9">
        <v>2113951</v>
      </c>
      <c r="F67" s="27">
        <f t="shared" si="8"/>
        <v>231.08340620900742</v>
      </c>
      <c r="G67" s="17"/>
      <c r="H67" s="17"/>
    </row>
    <row r="68" spans="2:8" ht="19.5" thickBot="1" x14ac:dyDescent="0.35">
      <c r="B68" s="29" t="s">
        <v>45</v>
      </c>
      <c r="C68" s="40">
        <f>SUM(C61:C67)</f>
        <v>58265</v>
      </c>
      <c r="D68" s="40">
        <f>SUM(D61:D67)</f>
        <v>120789</v>
      </c>
      <c r="E68" s="40">
        <f>SUM(E61:E67)</f>
        <v>13788181</v>
      </c>
      <c r="F68" s="31">
        <f t="shared" si="8"/>
        <v>236.64603106496182</v>
      </c>
      <c r="G68" s="17"/>
      <c r="H68" s="17"/>
    </row>
    <row r="69" spans="2:8" ht="19.5" thickBot="1" x14ac:dyDescent="0.35">
      <c r="B69" s="44"/>
      <c r="C69" s="45"/>
      <c r="D69" s="45"/>
      <c r="E69" s="45"/>
      <c r="F69" s="46"/>
      <c r="G69" s="17"/>
      <c r="H69" s="17"/>
    </row>
    <row r="70" spans="2:8" ht="19.5" thickBot="1" x14ac:dyDescent="0.35">
      <c r="B70" s="21" t="s">
        <v>62</v>
      </c>
      <c r="C70" s="42"/>
      <c r="D70" s="42"/>
      <c r="E70" s="42"/>
      <c r="F70" s="43"/>
      <c r="G70" s="17"/>
      <c r="H70" s="17"/>
    </row>
    <row r="71" spans="2:8" ht="18.75" x14ac:dyDescent="0.3">
      <c r="B71" s="24" t="s">
        <v>63</v>
      </c>
      <c r="C71" s="16">
        <v>4025</v>
      </c>
      <c r="D71" s="7">
        <v>8560</v>
      </c>
      <c r="E71" s="8">
        <v>965681</v>
      </c>
      <c r="F71" s="27">
        <f t="shared" ref="F71:F77" si="9">E71/C71</f>
        <v>239.92074534161492</v>
      </c>
      <c r="G71" s="17"/>
      <c r="H71" s="17"/>
    </row>
    <row r="72" spans="2:8" ht="18.75" x14ac:dyDescent="0.3">
      <c r="B72" s="26" t="s">
        <v>64</v>
      </c>
      <c r="C72" s="9">
        <v>7226</v>
      </c>
      <c r="D72" s="7">
        <v>14139</v>
      </c>
      <c r="E72" s="9">
        <v>1590702</v>
      </c>
      <c r="F72" s="27">
        <f t="shared" si="9"/>
        <v>220.13589814558537</v>
      </c>
      <c r="G72" s="17"/>
      <c r="H72" s="17"/>
    </row>
    <row r="73" spans="2:8" ht="18.75" x14ac:dyDescent="0.3">
      <c r="B73" s="26" t="s">
        <v>62</v>
      </c>
      <c r="C73" s="9">
        <v>8146</v>
      </c>
      <c r="D73" s="7">
        <v>16896</v>
      </c>
      <c r="E73" s="9">
        <v>1912247</v>
      </c>
      <c r="F73" s="27">
        <f t="shared" si="9"/>
        <v>234.74674686962928</v>
      </c>
      <c r="G73" s="17"/>
      <c r="H73" s="17"/>
    </row>
    <row r="74" spans="2:8" ht="18.75" x14ac:dyDescent="0.3">
      <c r="B74" s="26" t="s">
        <v>65</v>
      </c>
      <c r="C74" s="9">
        <v>4369</v>
      </c>
      <c r="D74" s="7">
        <v>8897</v>
      </c>
      <c r="E74" s="9">
        <v>1009328</v>
      </c>
      <c r="F74" s="27">
        <f t="shared" si="9"/>
        <v>231.02037079423209</v>
      </c>
      <c r="G74" s="17"/>
      <c r="H74" s="17"/>
    </row>
    <row r="75" spans="2:8" ht="18.75" x14ac:dyDescent="0.3">
      <c r="B75" s="26" t="s">
        <v>66</v>
      </c>
      <c r="C75" s="9">
        <v>6260</v>
      </c>
      <c r="D75" s="7">
        <v>12980</v>
      </c>
      <c r="E75" s="9">
        <v>1467383</v>
      </c>
      <c r="F75" s="27">
        <f t="shared" si="9"/>
        <v>234.40623003194889</v>
      </c>
      <c r="G75" s="17"/>
      <c r="H75" s="17"/>
    </row>
    <row r="76" spans="2:8" ht="19.5" thickBot="1" x14ac:dyDescent="0.35">
      <c r="B76" s="28" t="s">
        <v>67</v>
      </c>
      <c r="C76" s="10">
        <v>4085</v>
      </c>
      <c r="D76" s="7">
        <v>8718</v>
      </c>
      <c r="E76" s="10">
        <v>975324</v>
      </c>
      <c r="F76" s="27">
        <f t="shared" si="9"/>
        <v>238.75740514075886</v>
      </c>
      <c r="G76" s="17"/>
      <c r="H76" s="17"/>
    </row>
    <row r="77" spans="2:8" ht="19.5" thickBot="1" x14ac:dyDescent="0.35">
      <c r="B77" s="29" t="s">
        <v>45</v>
      </c>
      <c r="C77" s="40">
        <f>SUM(C71:C76)</f>
        <v>34111</v>
      </c>
      <c r="D77" s="40">
        <f t="shared" ref="D77:E77" si="10">SUM(D71:D76)</f>
        <v>70190</v>
      </c>
      <c r="E77" s="40">
        <f t="shared" si="10"/>
        <v>7920665</v>
      </c>
      <c r="F77" s="31">
        <f t="shared" si="9"/>
        <v>232.2026618979215</v>
      </c>
      <c r="G77" s="17"/>
      <c r="H77" s="17"/>
    </row>
    <row r="78" spans="2:8" ht="19.5" thickBot="1" x14ac:dyDescent="0.35">
      <c r="B78" s="44"/>
      <c r="C78" s="45"/>
      <c r="D78" s="45"/>
      <c r="E78" s="45"/>
      <c r="F78" s="46"/>
      <c r="G78" s="17"/>
      <c r="H78" s="17"/>
    </row>
    <row r="79" spans="2:8" ht="19.5" thickBot="1" x14ac:dyDescent="0.35">
      <c r="B79" s="21" t="s">
        <v>68</v>
      </c>
      <c r="C79" s="42"/>
      <c r="D79" s="42"/>
      <c r="E79" s="42"/>
      <c r="F79" s="43"/>
      <c r="G79" s="17"/>
      <c r="H79" s="17"/>
    </row>
    <row r="80" spans="2:8" ht="18.75" x14ac:dyDescent="0.3">
      <c r="B80" s="24" t="s">
        <v>69</v>
      </c>
      <c r="C80" s="16">
        <v>2528</v>
      </c>
      <c r="D80" s="7">
        <v>5110</v>
      </c>
      <c r="E80" s="8">
        <v>573720</v>
      </c>
      <c r="F80" s="27">
        <f t="shared" ref="F80:F90" si="11">E80/C80</f>
        <v>226.94620253164558</v>
      </c>
      <c r="G80" s="17"/>
      <c r="H80" s="17"/>
    </row>
    <row r="81" spans="2:8" ht="18.75" x14ac:dyDescent="0.3">
      <c r="B81" s="26" t="s">
        <v>70</v>
      </c>
      <c r="C81" s="9">
        <v>255</v>
      </c>
      <c r="D81" s="7">
        <v>549</v>
      </c>
      <c r="E81" s="9">
        <v>59593</v>
      </c>
      <c r="F81" s="27">
        <f t="shared" si="11"/>
        <v>233.69803921568626</v>
      </c>
      <c r="G81" s="17"/>
      <c r="H81" s="17"/>
    </row>
    <row r="82" spans="2:8" ht="18.75" x14ac:dyDescent="0.3">
      <c r="B82" s="26" t="s">
        <v>71</v>
      </c>
      <c r="C82" s="9">
        <v>6972</v>
      </c>
      <c r="D82" s="7">
        <v>14215</v>
      </c>
      <c r="E82" s="9">
        <v>1634669</v>
      </c>
      <c r="F82" s="27">
        <f t="shared" si="11"/>
        <v>234.46199082042455</v>
      </c>
      <c r="G82" s="17"/>
      <c r="H82" s="17"/>
    </row>
    <row r="83" spans="2:8" ht="18.75" x14ac:dyDescent="0.3">
      <c r="B83" s="26" t="s">
        <v>68</v>
      </c>
      <c r="C83" s="9">
        <v>11380</v>
      </c>
      <c r="D83" s="7">
        <v>22292</v>
      </c>
      <c r="E83" s="9">
        <v>2553275</v>
      </c>
      <c r="F83" s="27">
        <f t="shared" si="11"/>
        <v>224.36511423550087</v>
      </c>
      <c r="G83" s="17"/>
      <c r="H83" s="17"/>
    </row>
    <row r="84" spans="2:8" ht="18.75" x14ac:dyDescent="0.3">
      <c r="B84" s="26" t="s">
        <v>72</v>
      </c>
      <c r="C84" s="9">
        <v>8349</v>
      </c>
      <c r="D84" s="7">
        <v>17391</v>
      </c>
      <c r="E84" s="9">
        <v>1991686</v>
      </c>
      <c r="F84" s="27">
        <f t="shared" si="11"/>
        <v>238.5538387830878</v>
      </c>
      <c r="G84" s="17"/>
      <c r="H84" s="17"/>
    </row>
    <row r="85" spans="2:8" ht="18.75" x14ac:dyDescent="0.3">
      <c r="B85" s="26" t="s">
        <v>73</v>
      </c>
      <c r="C85" s="9">
        <v>7667</v>
      </c>
      <c r="D85" s="7">
        <v>15365</v>
      </c>
      <c r="E85" s="9">
        <v>1762208</v>
      </c>
      <c r="F85" s="27">
        <f t="shared" si="11"/>
        <v>229.84322420764315</v>
      </c>
      <c r="G85" s="17"/>
      <c r="H85" s="17"/>
    </row>
    <row r="86" spans="2:8" ht="18.75" x14ac:dyDescent="0.3">
      <c r="B86" s="26" t="s">
        <v>74</v>
      </c>
      <c r="C86" s="9">
        <v>2907</v>
      </c>
      <c r="D86" s="7">
        <v>5930</v>
      </c>
      <c r="E86" s="9">
        <v>672602</v>
      </c>
      <c r="F86" s="27">
        <f t="shared" si="11"/>
        <v>231.37323701410389</v>
      </c>
      <c r="G86" s="17"/>
      <c r="H86" s="17"/>
    </row>
    <row r="87" spans="2:8" ht="18.75" x14ac:dyDescent="0.3">
      <c r="B87" s="26" t="s">
        <v>75</v>
      </c>
      <c r="C87" s="9">
        <v>5526</v>
      </c>
      <c r="D87" s="7">
        <v>11529</v>
      </c>
      <c r="E87" s="9">
        <v>1314379</v>
      </c>
      <c r="F87" s="27">
        <f t="shared" si="11"/>
        <v>237.85360115816141</v>
      </c>
      <c r="G87" s="17"/>
      <c r="H87" s="17"/>
    </row>
    <row r="88" spans="2:8" ht="18.75" x14ac:dyDescent="0.3">
      <c r="B88" s="26" t="s">
        <v>76</v>
      </c>
      <c r="C88" s="9">
        <v>2122</v>
      </c>
      <c r="D88" s="7">
        <v>4227</v>
      </c>
      <c r="E88" s="9">
        <v>491728</v>
      </c>
      <c r="F88" s="27">
        <f t="shared" si="11"/>
        <v>231.72855796418474</v>
      </c>
      <c r="G88" s="17"/>
      <c r="H88" s="17"/>
    </row>
    <row r="89" spans="2:8" ht="19.5" thickBot="1" x14ac:dyDescent="0.35">
      <c r="B89" s="28" t="s">
        <v>77</v>
      </c>
      <c r="C89" s="10">
        <v>9413</v>
      </c>
      <c r="D89" s="7">
        <v>18711</v>
      </c>
      <c r="E89" s="10">
        <v>2135547</v>
      </c>
      <c r="F89" s="27">
        <f t="shared" si="11"/>
        <v>226.87209178795283</v>
      </c>
      <c r="G89" s="17"/>
      <c r="H89" s="17"/>
    </row>
    <row r="90" spans="2:8" ht="19.5" thickBot="1" x14ac:dyDescent="0.35">
      <c r="B90" s="29" t="s">
        <v>45</v>
      </c>
      <c r="C90" s="40">
        <f>SUM(C80:C89)</f>
        <v>57119</v>
      </c>
      <c r="D90" s="40">
        <f t="shared" ref="D90:E90" si="12">SUM(D80:D89)</f>
        <v>115319</v>
      </c>
      <c r="E90" s="40">
        <f t="shared" si="12"/>
        <v>13189407</v>
      </c>
      <c r="F90" s="31">
        <f t="shared" si="11"/>
        <v>230.91102785412909</v>
      </c>
      <c r="G90" s="17"/>
      <c r="H90" s="17"/>
    </row>
    <row r="91" spans="2:8" ht="19.5" thickBot="1" x14ac:dyDescent="0.35">
      <c r="B91" s="44"/>
      <c r="C91" s="45"/>
      <c r="D91" s="45"/>
      <c r="E91" s="45"/>
      <c r="F91" s="46"/>
      <c r="G91" s="17"/>
      <c r="H91" s="17"/>
    </row>
    <row r="92" spans="2:8" ht="19.5" thickBot="1" x14ac:dyDescent="0.35">
      <c r="B92" s="21" t="s">
        <v>78</v>
      </c>
      <c r="C92" s="42"/>
      <c r="D92" s="42"/>
      <c r="E92" s="42"/>
      <c r="F92" s="43"/>
      <c r="G92" s="17"/>
      <c r="H92" s="17"/>
    </row>
    <row r="93" spans="2:8" ht="18.75" x14ac:dyDescent="0.3">
      <c r="B93" s="24" t="s">
        <v>79</v>
      </c>
      <c r="C93" s="16">
        <v>5690</v>
      </c>
      <c r="D93" s="7">
        <v>11506</v>
      </c>
      <c r="E93" s="8">
        <v>1306750</v>
      </c>
      <c r="F93" s="27">
        <f t="shared" ref="F93:F101" si="13">E93/C93</f>
        <v>229.65729349736381</v>
      </c>
      <c r="G93" s="17"/>
      <c r="H93" s="17"/>
    </row>
    <row r="94" spans="2:8" ht="18.75" x14ac:dyDescent="0.3">
      <c r="B94" s="26" t="s">
        <v>80</v>
      </c>
      <c r="C94" s="9">
        <v>7623</v>
      </c>
      <c r="D94" s="7">
        <v>15979</v>
      </c>
      <c r="E94" s="9">
        <v>1828799</v>
      </c>
      <c r="F94" s="27">
        <f t="shared" si="13"/>
        <v>239.90541781450872</v>
      </c>
      <c r="G94" s="17"/>
      <c r="H94" s="17"/>
    </row>
    <row r="95" spans="2:8" ht="18.75" x14ac:dyDescent="0.3">
      <c r="B95" s="26" t="s">
        <v>81</v>
      </c>
      <c r="C95" s="9">
        <v>4053</v>
      </c>
      <c r="D95" s="7">
        <v>8566</v>
      </c>
      <c r="E95" s="9">
        <v>978663</v>
      </c>
      <c r="F95" s="27">
        <f t="shared" si="13"/>
        <v>241.46632124352331</v>
      </c>
      <c r="G95" s="17"/>
      <c r="H95" s="17"/>
    </row>
    <row r="96" spans="2:8" ht="18.75" x14ac:dyDescent="0.3">
      <c r="B96" s="26" t="s">
        <v>82</v>
      </c>
      <c r="C96" s="9">
        <v>2731</v>
      </c>
      <c r="D96" s="7">
        <v>5215</v>
      </c>
      <c r="E96" s="9">
        <v>593465</v>
      </c>
      <c r="F96" s="27">
        <f t="shared" si="13"/>
        <v>217.30684730867813</v>
      </c>
      <c r="G96" s="17"/>
      <c r="H96" s="17"/>
    </row>
    <row r="97" spans="2:8" ht="18.75" x14ac:dyDescent="0.3">
      <c r="B97" s="26" t="s">
        <v>83</v>
      </c>
      <c r="C97" s="9">
        <v>5340</v>
      </c>
      <c r="D97" s="7">
        <v>11212</v>
      </c>
      <c r="E97" s="9">
        <v>1285120</v>
      </c>
      <c r="F97" s="27">
        <f t="shared" si="13"/>
        <v>240.65917602996254</v>
      </c>
      <c r="G97" s="17"/>
      <c r="H97" s="17"/>
    </row>
    <row r="98" spans="2:8" ht="18.75" x14ac:dyDescent="0.3">
      <c r="B98" s="26" t="s">
        <v>84</v>
      </c>
      <c r="C98" s="9">
        <v>1167</v>
      </c>
      <c r="D98" s="7">
        <v>2736</v>
      </c>
      <c r="E98" s="9">
        <v>311078</v>
      </c>
      <c r="F98" s="27">
        <f t="shared" si="13"/>
        <v>266.56212510711225</v>
      </c>
      <c r="G98" s="17"/>
      <c r="H98" s="17"/>
    </row>
    <row r="99" spans="2:8" ht="18.75" x14ac:dyDescent="0.3">
      <c r="B99" s="26" t="s">
        <v>85</v>
      </c>
      <c r="C99" s="9">
        <v>15745</v>
      </c>
      <c r="D99" s="7">
        <v>31063</v>
      </c>
      <c r="E99" s="9">
        <v>3598900</v>
      </c>
      <c r="F99" s="27">
        <f t="shared" si="13"/>
        <v>228.57415052397587</v>
      </c>
      <c r="G99" s="17"/>
      <c r="H99" s="17"/>
    </row>
    <row r="100" spans="2:8" ht="18.75" x14ac:dyDescent="0.3">
      <c r="B100" s="47" t="s">
        <v>86</v>
      </c>
      <c r="C100" s="9">
        <v>4486</v>
      </c>
      <c r="D100" s="7">
        <v>9568</v>
      </c>
      <c r="E100" s="9">
        <v>1078397</v>
      </c>
      <c r="F100" s="27">
        <f t="shared" si="13"/>
        <v>240.39166295140436</v>
      </c>
      <c r="G100" s="17"/>
      <c r="H100" s="17"/>
    </row>
    <row r="101" spans="2:8" ht="19.5" thickBot="1" x14ac:dyDescent="0.35">
      <c r="B101" s="26" t="s">
        <v>87</v>
      </c>
      <c r="C101" s="10">
        <v>6629</v>
      </c>
      <c r="D101" s="7">
        <v>13624</v>
      </c>
      <c r="E101" s="9">
        <v>1559971</v>
      </c>
      <c r="F101" s="27">
        <f t="shared" si="13"/>
        <v>235.32523759239703</v>
      </c>
      <c r="G101" s="17"/>
      <c r="H101" s="17"/>
    </row>
    <row r="102" spans="2:8" ht="19.5" thickBot="1" x14ac:dyDescent="0.35">
      <c r="B102" s="29" t="s">
        <v>45</v>
      </c>
      <c r="C102" s="40">
        <f>SUM(C93:C101)</f>
        <v>53464</v>
      </c>
      <c r="D102" s="40">
        <f t="shared" ref="D102:E102" si="14">SUM(D93:D101)</f>
        <v>109469</v>
      </c>
      <c r="E102" s="40">
        <f t="shared" si="14"/>
        <v>12541143</v>
      </c>
      <c r="F102" s="31">
        <f t="shared" ref="F102" si="15">E102/C102</f>
        <v>234.57173051024989</v>
      </c>
      <c r="G102" s="17"/>
      <c r="H102" s="17"/>
    </row>
    <row r="103" spans="2:8" ht="19.5" thickBot="1" x14ac:dyDescent="0.35">
      <c r="B103" s="44"/>
      <c r="C103" s="45"/>
      <c r="D103" s="45"/>
      <c r="E103" s="45"/>
      <c r="F103" s="46"/>
      <c r="G103" s="17"/>
      <c r="H103" s="17"/>
    </row>
    <row r="104" spans="2:8" ht="19.5" thickBot="1" x14ac:dyDescent="0.35">
      <c r="B104" s="34" t="s">
        <v>88</v>
      </c>
      <c r="C104" s="42"/>
      <c r="D104" s="42"/>
      <c r="E104" s="42"/>
      <c r="F104" s="43"/>
      <c r="G104" s="17"/>
      <c r="H104" s="17"/>
    </row>
    <row r="105" spans="2:8" ht="18.75" x14ac:dyDescent="0.3">
      <c r="B105" s="48" t="s">
        <v>89</v>
      </c>
      <c r="C105" s="57">
        <v>3997</v>
      </c>
      <c r="D105" s="7">
        <v>9394</v>
      </c>
      <c r="E105" s="8">
        <v>1073974</v>
      </c>
      <c r="F105" s="27">
        <f t="shared" ref="F105:F118" si="16">E105/C105</f>
        <v>268.69502126594944</v>
      </c>
      <c r="G105" s="17"/>
      <c r="H105" s="17"/>
    </row>
    <row r="106" spans="2:8" ht="18.75" x14ac:dyDescent="0.3">
      <c r="B106" s="49" t="s">
        <v>90</v>
      </c>
      <c r="C106" s="9">
        <v>5715</v>
      </c>
      <c r="D106" s="7">
        <v>11572</v>
      </c>
      <c r="E106" s="8">
        <v>1321169</v>
      </c>
      <c r="F106" s="27">
        <f t="shared" si="16"/>
        <v>231.17567804024497</v>
      </c>
      <c r="G106" s="17"/>
      <c r="H106" s="17"/>
    </row>
    <row r="107" spans="2:8" ht="18.75" x14ac:dyDescent="0.3">
      <c r="B107" s="49" t="s">
        <v>91</v>
      </c>
      <c r="C107" s="9">
        <v>861</v>
      </c>
      <c r="D107" s="7">
        <v>1948</v>
      </c>
      <c r="E107" s="9">
        <v>230841</v>
      </c>
      <c r="F107" s="27">
        <f t="shared" si="16"/>
        <v>268.10801393728224</v>
      </c>
      <c r="G107" s="17"/>
      <c r="H107" s="17"/>
    </row>
    <row r="108" spans="2:8" ht="18.75" x14ac:dyDescent="0.3">
      <c r="B108" s="49" t="s">
        <v>92</v>
      </c>
      <c r="C108" s="9">
        <v>7694</v>
      </c>
      <c r="D108" s="7">
        <v>16414</v>
      </c>
      <c r="E108" s="9">
        <v>1867244</v>
      </c>
      <c r="F108" s="27">
        <f t="shared" si="16"/>
        <v>242.6883285677151</v>
      </c>
      <c r="G108" s="17"/>
      <c r="H108" s="17"/>
    </row>
    <row r="109" spans="2:8" ht="18.75" x14ac:dyDescent="0.3">
      <c r="B109" s="26" t="s">
        <v>93</v>
      </c>
      <c r="C109" s="9">
        <v>4764</v>
      </c>
      <c r="D109" s="7">
        <v>10356</v>
      </c>
      <c r="E109" s="9">
        <v>1188531</v>
      </c>
      <c r="F109" s="27">
        <f t="shared" si="16"/>
        <v>249.48173803526447</v>
      </c>
      <c r="G109" s="17"/>
      <c r="H109" s="17"/>
    </row>
    <row r="110" spans="2:8" ht="18.75" x14ac:dyDescent="0.3">
      <c r="B110" s="26" t="s">
        <v>94</v>
      </c>
      <c r="C110" s="9">
        <v>3830</v>
      </c>
      <c r="D110" s="7">
        <v>8879</v>
      </c>
      <c r="E110" s="9">
        <v>1019238</v>
      </c>
      <c r="F110" s="27">
        <f t="shared" si="16"/>
        <v>266.11958224543082</v>
      </c>
      <c r="G110" s="17"/>
      <c r="H110" s="17"/>
    </row>
    <row r="111" spans="2:8" ht="18.75" x14ac:dyDescent="0.3">
      <c r="B111" s="26" t="s">
        <v>95</v>
      </c>
      <c r="C111" s="9">
        <v>8915</v>
      </c>
      <c r="D111" s="7">
        <v>19942</v>
      </c>
      <c r="E111" s="9">
        <v>2242498</v>
      </c>
      <c r="F111" s="27">
        <f t="shared" si="16"/>
        <v>251.54212002243409</v>
      </c>
      <c r="G111" s="17"/>
      <c r="H111" s="17"/>
    </row>
    <row r="112" spans="2:8" ht="18.75" x14ac:dyDescent="0.3">
      <c r="B112" s="26" t="s">
        <v>96</v>
      </c>
      <c r="C112" s="9">
        <v>5860</v>
      </c>
      <c r="D112" s="7">
        <v>13229</v>
      </c>
      <c r="E112" s="9">
        <v>1500245</v>
      </c>
      <c r="F112" s="27">
        <f t="shared" si="16"/>
        <v>256.01450511945393</v>
      </c>
      <c r="G112" s="17"/>
      <c r="H112" s="17"/>
    </row>
    <row r="113" spans="2:8" ht="18.75" x14ac:dyDescent="0.3">
      <c r="B113" s="26" t="s">
        <v>97</v>
      </c>
      <c r="C113" s="9">
        <v>5229</v>
      </c>
      <c r="D113" s="7">
        <v>12110</v>
      </c>
      <c r="E113" s="9">
        <v>1366389</v>
      </c>
      <c r="F113" s="27">
        <f t="shared" si="16"/>
        <v>261.30981067125646</v>
      </c>
      <c r="G113" s="17"/>
      <c r="H113" s="17"/>
    </row>
    <row r="114" spans="2:8" ht="18.75" x14ac:dyDescent="0.3">
      <c r="B114" s="26" t="s">
        <v>98</v>
      </c>
      <c r="C114" s="9">
        <v>7438</v>
      </c>
      <c r="D114" s="7">
        <v>14826</v>
      </c>
      <c r="E114" s="9">
        <v>1708308</v>
      </c>
      <c r="F114" s="27">
        <f t="shared" si="16"/>
        <v>229.67303038451197</v>
      </c>
      <c r="G114" s="17"/>
      <c r="H114" s="17"/>
    </row>
    <row r="115" spans="2:8" ht="18.75" x14ac:dyDescent="0.3">
      <c r="B115" s="26" t="s">
        <v>99</v>
      </c>
      <c r="C115" s="9">
        <v>8623</v>
      </c>
      <c r="D115" s="7">
        <v>19694</v>
      </c>
      <c r="E115" s="9">
        <v>2239223</v>
      </c>
      <c r="F115" s="27">
        <f t="shared" si="16"/>
        <v>259.68027368665196</v>
      </c>
      <c r="G115" s="17"/>
      <c r="H115" s="17"/>
    </row>
    <row r="116" spans="2:8" ht="18.75" x14ac:dyDescent="0.3">
      <c r="B116" s="26" t="s">
        <v>100</v>
      </c>
      <c r="C116" s="9">
        <v>16754</v>
      </c>
      <c r="D116" s="7">
        <v>36085</v>
      </c>
      <c r="E116" s="9">
        <v>4167974</v>
      </c>
      <c r="F116" s="27">
        <f t="shared" si="16"/>
        <v>248.77485973498867</v>
      </c>
      <c r="G116" s="17"/>
      <c r="H116" s="17"/>
    </row>
    <row r="117" spans="2:8" ht="18.75" x14ac:dyDescent="0.3">
      <c r="B117" s="26" t="s">
        <v>101</v>
      </c>
      <c r="C117" s="9">
        <v>5552</v>
      </c>
      <c r="D117" s="7">
        <v>12521</v>
      </c>
      <c r="E117" s="9">
        <v>1425749</v>
      </c>
      <c r="F117" s="27">
        <f t="shared" si="16"/>
        <v>256.79917146974066</v>
      </c>
      <c r="G117" s="17"/>
      <c r="H117" s="17"/>
    </row>
    <row r="118" spans="2:8" ht="19.5" thickBot="1" x14ac:dyDescent="0.35">
      <c r="B118" s="26" t="s">
        <v>102</v>
      </c>
      <c r="C118" s="10">
        <v>8454</v>
      </c>
      <c r="D118" s="7">
        <v>17794</v>
      </c>
      <c r="E118" s="9">
        <v>2030683</v>
      </c>
      <c r="F118" s="27">
        <f t="shared" si="16"/>
        <v>240.20380884788267</v>
      </c>
      <c r="G118" s="17"/>
      <c r="H118" s="17"/>
    </row>
    <row r="119" spans="2:8" ht="19.5" thickBot="1" x14ac:dyDescent="0.35">
      <c r="B119" s="29" t="s">
        <v>45</v>
      </c>
      <c r="C119" s="40">
        <f>SUM(C105:C118)</f>
        <v>93686</v>
      </c>
      <c r="D119" s="40">
        <f t="shared" ref="D119:E119" si="17">SUM(D105:D118)</f>
        <v>204764</v>
      </c>
      <c r="E119" s="40">
        <f t="shared" si="17"/>
        <v>23382066</v>
      </c>
      <c r="F119" s="31">
        <f t="shared" ref="F119" si="18">E119/C119</f>
        <v>249.57908332088039</v>
      </c>
      <c r="G119" s="17"/>
      <c r="H119" s="17"/>
    </row>
    <row r="120" spans="2:8" ht="19.5" thickBot="1" x14ac:dyDescent="0.35">
      <c r="B120" s="44"/>
      <c r="C120" s="45"/>
      <c r="D120" s="45"/>
      <c r="E120" s="45"/>
      <c r="F120" s="46"/>
      <c r="G120" s="17"/>
      <c r="H120" s="17"/>
    </row>
    <row r="121" spans="2:8" ht="19.5" thickBot="1" x14ac:dyDescent="0.35">
      <c r="B121" s="21" t="s">
        <v>103</v>
      </c>
      <c r="C121" s="42"/>
      <c r="D121" s="42"/>
      <c r="E121" s="42"/>
      <c r="F121" s="43"/>
      <c r="G121" s="17"/>
      <c r="H121" s="17"/>
    </row>
    <row r="122" spans="2:8" ht="18.75" x14ac:dyDescent="0.3">
      <c r="B122" s="24" t="s">
        <v>104</v>
      </c>
      <c r="C122" s="16">
        <v>1608</v>
      </c>
      <c r="D122" s="7">
        <v>3552</v>
      </c>
      <c r="E122" s="8">
        <v>409283</v>
      </c>
      <c r="F122" s="27">
        <f t="shared" ref="F122:F131" si="19">E122/C122</f>
        <v>254.52922885572139</v>
      </c>
      <c r="G122" s="17"/>
      <c r="H122" s="17"/>
    </row>
    <row r="123" spans="2:8" ht="18.75" x14ac:dyDescent="0.3">
      <c r="B123" s="26" t="s">
        <v>105</v>
      </c>
      <c r="C123" s="9">
        <v>5077</v>
      </c>
      <c r="D123" s="7">
        <v>10164</v>
      </c>
      <c r="E123" s="9">
        <v>1170496</v>
      </c>
      <c r="F123" s="27">
        <f t="shared" si="19"/>
        <v>230.54874926137484</v>
      </c>
      <c r="G123" s="17"/>
      <c r="H123" s="17"/>
    </row>
    <row r="124" spans="2:8" ht="18.75" x14ac:dyDescent="0.3">
      <c r="B124" s="26" t="s">
        <v>106</v>
      </c>
      <c r="C124" s="9">
        <v>1667</v>
      </c>
      <c r="D124" s="7">
        <v>3409</v>
      </c>
      <c r="E124" s="9">
        <v>391331</v>
      </c>
      <c r="F124" s="27">
        <f t="shared" si="19"/>
        <v>234.75164967006597</v>
      </c>
      <c r="G124" s="17"/>
      <c r="H124" s="17"/>
    </row>
    <row r="125" spans="2:8" ht="18.75" x14ac:dyDescent="0.3">
      <c r="B125" s="26" t="s">
        <v>107</v>
      </c>
      <c r="C125" s="9">
        <v>4908</v>
      </c>
      <c r="D125" s="7">
        <v>9587</v>
      </c>
      <c r="E125" s="9">
        <v>1107642</v>
      </c>
      <c r="F125" s="27">
        <f t="shared" si="19"/>
        <v>225.68092909535451</v>
      </c>
      <c r="G125" s="17"/>
      <c r="H125" s="17"/>
    </row>
    <row r="126" spans="2:8" ht="18.75" x14ac:dyDescent="0.3">
      <c r="B126" s="26" t="s">
        <v>108</v>
      </c>
      <c r="C126" s="9">
        <v>7735</v>
      </c>
      <c r="D126" s="7">
        <v>13255</v>
      </c>
      <c r="E126" s="9">
        <v>1599293</v>
      </c>
      <c r="F126" s="27">
        <f t="shared" si="19"/>
        <v>206.76056884292177</v>
      </c>
      <c r="G126" s="17"/>
      <c r="H126" s="17"/>
    </row>
    <row r="127" spans="2:8" ht="18.75" x14ac:dyDescent="0.3">
      <c r="B127" s="26" t="s">
        <v>109</v>
      </c>
      <c r="C127" s="9">
        <v>10865</v>
      </c>
      <c r="D127" s="7">
        <v>23142</v>
      </c>
      <c r="E127" s="9">
        <v>2686218</v>
      </c>
      <c r="F127" s="27">
        <f t="shared" si="19"/>
        <v>247.23589507593189</v>
      </c>
      <c r="G127" s="17"/>
      <c r="H127" s="17"/>
    </row>
    <row r="128" spans="2:8" ht="18.75" x14ac:dyDescent="0.3">
      <c r="B128" s="26" t="s">
        <v>110</v>
      </c>
      <c r="C128" s="9">
        <v>9768</v>
      </c>
      <c r="D128" s="7">
        <v>20033</v>
      </c>
      <c r="E128" s="9">
        <v>2313470</v>
      </c>
      <c r="F128" s="27">
        <f t="shared" si="19"/>
        <v>236.8417280917281</v>
      </c>
      <c r="G128" s="17"/>
      <c r="H128" s="17"/>
    </row>
    <row r="129" spans="2:9" ht="18.75" x14ac:dyDescent="0.3">
      <c r="B129" s="26" t="s">
        <v>111</v>
      </c>
      <c r="C129" s="9">
        <v>7263</v>
      </c>
      <c r="D129" s="7">
        <v>15801</v>
      </c>
      <c r="E129" s="9">
        <v>1840324</v>
      </c>
      <c r="F129" s="27">
        <f t="shared" si="19"/>
        <v>253.38345036486299</v>
      </c>
      <c r="G129" s="17"/>
      <c r="H129" s="17"/>
    </row>
    <row r="130" spans="2:9" ht="18.75" x14ac:dyDescent="0.3">
      <c r="B130" s="47" t="s">
        <v>112</v>
      </c>
      <c r="C130" s="9">
        <v>14454</v>
      </c>
      <c r="D130" s="7">
        <v>27574</v>
      </c>
      <c r="E130" s="9">
        <v>3242163</v>
      </c>
      <c r="F130" s="27">
        <f t="shared" si="19"/>
        <v>224.30904939809051</v>
      </c>
      <c r="G130" s="17"/>
      <c r="H130" s="17"/>
    </row>
    <row r="131" spans="2:9" ht="19.5" thickBot="1" x14ac:dyDescent="0.35">
      <c r="B131" s="47" t="s">
        <v>113</v>
      </c>
      <c r="C131" s="53">
        <v>0</v>
      </c>
      <c r="D131" s="7">
        <v>0</v>
      </c>
      <c r="E131" s="9">
        <v>0</v>
      </c>
      <c r="F131" s="27" t="e">
        <f t="shared" si="19"/>
        <v>#DIV/0!</v>
      </c>
      <c r="G131" s="17"/>
      <c r="H131" s="17"/>
    </row>
    <row r="132" spans="2:9" ht="19.5" thickBot="1" x14ac:dyDescent="0.35">
      <c r="B132" s="29" t="s">
        <v>45</v>
      </c>
      <c r="C132" s="40">
        <f>SUM(C122:C131)</f>
        <v>63345</v>
      </c>
      <c r="D132" s="40">
        <f t="shared" ref="D132:E132" si="20">SUM(D122:D131)</f>
        <v>126517</v>
      </c>
      <c r="E132" s="40">
        <f t="shared" si="20"/>
        <v>14760220</v>
      </c>
      <c r="F132" s="31">
        <f t="shared" ref="F132" si="21">E132/C132</f>
        <v>233.01318178230326</v>
      </c>
      <c r="G132" s="17"/>
      <c r="H132" s="17"/>
    </row>
    <row r="133" spans="2:9" ht="19.5" thickBot="1" x14ac:dyDescent="0.35">
      <c r="B133" s="44"/>
      <c r="C133" s="45"/>
      <c r="D133" s="45"/>
      <c r="E133" s="45"/>
      <c r="F133" s="46"/>
      <c r="G133" s="17"/>
      <c r="H133" s="17"/>
    </row>
    <row r="134" spans="2:9" ht="19.5" thickBot="1" x14ac:dyDescent="0.35">
      <c r="B134" s="52" t="s">
        <v>114</v>
      </c>
      <c r="C134" s="50">
        <f>SUM(C132+C119+C102+C90+C77+C68+C58+C48+C32+C16)</f>
        <v>660606</v>
      </c>
      <c r="D134" s="50">
        <f>SUM(D132+D119+D102+D90+D77+D68+D58+D48+D32+D16)</f>
        <v>1369262</v>
      </c>
      <c r="E134" s="50">
        <f>SUM(E132+E119+E102+E90+E77+E68+E58+E48+E32+E16)</f>
        <v>156757441</v>
      </c>
      <c r="F134" s="43">
        <f t="shared" ref="F134" si="22">E134/C134</f>
        <v>237.29339576086198</v>
      </c>
      <c r="G134" s="17"/>
      <c r="H134" s="17"/>
      <c r="I134" s="129" t="e">
        <f>SUM(#REF!)</f>
        <v>#REF!</v>
      </c>
    </row>
    <row r="135" spans="2:9" ht="18.75" x14ac:dyDescent="0.3">
      <c r="B135" s="51"/>
      <c r="C135" s="17"/>
      <c r="D135" s="17"/>
      <c r="E135" s="17"/>
      <c r="F135" s="17"/>
      <c r="G135" s="17"/>
      <c r="H135" s="17"/>
    </row>
    <row r="136" spans="2:9" ht="18.75" x14ac:dyDescent="0.3">
      <c r="B136" s="51"/>
      <c r="C136" s="17"/>
      <c r="D136" s="17"/>
      <c r="E136" s="17"/>
      <c r="F136" s="17"/>
      <c r="G136" s="17"/>
      <c r="H136" s="17"/>
    </row>
    <row r="137" spans="2:9" ht="18.75" x14ac:dyDescent="0.3">
      <c r="B137" s="51"/>
      <c r="C137" s="17"/>
      <c r="D137" s="17"/>
      <c r="E137" s="17"/>
      <c r="F137" s="17"/>
      <c r="G137" s="17"/>
      <c r="H137" s="17"/>
    </row>
    <row r="138" spans="2:9" ht="18.75" x14ac:dyDescent="0.3">
      <c r="B138" s="51"/>
      <c r="C138" s="17"/>
      <c r="D138" s="17"/>
      <c r="E138" s="17"/>
      <c r="F138" s="17"/>
      <c r="G138" s="17"/>
      <c r="H138" s="17"/>
    </row>
    <row r="139" spans="2:9" ht="18.75" x14ac:dyDescent="0.3">
      <c r="B139" s="51"/>
      <c r="C139" s="17"/>
      <c r="D139" s="17"/>
      <c r="E139" s="17"/>
      <c r="F139" s="17"/>
      <c r="G139" s="17"/>
      <c r="H139" s="17"/>
    </row>
    <row r="140" spans="2:9" ht="18.75" x14ac:dyDescent="0.3">
      <c r="B140" s="51"/>
      <c r="C140" s="17"/>
      <c r="D140" s="17"/>
      <c r="E140" s="17"/>
      <c r="F140" s="17"/>
      <c r="G140" s="17"/>
      <c r="H140" s="17"/>
    </row>
  </sheetData>
  <mergeCells count="5"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1"/>
  <sheetViews>
    <sheetView workbookViewId="0">
      <selection activeCell="I1" sqref="I1:J1048576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0.5703125" style="1" bestFit="1" customWidth="1"/>
    <col min="4" max="4" width="12.7109375" style="1" bestFit="1" customWidth="1"/>
    <col min="5" max="5" width="15.7109375" style="1" bestFit="1" customWidth="1"/>
    <col min="6" max="6" width="15.85546875" style="1" customWidth="1"/>
    <col min="7" max="9" width="9.140625" style="1"/>
    <col min="10" max="10" width="13.5703125" style="1" bestFit="1" customWidth="1"/>
    <col min="11" max="11" width="11.28515625" style="1" customWidth="1"/>
    <col min="12" max="12" width="14.42578125" style="1" bestFit="1" customWidth="1"/>
    <col min="13" max="13" width="15.140625" style="1" bestFit="1" customWidth="1"/>
    <col min="14" max="16384" width="9.140625" style="1"/>
  </cols>
  <sheetData>
    <row r="1" spans="2:8" ht="18.75" x14ac:dyDescent="0.3">
      <c r="B1" s="215" t="s">
        <v>0</v>
      </c>
      <c r="C1" s="215"/>
      <c r="D1" s="215"/>
      <c r="E1" s="215"/>
      <c r="F1" s="215"/>
      <c r="G1" s="17"/>
      <c r="H1" s="17"/>
    </row>
    <row r="2" spans="2:8" ht="18.75" x14ac:dyDescent="0.3">
      <c r="B2" s="215" t="s">
        <v>1</v>
      </c>
      <c r="C2" s="215"/>
      <c r="D2" s="215"/>
      <c r="E2" s="215"/>
      <c r="F2" s="215"/>
      <c r="G2" s="17"/>
      <c r="H2" s="17"/>
    </row>
    <row r="3" spans="2:8" ht="18.75" x14ac:dyDescent="0.3">
      <c r="B3" s="216" t="s">
        <v>2</v>
      </c>
      <c r="C3" s="216"/>
      <c r="D3" s="216"/>
      <c r="E3" s="216"/>
      <c r="F3" s="216"/>
      <c r="G3" s="17"/>
      <c r="H3" s="17"/>
    </row>
    <row r="4" spans="2:8" ht="18.75" x14ac:dyDescent="0.3">
      <c r="B4" s="215" t="s">
        <v>119</v>
      </c>
      <c r="C4" s="215"/>
      <c r="D4" s="215"/>
      <c r="E4" s="215"/>
      <c r="F4" s="215"/>
      <c r="G4" s="17"/>
      <c r="H4" s="17"/>
    </row>
    <row r="5" spans="2:8" ht="19.5" thickBot="1" x14ac:dyDescent="0.35">
      <c r="B5" s="217"/>
      <c r="C5" s="217"/>
      <c r="D5" s="217"/>
      <c r="E5" s="217"/>
      <c r="F5" s="217"/>
      <c r="G5" s="17"/>
      <c r="H5" s="17"/>
    </row>
    <row r="6" spans="2:8" ht="57" thickBot="1" x14ac:dyDescent="0.35">
      <c r="B6" s="18"/>
      <c r="C6" s="19" t="s">
        <v>3</v>
      </c>
      <c r="D6" s="20" t="s">
        <v>4</v>
      </c>
      <c r="E6" s="20" t="s">
        <v>5</v>
      </c>
      <c r="F6" s="20" t="s">
        <v>6</v>
      </c>
      <c r="G6" s="17"/>
      <c r="H6" s="17"/>
    </row>
    <row r="7" spans="2:8" ht="19.5" thickBot="1" x14ac:dyDescent="0.35">
      <c r="B7" s="21" t="s">
        <v>7</v>
      </c>
      <c r="C7" s="22"/>
      <c r="D7" s="22"/>
      <c r="E7" s="22"/>
      <c r="F7" s="23"/>
      <c r="G7" s="17"/>
      <c r="H7" s="17"/>
    </row>
    <row r="8" spans="2:8" ht="18.75" x14ac:dyDescent="0.3">
      <c r="B8" s="24" t="s">
        <v>8</v>
      </c>
      <c r="C8" s="15">
        <v>7747</v>
      </c>
      <c r="D8" s="13">
        <v>16986</v>
      </c>
      <c r="E8" s="14">
        <v>1947243</v>
      </c>
      <c r="F8" s="25">
        <f>E8/C8</f>
        <v>251.35445979088681</v>
      </c>
      <c r="G8" s="17"/>
      <c r="H8" s="17"/>
    </row>
    <row r="9" spans="2:8" ht="18.75" x14ac:dyDescent="0.3">
      <c r="B9" s="26" t="s">
        <v>9</v>
      </c>
      <c r="C9" s="3">
        <v>5825</v>
      </c>
      <c r="D9" s="13">
        <v>11849</v>
      </c>
      <c r="E9" s="13">
        <v>1392773</v>
      </c>
      <c r="F9" s="25">
        <f t="shared" ref="F9:F16" si="0">E9/C9</f>
        <v>239.10266094420601</v>
      </c>
      <c r="G9" s="17"/>
      <c r="H9" s="17"/>
    </row>
    <row r="10" spans="2:8" ht="18.75" x14ac:dyDescent="0.3">
      <c r="B10" s="26" t="s">
        <v>141</v>
      </c>
      <c r="C10" s="3">
        <v>6369</v>
      </c>
      <c r="D10" s="13">
        <v>12561</v>
      </c>
      <c r="E10" s="3">
        <v>1485266</v>
      </c>
      <c r="F10" s="25">
        <f t="shared" si="0"/>
        <v>233.20238655989951</v>
      </c>
      <c r="G10" s="17"/>
      <c r="H10" s="17"/>
    </row>
    <row r="11" spans="2:8" ht="18.75" x14ac:dyDescent="0.3">
      <c r="B11" s="26" t="s">
        <v>10</v>
      </c>
      <c r="C11" s="3">
        <v>8301</v>
      </c>
      <c r="D11" s="13">
        <v>17218</v>
      </c>
      <c r="E11" s="3">
        <v>1988893</v>
      </c>
      <c r="F11" s="25">
        <f t="shared" si="0"/>
        <v>239.59679556679919</v>
      </c>
      <c r="G11" s="17"/>
      <c r="H11" s="17"/>
    </row>
    <row r="12" spans="2:8" ht="18.75" x14ac:dyDescent="0.3">
      <c r="B12" s="26" t="s">
        <v>11</v>
      </c>
      <c r="C12" s="3">
        <v>2024</v>
      </c>
      <c r="D12" s="13">
        <v>4463</v>
      </c>
      <c r="E12" s="3">
        <v>517945</v>
      </c>
      <c r="F12" s="25">
        <f t="shared" si="0"/>
        <v>255.90167984189722</v>
      </c>
      <c r="G12" s="17"/>
      <c r="H12" s="17"/>
    </row>
    <row r="13" spans="2:8" ht="18.75" x14ac:dyDescent="0.3">
      <c r="B13" s="26" t="s">
        <v>12</v>
      </c>
      <c r="C13" s="3">
        <v>8761</v>
      </c>
      <c r="D13" s="13">
        <v>18788</v>
      </c>
      <c r="E13" s="3">
        <v>2169111</v>
      </c>
      <c r="F13" s="25">
        <f t="shared" si="0"/>
        <v>247.58714758589201</v>
      </c>
      <c r="G13" s="17"/>
      <c r="H13" s="17"/>
    </row>
    <row r="14" spans="2:8" ht="18.75" x14ac:dyDescent="0.3">
      <c r="B14" s="26" t="s">
        <v>13</v>
      </c>
      <c r="C14" s="3">
        <v>3147</v>
      </c>
      <c r="D14" s="13">
        <v>6203</v>
      </c>
      <c r="E14" s="3">
        <v>721223</v>
      </c>
      <c r="F14" s="25">
        <f t="shared" si="0"/>
        <v>229.1779472513505</v>
      </c>
      <c r="G14" s="17"/>
      <c r="H14" s="17"/>
    </row>
    <row r="15" spans="2:8" ht="19.5" thickBot="1" x14ac:dyDescent="0.35">
      <c r="B15" s="28" t="s">
        <v>14</v>
      </c>
      <c r="C15" s="4">
        <v>10060</v>
      </c>
      <c r="D15" s="13">
        <v>20278</v>
      </c>
      <c r="E15" s="11">
        <v>2387367</v>
      </c>
      <c r="F15" s="25">
        <f t="shared" si="0"/>
        <v>237.31282306163021</v>
      </c>
      <c r="G15" s="17"/>
      <c r="H15" s="17"/>
    </row>
    <row r="16" spans="2:8" ht="19.5" thickBot="1" x14ac:dyDescent="0.35">
      <c r="B16" s="29" t="s">
        <v>15</v>
      </c>
      <c r="C16" s="30">
        <f>SUM(C8:C15)</f>
        <v>52234</v>
      </c>
      <c r="D16" s="30">
        <f t="shared" ref="D16:E16" si="1">SUM(D8:D15)</f>
        <v>108346</v>
      </c>
      <c r="E16" s="30">
        <f t="shared" si="1"/>
        <v>12609821</v>
      </c>
      <c r="F16" s="31">
        <f t="shared" si="0"/>
        <v>241.41021173948002</v>
      </c>
      <c r="G16" s="17"/>
      <c r="H16" s="17"/>
    </row>
    <row r="17" spans="2:15" ht="19.5" thickBot="1" x14ac:dyDescent="0.35">
      <c r="B17" s="32"/>
      <c r="C17" s="33"/>
      <c r="D17" s="33"/>
      <c r="E17" s="33"/>
      <c r="F17" s="33"/>
      <c r="G17" s="2"/>
      <c r="H17" s="2"/>
      <c r="I17" s="2"/>
      <c r="J17" s="2"/>
      <c r="K17" s="2"/>
      <c r="L17" s="2"/>
      <c r="M17" s="2"/>
      <c r="N17" s="2"/>
      <c r="O17" s="2"/>
    </row>
    <row r="18" spans="2:15" ht="19.5" thickBot="1" x14ac:dyDescent="0.35">
      <c r="B18" s="34" t="s">
        <v>16</v>
      </c>
      <c r="C18" s="35"/>
      <c r="D18" s="35"/>
      <c r="E18" s="35"/>
      <c r="F18" s="36"/>
      <c r="G18" s="2"/>
      <c r="H18" s="2"/>
      <c r="I18" s="2"/>
      <c r="J18" s="2"/>
      <c r="K18" s="2"/>
      <c r="L18" s="2"/>
      <c r="M18" s="2"/>
      <c r="N18" s="2"/>
      <c r="O18" s="2"/>
    </row>
    <row r="19" spans="2:15" ht="18.75" x14ac:dyDescent="0.3">
      <c r="B19" s="37" t="s">
        <v>17</v>
      </c>
      <c r="C19" s="3">
        <v>14938</v>
      </c>
      <c r="D19" s="3">
        <v>28914</v>
      </c>
      <c r="E19" s="6">
        <v>3418368</v>
      </c>
      <c r="F19" s="27">
        <f t="shared" ref="F19:F32" si="2">E19/C19</f>
        <v>228.83705984736912</v>
      </c>
      <c r="G19" s="38"/>
      <c r="H19" s="38"/>
      <c r="I19" s="38"/>
      <c r="J19" s="38"/>
      <c r="K19" s="38"/>
      <c r="L19" s="38"/>
      <c r="M19" s="38"/>
      <c r="N19" s="38"/>
      <c r="O19" s="38"/>
    </row>
    <row r="20" spans="2:15" ht="18.75" x14ac:dyDescent="0.3">
      <c r="B20" s="56" t="s">
        <v>18</v>
      </c>
      <c r="C20" s="3">
        <v>7215</v>
      </c>
      <c r="D20" s="3">
        <v>13341</v>
      </c>
      <c r="E20" s="3">
        <v>1584995</v>
      </c>
      <c r="F20" s="27">
        <f t="shared" si="2"/>
        <v>219.68052668052667</v>
      </c>
      <c r="G20" s="38"/>
      <c r="H20" s="38"/>
      <c r="I20" s="38"/>
      <c r="J20" s="38"/>
      <c r="K20" s="38"/>
      <c r="L20" s="38"/>
      <c r="M20" s="38"/>
      <c r="N20" s="38"/>
      <c r="O20" s="38"/>
    </row>
    <row r="21" spans="2:15" ht="18.75" x14ac:dyDescent="0.3">
      <c r="B21" s="55" t="s">
        <v>19</v>
      </c>
      <c r="C21" s="9">
        <v>6046</v>
      </c>
      <c r="D21" s="3">
        <v>12047</v>
      </c>
      <c r="E21" s="9">
        <v>1400546</v>
      </c>
      <c r="F21" s="27">
        <f t="shared" si="2"/>
        <v>231.64836255375454</v>
      </c>
      <c r="G21" s="2"/>
      <c r="H21" s="2"/>
      <c r="I21" s="2"/>
      <c r="J21" s="2"/>
      <c r="K21" s="2"/>
      <c r="L21" s="2"/>
      <c r="M21" s="2"/>
      <c r="N21" s="2"/>
      <c r="O21" s="2"/>
    </row>
    <row r="22" spans="2:15" ht="18.75" x14ac:dyDescent="0.3">
      <c r="B22" s="26" t="s">
        <v>20</v>
      </c>
      <c r="C22" s="9">
        <v>7850</v>
      </c>
      <c r="D22" s="3">
        <v>16030</v>
      </c>
      <c r="E22" s="9">
        <v>1845850</v>
      </c>
      <c r="F22" s="27">
        <f t="shared" si="2"/>
        <v>235.14012738853503</v>
      </c>
      <c r="G22" s="2"/>
      <c r="H22" s="2"/>
      <c r="I22" s="2"/>
      <c r="J22" s="2"/>
      <c r="K22" s="2"/>
      <c r="L22" s="2"/>
      <c r="M22" s="2"/>
      <c r="N22" s="2"/>
      <c r="O22" s="2"/>
    </row>
    <row r="23" spans="2:15" ht="18.75" x14ac:dyDescent="0.3">
      <c r="B23" s="26" t="s">
        <v>21</v>
      </c>
      <c r="C23" s="9">
        <v>4838</v>
      </c>
      <c r="D23" s="3">
        <v>10406</v>
      </c>
      <c r="E23" s="9">
        <v>1191169</v>
      </c>
      <c r="F23" s="27">
        <f t="shared" si="2"/>
        <v>246.21103761885075</v>
      </c>
      <c r="G23" s="2"/>
      <c r="H23" s="2"/>
      <c r="I23" s="2"/>
      <c r="J23" s="2"/>
      <c r="K23" s="2"/>
      <c r="L23" s="2"/>
      <c r="M23" s="2"/>
      <c r="N23" s="2"/>
      <c r="O23" s="2"/>
    </row>
    <row r="24" spans="2:15" ht="18.75" x14ac:dyDescent="0.3">
      <c r="B24" s="26" t="s">
        <v>22</v>
      </c>
      <c r="C24" s="9">
        <v>3234</v>
      </c>
      <c r="D24" s="3">
        <v>6856</v>
      </c>
      <c r="E24" s="9">
        <v>791623</v>
      </c>
      <c r="F24" s="27">
        <f t="shared" si="2"/>
        <v>244.78138528138527</v>
      </c>
      <c r="G24" s="2"/>
      <c r="H24" s="2"/>
      <c r="I24" s="2"/>
      <c r="J24" s="2"/>
      <c r="K24" s="2"/>
      <c r="L24" s="2"/>
      <c r="M24" s="2"/>
      <c r="N24" s="2"/>
      <c r="O24" s="2"/>
    </row>
    <row r="25" spans="2:15" ht="18.75" x14ac:dyDescent="0.3">
      <c r="B25" s="26" t="s">
        <v>23</v>
      </c>
      <c r="C25" s="9">
        <v>8471</v>
      </c>
      <c r="D25" s="3">
        <v>17223</v>
      </c>
      <c r="E25" s="9">
        <v>2007928</v>
      </c>
      <c r="F25" s="27">
        <f t="shared" si="2"/>
        <v>237.03553299492387</v>
      </c>
      <c r="G25" s="2"/>
      <c r="H25" s="2"/>
      <c r="I25" s="2"/>
      <c r="J25" s="2"/>
      <c r="K25" s="2"/>
      <c r="L25" s="2"/>
      <c r="M25" s="2"/>
      <c r="N25" s="2"/>
      <c r="O25" s="2"/>
    </row>
    <row r="26" spans="2:15" ht="18.75" x14ac:dyDescent="0.3">
      <c r="B26" s="26" t="s">
        <v>24</v>
      </c>
      <c r="C26" s="9">
        <v>7525</v>
      </c>
      <c r="D26" s="3">
        <v>15990</v>
      </c>
      <c r="E26" s="9">
        <v>1850436</v>
      </c>
      <c r="F26" s="27">
        <f t="shared" si="2"/>
        <v>245.90511627906977</v>
      </c>
      <c r="G26" s="2"/>
      <c r="H26" s="2"/>
      <c r="I26" s="2"/>
      <c r="J26" s="2"/>
      <c r="K26" s="2"/>
      <c r="L26" s="2"/>
      <c r="M26" s="2"/>
      <c r="N26" s="2"/>
      <c r="O26" s="2"/>
    </row>
    <row r="27" spans="2:15" ht="18.75" x14ac:dyDescent="0.3">
      <c r="B27" s="26" t="s">
        <v>25</v>
      </c>
      <c r="C27" s="9">
        <v>9845</v>
      </c>
      <c r="D27" s="3">
        <v>19425</v>
      </c>
      <c r="E27" s="9">
        <v>2256246</v>
      </c>
      <c r="F27" s="27">
        <f t="shared" si="2"/>
        <v>229.1768410360589</v>
      </c>
      <c r="G27" s="2"/>
      <c r="H27" s="2"/>
      <c r="I27" s="2"/>
      <c r="J27" s="2"/>
      <c r="K27" s="2"/>
      <c r="L27" s="2"/>
      <c r="M27" s="2"/>
      <c r="N27" s="2"/>
      <c r="O27" s="2"/>
    </row>
    <row r="28" spans="2:15" ht="18.75" x14ac:dyDescent="0.3">
      <c r="B28" s="26" t="s">
        <v>26</v>
      </c>
      <c r="C28" s="9">
        <v>6655</v>
      </c>
      <c r="D28" s="3">
        <v>15036</v>
      </c>
      <c r="E28" s="9">
        <v>1712165</v>
      </c>
      <c r="F28" s="27">
        <f t="shared" si="2"/>
        <v>257.27498121713001</v>
      </c>
      <c r="G28" s="2"/>
      <c r="H28" s="2"/>
      <c r="I28" s="2"/>
      <c r="J28" s="2"/>
      <c r="K28" s="2"/>
      <c r="L28" s="2"/>
      <c r="M28" s="2"/>
      <c r="N28" s="2"/>
      <c r="O28" s="2"/>
    </row>
    <row r="29" spans="2:15" ht="18.75" x14ac:dyDescent="0.3">
      <c r="B29" s="26" t="s">
        <v>27</v>
      </c>
      <c r="C29" s="9">
        <v>5705</v>
      </c>
      <c r="D29" s="3">
        <v>12109</v>
      </c>
      <c r="E29" s="9">
        <v>1387150</v>
      </c>
      <c r="F29" s="27">
        <f t="shared" si="2"/>
        <v>243.14636283961437</v>
      </c>
      <c r="G29" s="2"/>
      <c r="H29" s="2"/>
      <c r="I29" s="2"/>
      <c r="J29" s="2"/>
      <c r="K29" s="2"/>
      <c r="L29" s="2"/>
      <c r="M29" s="2"/>
      <c r="N29" s="2"/>
      <c r="O29" s="2"/>
    </row>
    <row r="30" spans="2:15" ht="18.75" x14ac:dyDescent="0.3">
      <c r="B30" s="39" t="s">
        <v>28</v>
      </c>
      <c r="C30" s="8">
        <v>5552</v>
      </c>
      <c r="D30" s="13">
        <v>11934</v>
      </c>
      <c r="E30" s="8">
        <v>1396574</v>
      </c>
      <c r="F30" s="27">
        <f t="shared" si="2"/>
        <v>251.54430835734871</v>
      </c>
      <c r="G30" s="2"/>
      <c r="H30" s="2"/>
      <c r="I30" s="2"/>
      <c r="J30" s="2"/>
      <c r="K30" s="2"/>
      <c r="L30" s="2"/>
      <c r="M30" s="2"/>
      <c r="N30" s="2"/>
      <c r="O30" s="2"/>
    </row>
    <row r="31" spans="2:15" ht="19.5" thickBot="1" x14ac:dyDescent="0.35">
      <c r="B31" s="39" t="s">
        <v>29</v>
      </c>
      <c r="C31" s="53">
        <v>1952</v>
      </c>
      <c r="D31" s="5">
        <v>4108</v>
      </c>
      <c r="E31" s="54">
        <v>486452</v>
      </c>
      <c r="F31" s="27">
        <f t="shared" si="2"/>
        <v>249.20696721311475</v>
      </c>
      <c r="G31" s="2"/>
      <c r="H31" s="2"/>
      <c r="I31" s="2"/>
      <c r="J31" s="2"/>
      <c r="K31" s="2"/>
      <c r="L31" s="2"/>
      <c r="M31" s="2"/>
      <c r="N31" s="2"/>
      <c r="O31" s="2"/>
    </row>
    <row r="32" spans="2:15" ht="19.5" thickBot="1" x14ac:dyDescent="0.35">
      <c r="B32" s="29" t="s">
        <v>30</v>
      </c>
      <c r="C32" s="40">
        <f>SUM(C19:C31)</f>
        <v>89826</v>
      </c>
      <c r="D32" s="40">
        <f t="shared" ref="D32:E32" si="3">SUM(D19:D31)</f>
        <v>183419</v>
      </c>
      <c r="E32" s="40">
        <f t="shared" si="3"/>
        <v>21329502</v>
      </c>
      <c r="F32" s="31">
        <f t="shared" si="2"/>
        <v>237.4535435174671</v>
      </c>
      <c r="G32" s="2"/>
      <c r="H32" s="2"/>
      <c r="I32" s="2"/>
      <c r="J32" s="2"/>
      <c r="K32" s="2"/>
      <c r="L32" s="2"/>
      <c r="M32" s="2"/>
      <c r="N32" s="2"/>
      <c r="O32" s="2"/>
    </row>
    <row r="33" spans="2:8" ht="19.5" thickBot="1" x14ac:dyDescent="0.35">
      <c r="B33" s="32"/>
      <c r="C33" s="41"/>
      <c r="D33" s="41"/>
      <c r="E33" s="41"/>
      <c r="F33" s="33"/>
      <c r="G33" s="17"/>
      <c r="H33" s="17"/>
    </row>
    <row r="34" spans="2:8" ht="19.5" thickBot="1" x14ac:dyDescent="0.35">
      <c r="B34" s="21" t="s">
        <v>31</v>
      </c>
      <c r="C34" s="42"/>
      <c r="D34" s="42"/>
      <c r="E34" s="42"/>
      <c r="F34" s="43"/>
      <c r="G34" s="17"/>
      <c r="H34" s="17"/>
    </row>
    <row r="35" spans="2:8" ht="18.75" x14ac:dyDescent="0.3">
      <c r="B35" s="24" t="s">
        <v>32</v>
      </c>
      <c r="C35" s="16">
        <v>8838</v>
      </c>
      <c r="D35" s="7">
        <v>18660</v>
      </c>
      <c r="E35" s="8">
        <v>2145367</v>
      </c>
      <c r="F35" s="27">
        <f t="shared" ref="F35:F48" si="4">E35/C35</f>
        <v>242.74349400316814</v>
      </c>
      <c r="G35" s="17"/>
      <c r="H35" s="17"/>
    </row>
    <row r="36" spans="2:8" ht="18.75" x14ac:dyDescent="0.3">
      <c r="B36" s="26" t="s">
        <v>33</v>
      </c>
      <c r="C36" s="9">
        <v>9040</v>
      </c>
      <c r="D36" s="7">
        <v>18017</v>
      </c>
      <c r="E36" s="9">
        <v>2091193</v>
      </c>
      <c r="F36" s="27">
        <f t="shared" si="4"/>
        <v>231.3266592920354</v>
      </c>
      <c r="G36" s="17"/>
      <c r="H36" s="17"/>
    </row>
    <row r="37" spans="2:8" ht="18.75" x14ac:dyDescent="0.3">
      <c r="B37" s="26" t="s">
        <v>34</v>
      </c>
      <c r="C37" s="9">
        <v>10355</v>
      </c>
      <c r="D37" s="7">
        <v>21208</v>
      </c>
      <c r="E37" s="9">
        <v>2426486</v>
      </c>
      <c r="F37" s="27">
        <f t="shared" si="4"/>
        <v>234.32988894253984</v>
      </c>
      <c r="G37" s="17"/>
      <c r="H37" s="17"/>
    </row>
    <row r="38" spans="2:8" ht="18.75" x14ac:dyDescent="0.3">
      <c r="B38" s="26" t="s">
        <v>35</v>
      </c>
      <c r="C38" s="9">
        <v>5311</v>
      </c>
      <c r="D38" s="7">
        <v>11143</v>
      </c>
      <c r="E38" s="9">
        <v>1308319</v>
      </c>
      <c r="F38" s="27">
        <f t="shared" si="4"/>
        <v>246.34136697420448</v>
      </c>
      <c r="G38" s="17"/>
      <c r="H38" s="17"/>
    </row>
    <row r="39" spans="2:8" ht="18.75" x14ac:dyDescent="0.3">
      <c r="B39" s="26" t="s">
        <v>36</v>
      </c>
      <c r="C39" s="9">
        <v>8157</v>
      </c>
      <c r="D39" s="7">
        <v>17582</v>
      </c>
      <c r="E39" s="9">
        <v>2022354</v>
      </c>
      <c r="F39" s="27">
        <f t="shared" si="4"/>
        <v>247.92865023905847</v>
      </c>
      <c r="G39" s="17"/>
      <c r="H39" s="17"/>
    </row>
    <row r="40" spans="2:8" ht="18.75" x14ac:dyDescent="0.3">
      <c r="B40" s="26" t="s">
        <v>37</v>
      </c>
      <c r="C40" s="9">
        <v>5696</v>
      </c>
      <c r="D40" s="7">
        <v>11684</v>
      </c>
      <c r="E40" s="9">
        <v>1334144</v>
      </c>
      <c r="F40" s="27">
        <f t="shared" si="4"/>
        <v>234.22471910112358</v>
      </c>
      <c r="G40" s="17"/>
      <c r="H40" s="17"/>
    </row>
    <row r="41" spans="2:8" ht="18.75" x14ac:dyDescent="0.3">
      <c r="B41" s="26" t="s">
        <v>38</v>
      </c>
      <c r="C41" s="9">
        <v>7190</v>
      </c>
      <c r="D41" s="7">
        <v>15564</v>
      </c>
      <c r="E41" s="9">
        <v>1776879</v>
      </c>
      <c r="F41" s="27">
        <f t="shared" si="4"/>
        <v>247.13198887343532</v>
      </c>
      <c r="G41" s="17"/>
      <c r="H41" s="17"/>
    </row>
    <row r="42" spans="2:8" ht="18.75" x14ac:dyDescent="0.3">
      <c r="B42" s="26" t="s">
        <v>39</v>
      </c>
      <c r="C42" s="9">
        <v>10344</v>
      </c>
      <c r="D42" s="7">
        <v>22517</v>
      </c>
      <c r="E42" s="9">
        <v>2578363</v>
      </c>
      <c r="F42" s="27">
        <f t="shared" si="4"/>
        <v>249.26169760247487</v>
      </c>
      <c r="G42" s="17"/>
      <c r="H42" s="17"/>
    </row>
    <row r="43" spans="2:8" ht="18.75" x14ac:dyDescent="0.3">
      <c r="B43" s="26" t="s">
        <v>40</v>
      </c>
      <c r="C43" s="9">
        <v>6951</v>
      </c>
      <c r="D43" s="7">
        <v>14562</v>
      </c>
      <c r="E43" s="9">
        <v>1666483</v>
      </c>
      <c r="F43" s="27">
        <f t="shared" si="4"/>
        <v>239.74723061430009</v>
      </c>
      <c r="G43" s="17"/>
      <c r="H43" s="17"/>
    </row>
    <row r="44" spans="2:8" ht="18.75" x14ac:dyDescent="0.3">
      <c r="B44" s="26" t="s">
        <v>41</v>
      </c>
      <c r="C44" s="9">
        <v>5514</v>
      </c>
      <c r="D44" s="7">
        <v>11238</v>
      </c>
      <c r="E44" s="9">
        <v>1277758</v>
      </c>
      <c r="F44" s="27">
        <f t="shared" si="4"/>
        <v>231.72977874501271</v>
      </c>
      <c r="G44" s="17"/>
      <c r="H44" s="17"/>
    </row>
    <row r="45" spans="2:8" ht="18.75" x14ac:dyDescent="0.3">
      <c r="B45" s="26" t="s">
        <v>42</v>
      </c>
      <c r="C45" s="9">
        <v>7542</v>
      </c>
      <c r="D45" s="7">
        <v>16015</v>
      </c>
      <c r="E45" s="9">
        <v>1843860</v>
      </c>
      <c r="F45" s="27">
        <f t="shared" si="4"/>
        <v>244.47891805887033</v>
      </c>
      <c r="G45" s="17"/>
      <c r="H45" s="17"/>
    </row>
    <row r="46" spans="2:8" ht="18.75" x14ac:dyDescent="0.3">
      <c r="B46" s="39" t="s">
        <v>43</v>
      </c>
      <c r="C46" s="9">
        <v>6727</v>
      </c>
      <c r="D46" s="7">
        <v>13811</v>
      </c>
      <c r="E46" s="12">
        <v>1606001</v>
      </c>
      <c r="F46" s="27">
        <f t="shared" si="4"/>
        <v>238.73955700906794</v>
      </c>
      <c r="G46" s="17"/>
      <c r="H46" s="17"/>
    </row>
    <row r="47" spans="2:8" ht="19.5" thickBot="1" x14ac:dyDescent="0.35">
      <c r="B47" s="39" t="s">
        <v>44</v>
      </c>
      <c r="C47" s="53">
        <v>4860</v>
      </c>
      <c r="D47" s="7">
        <v>9928</v>
      </c>
      <c r="E47" s="12">
        <v>1133137</v>
      </c>
      <c r="F47" s="27">
        <f t="shared" si="4"/>
        <v>233.15576131687243</v>
      </c>
      <c r="G47" s="17"/>
      <c r="H47" s="17"/>
    </row>
    <row r="48" spans="2:8" ht="19.5" thickBot="1" x14ac:dyDescent="0.35">
      <c r="B48" s="29" t="s">
        <v>45</v>
      </c>
      <c r="C48" s="40">
        <f>SUM(C35:C47)</f>
        <v>96525</v>
      </c>
      <c r="D48" s="40">
        <f t="shared" ref="D48:E48" si="5">SUM(D35:D47)</f>
        <v>201929</v>
      </c>
      <c r="E48" s="40">
        <f t="shared" si="5"/>
        <v>23210344</v>
      </c>
      <c r="F48" s="31">
        <f t="shared" si="4"/>
        <v>240.4594042994043</v>
      </c>
      <c r="G48" s="17"/>
      <c r="H48" s="17"/>
    </row>
    <row r="49" spans="2:8" ht="19.5" thickBot="1" x14ac:dyDescent="0.35">
      <c r="B49" s="44"/>
      <c r="C49" s="45"/>
      <c r="D49" s="45"/>
      <c r="E49" s="45"/>
      <c r="F49" s="46"/>
      <c r="G49" s="17"/>
      <c r="H49" s="17"/>
    </row>
    <row r="50" spans="2:8" ht="19.5" thickBot="1" x14ac:dyDescent="0.35">
      <c r="B50" s="21" t="s">
        <v>46</v>
      </c>
      <c r="C50" s="42"/>
      <c r="D50" s="42"/>
      <c r="E50" s="42"/>
      <c r="F50" s="43"/>
      <c r="G50" s="17"/>
      <c r="H50" s="17"/>
    </row>
    <row r="51" spans="2:8" ht="18.75" x14ac:dyDescent="0.3">
      <c r="B51" s="24" t="s">
        <v>47</v>
      </c>
      <c r="C51" s="16">
        <v>5459</v>
      </c>
      <c r="D51" s="7">
        <v>11224</v>
      </c>
      <c r="E51" s="8">
        <v>1296077</v>
      </c>
      <c r="F51" s="27">
        <f t="shared" ref="F51:F58" si="6">E51/C51</f>
        <v>237.4202234841546</v>
      </c>
      <c r="G51" s="17"/>
      <c r="H51" s="17"/>
    </row>
    <row r="52" spans="2:8" ht="18.75" x14ac:dyDescent="0.3">
      <c r="B52" s="26" t="s">
        <v>48</v>
      </c>
      <c r="C52" s="9">
        <v>7977</v>
      </c>
      <c r="D52" s="7">
        <v>17559</v>
      </c>
      <c r="E52" s="9">
        <v>2044866</v>
      </c>
      <c r="F52" s="27">
        <f t="shared" si="6"/>
        <v>256.34524257239565</v>
      </c>
      <c r="G52" s="17"/>
      <c r="H52" s="17"/>
    </row>
    <row r="53" spans="2:8" ht="18.75" x14ac:dyDescent="0.3">
      <c r="B53" s="26" t="s">
        <v>49</v>
      </c>
      <c r="C53" s="9">
        <v>22447</v>
      </c>
      <c r="D53" s="7">
        <v>45011</v>
      </c>
      <c r="E53" s="9">
        <v>5173851</v>
      </c>
      <c r="F53" s="27">
        <f t="shared" si="6"/>
        <v>230.49186973760413</v>
      </c>
      <c r="G53" s="17"/>
      <c r="H53" s="17"/>
    </row>
    <row r="54" spans="2:8" ht="18.75" x14ac:dyDescent="0.3">
      <c r="B54" s="26" t="s">
        <v>50</v>
      </c>
      <c r="C54" s="9">
        <v>7353</v>
      </c>
      <c r="D54" s="7">
        <v>15559</v>
      </c>
      <c r="E54" s="9">
        <v>1765332</v>
      </c>
      <c r="F54" s="27">
        <f t="shared" si="6"/>
        <v>240.08323133414933</v>
      </c>
      <c r="G54" s="17"/>
      <c r="H54" s="17"/>
    </row>
    <row r="55" spans="2:8" ht="18.75" x14ac:dyDescent="0.3">
      <c r="B55" s="26" t="s">
        <v>51</v>
      </c>
      <c r="C55" s="9">
        <v>5591</v>
      </c>
      <c r="D55" s="7">
        <v>11195</v>
      </c>
      <c r="E55" s="9">
        <v>1317734</v>
      </c>
      <c r="F55" s="27">
        <f t="shared" si="6"/>
        <v>235.68842783044178</v>
      </c>
      <c r="G55" s="17"/>
      <c r="H55" s="17"/>
    </row>
    <row r="56" spans="2:8" ht="18.75" x14ac:dyDescent="0.3">
      <c r="B56" s="26" t="s">
        <v>52</v>
      </c>
      <c r="C56" s="9">
        <v>5737</v>
      </c>
      <c r="D56" s="7">
        <v>11777</v>
      </c>
      <c r="E56" s="9">
        <v>1352019</v>
      </c>
      <c r="F56" s="27">
        <f t="shared" si="6"/>
        <v>235.66655046191389</v>
      </c>
      <c r="G56" s="17"/>
      <c r="H56" s="17"/>
    </row>
    <row r="57" spans="2:8" ht="19.5" thickBot="1" x14ac:dyDescent="0.35">
      <c r="B57" s="26" t="s">
        <v>53</v>
      </c>
      <c r="C57" s="10">
        <v>7841</v>
      </c>
      <c r="D57" s="7">
        <v>15740</v>
      </c>
      <c r="E57" s="9">
        <v>1805933</v>
      </c>
      <c r="F57" s="27">
        <f t="shared" si="6"/>
        <v>230.31921948731031</v>
      </c>
      <c r="G57" s="17"/>
      <c r="H57" s="17"/>
    </row>
    <row r="58" spans="2:8" ht="19.5" thickBot="1" x14ac:dyDescent="0.35">
      <c r="B58" s="29" t="s">
        <v>45</v>
      </c>
      <c r="C58" s="40">
        <f>SUM(C51:C57)</f>
        <v>62405</v>
      </c>
      <c r="D58" s="40">
        <f t="shared" ref="D58:E58" si="7">SUM(D51:D57)</f>
        <v>128065</v>
      </c>
      <c r="E58" s="40">
        <f t="shared" si="7"/>
        <v>14755812</v>
      </c>
      <c r="F58" s="31">
        <f t="shared" si="6"/>
        <v>236.45239964746415</v>
      </c>
      <c r="G58" s="17"/>
      <c r="H58" s="17"/>
    </row>
    <row r="59" spans="2:8" ht="19.5" thickBot="1" x14ac:dyDescent="0.35">
      <c r="B59" s="44"/>
      <c r="C59" s="45"/>
      <c r="D59" s="45"/>
      <c r="E59" s="45"/>
      <c r="F59" s="46"/>
      <c r="G59" s="17"/>
      <c r="H59" s="17"/>
    </row>
    <row r="60" spans="2:8" ht="19.5" thickBot="1" x14ac:dyDescent="0.35">
      <c r="B60" s="21" t="s">
        <v>54</v>
      </c>
      <c r="C60" s="42"/>
      <c r="D60" s="42"/>
      <c r="E60" s="42"/>
      <c r="F60" s="43"/>
      <c r="G60" s="17"/>
      <c r="H60" s="17"/>
    </row>
    <row r="61" spans="2:8" ht="18.75" x14ac:dyDescent="0.3">
      <c r="B61" s="24" t="s">
        <v>55</v>
      </c>
      <c r="C61" s="16">
        <v>8877</v>
      </c>
      <c r="D61" s="7">
        <v>18830</v>
      </c>
      <c r="E61" s="8">
        <v>2174156</v>
      </c>
      <c r="F61" s="27">
        <f t="shared" ref="F61:F68" si="8">E61/C61</f>
        <v>244.92013067477751</v>
      </c>
      <c r="G61" s="17"/>
      <c r="H61" s="17"/>
    </row>
    <row r="62" spans="2:8" ht="18.75" x14ac:dyDescent="0.3">
      <c r="B62" s="26" t="s">
        <v>56</v>
      </c>
      <c r="C62" s="9">
        <v>9737</v>
      </c>
      <c r="D62" s="7">
        <v>20156</v>
      </c>
      <c r="E62" s="9">
        <v>2318603</v>
      </c>
      <c r="F62" s="27">
        <f t="shared" si="8"/>
        <v>238.12293314162474</v>
      </c>
      <c r="G62" s="17"/>
      <c r="H62" s="17"/>
    </row>
    <row r="63" spans="2:8" ht="18.75" x14ac:dyDescent="0.3">
      <c r="B63" s="26" t="s">
        <v>57</v>
      </c>
      <c r="C63" s="9">
        <v>11534</v>
      </c>
      <c r="D63" s="7">
        <v>23252</v>
      </c>
      <c r="E63" s="9">
        <v>2688331</v>
      </c>
      <c r="F63" s="27">
        <f t="shared" si="8"/>
        <v>233.07881047338304</v>
      </c>
      <c r="G63" s="17"/>
      <c r="H63" s="17"/>
    </row>
    <row r="64" spans="2:8" ht="18.75" x14ac:dyDescent="0.3">
      <c r="B64" s="26" t="s">
        <v>58</v>
      </c>
      <c r="C64" s="9">
        <v>5253</v>
      </c>
      <c r="D64" s="7">
        <v>11509</v>
      </c>
      <c r="E64" s="9">
        <v>1346127</v>
      </c>
      <c r="F64" s="27">
        <f t="shared" si="8"/>
        <v>256.25870930896633</v>
      </c>
      <c r="G64" s="17"/>
      <c r="H64" s="17"/>
    </row>
    <row r="65" spans="2:8" ht="18.75" x14ac:dyDescent="0.3">
      <c r="B65" s="26" t="s">
        <v>59</v>
      </c>
      <c r="C65" s="9">
        <v>4033</v>
      </c>
      <c r="D65" s="7">
        <v>8262</v>
      </c>
      <c r="E65" s="9">
        <v>950669</v>
      </c>
      <c r="F65" s="27">
        <f t="shared" si="8"/>
        <v>235.72253905281428</v>
      </c>
      <c r="G65" s="17"/>
      <c r="H65" s="17"/>
    </row>
    <row r="66" spans="2:8" ht="18.75" x14ac:dyDescent="0.3">
      <c r="B66" s="26" t="s">
        <v>60</v>
      </c>
      <c r="C66" s="9">
        <v>9800</v>
      </c>
      <c r="D66" s="7">
        <v>20397</v>
      </c>
      <c r="E66" s="9">
        <v>2345310</v>
      </c>
      <c r="F66" s="27">
        <f t="shared" si="8"/>
        <v>239.3173469387755</v>
      </c>
      <c r="G66" s="17"/>
      <c r="H66" s="17"/>
    </row>
    <row r="67" spans="2:8" ht="19.5" thickBot="1" x14ac:dyDescent="0.35">
      <c r="B67" s="26" t="s">
        <v>61</v>
      </c>
      <c r="C67" s="9">
        <v>9140</v>
      </c>
      <c r="D67" s="7">
        <v>18431</v>
      </c>
      <c r="E67" s="9">
        <v>2135120</v>
      </c>
      <c r="F67" s="27">
        <f t="shared" si="8"/>
        <v>233.60175054704595</v>
      </c>
      <c r="G67" s="17"/>
      <c r="H67" s="17"/>
    </row>
    <row r="68" spans="2:8" ht="19.5" thickBot="1" x14ac:dyDescent="0.35">
      <c r="B68" s="29" t="s">
        <v>45</v>
      </c>
      <c r="C68" s="40">
        <f>SUM(C61:C67)</f>
        <v>58374</v>
      </c>
      <c r="D68" s="40">
        <f>SUM(D61:D67)</f>
        <v>120837</v>
      </c>
      <c r="E68" s="40">
        <f>SUM(E61:E67)</f>
        <v>13958316</v>
      </c>
      <c r="F68" s="31">
        <f t="shared" si="8"/>
        <v>239.11871723712611</v>
      </c>
      <c r="G68" s="17"/>
      <c r="H68" s="17"/>
    </row>
    <row r="69" spans="2:8" ht="19.5" thickBot="1" x14ac:dyDescent="0.35">
      <c r="B69" s="44"/>
      <c r="C69" s="45"/>
      <c r="D69" s="45"/>
      <c r="E69" s="45"/>
      <c r="F69" s="46"/>
      <c r="G69" s="17"/>
      <c r="H69" s="17"/>
    </row>
    <row r="70" spans="2:8" ht="19.5" thickBot="1" x14ac:dyDescent="0.35">
      <c r="B70" s="21" t="s">
        <v>62</v>
      </c>
      <c r="C70" s="42"/>
      <c r="D70" s="42"/>
      <c r="E70" s="42"/>
      <c r="F70" s="43"/>
      <c r="G70" s="17"/>
      <c r="H70" s="17"/>
    </row>
    <row r="71" spans="2:8" ht="18.75" x14ac:dyDescent="0.3">
      <c r="B71" s="24" t="s">
        <v>63</v>
      </c>
      <c r="C71" s="16">
        <v>4034</v>
      </c>
      <c r="D71" s="7">
        <v>8586</v>
      </c>
      <c r="E71" s="8">
        <v>976452</v>
      </c>
      <c r="F71" s="27">
        <f t="shared" ref="F71:F77" si="9">E71/C71</f>
        <v>242.05552801189887</v>
      </c>
      <c r="G71" s="17"/>
      <c r="H71" s="17"/>
    </row>
    <row r="72" spans="2:8" ht="18.75" x14ac:dyDescent="0.3">
      <c r="B72" s="26" t="s">
        <v>64</v>
      </c>
      <c r="C72" s="9">
        <v>7223</v>
      </c>
      <c r="D72" s="7">
        <v>14131</v>
      </c>
      <c r="E72" s="9">
        <v>1605615</v>
      </c>
      <c r="F72" s="27">
        <f t="shared" si="9"/>
        <v>222.29198394019105</v>
      </c>
      <c r="G72" s="17"/>
      <c r="H72" s="17"/>
    </row>
    <row r="73" spans="2:8" ht="18.75" x14ac:dyDescent="0.3">
      <c r="B73" s="26" t="s">
        <v>62</v>
      </c>
      <c r="C73" s="9">
        <v>8148</v>
      </c>
      <c r="D73" s="7">
        <v>16869</v>
      </c>
      <c r="E73" s="9">
        <v>1931696</v>
      </c>
      <c r="F73" s="27">
        <f t="shared" si="9"/>
        <v>237.07609229258713</v>
      </c>
      <c r="G73" s="17"/>
      <c r="H73" s="17"/>
    </row>
    <row r="74" spans="2:8" ht="18.75" x14ac:dyDescent="0.3">
      <c r="B74" s="26" t="s">
        <v>65</v>
      </c>
      <c r="C74" s="9">
        <v>4352</v>
      </c>
      <c r="D74" s="7">
        <v>8833</v>
      </c>
      <c r="E74" s="9">
        <v>1014010</v>
      </c>
      <c r="F74" s="27">
        <f t="shared" si="9"/>
        <v>232.99862132352942</v>
      </c>
      <c r="G74" s="17"/>
      <c r="H74" s="17"/>
    </row>
    <row r="75" spans="2:8" ht="18.75" x14ac:dyDescent="0.3">
      <c r="B75" s="26" t="s">
        <v>66</v>
      </c>
      <c r="C75" s="9">
        <v>6262</v>
      </c>
      <c r="D75" s="7">
        <v>12955</v>
      </c>
      <c r="E75" s="9">
        <v>1482236</v>
      </c>
      <c r="F75" s="27">
        <f t="shared" si="9"/>
        <v>236.7032896838071</v>
      </c>
      <c r="G75" s="17"/>
      <c r="H75" s="17"/>
    </row>
    <row r="76" spans="2:8" ht="19.5" thickBot="1" x14ac:dyDescent="0.35">
      <c r="B76" s="28" t="s">
        <v>67</v>
      </c>
      <c r="C76" s="10">
        <v>4047</v>
      </c>
      <c r="D76" s="7">
        <v>8567</v>
      </c>
      <c r="E76" s="10">
        <v>970812</v>
      </c>
      <c r="F76" s="27">
        <f t="shared" si="9"/>
        <v>239.88435878428464</v>
      </c>
      <c r="G76" s="17"/>
      <c r="H76" s="17"/>
    </row>
    <row r="77" spans="2:8" ht="19.5" thickBot="1" x14ac:dyDescent="0.35">
      <c r="B77" s="29" t="s">
        <v>45</v>
      </c>
      <c r="C77" s="40">
        <f>SUM(C71:C76)</f>
        <v>34066</v>
      </c>
      <c r="D77" s="40">
        <f t="shared" ref="D77:E77" si="10">SUM(D71:D76)</f>
        <v>69941</v>
      </c>
      <c r="E77" s="40">
        <f t="shared" si="10"/>
        <v>7980821</v>
      </c>
      <c r="F77" s="31">
        <f t="shared" si="9"/>
        <v>234.27525978981976</v>
      </c>
      <c r="G77" s="17"/>
      <c r="H77" s="17"/>
    </row>
    <row r="78" spans="2:8" ht="19.5" thickBot="1" x14ac:dyDescent="0.35">
      <c r="B78" s="44"/>
      <c r="C78" s="45"/>
      <c r="D78" s="45"/>
      <c r="E78" s="45"/>
      <c r="F78" s="46"/>
      <c r="G78" s="17"/>
      <c r="H78" s="17"/>
    </row>
    <row r="79" spans="2:8" ht="19.5" thickBot="1" x14ac:dyDescent="0.35">
      <c r="B79" s="21" t="s">
        <v>68</v>
      </c>
      <c r="C79" s="42"/>
      <c r="D79" s="42"/>
      <c r="E79" s="42"/>
      <c r="F79" s="43"/>
      <c r="G79" s="17"/>
      <c r="H79" s="17"/>
    </row>
    <row r="80" spans="2:8" ht="18.75" x14ac:dyDescent="0.3">
      <c r="B80" s="24" t="s">
        <v>69</v>
      </c>
      <c r="C80" s="16">
        <v>2537</v>
      </c>
      <c r="D80" s="7">
        <v>5117</v>
      </c>
      <c r="E80" s="8">
        <v>582308</v>
      </c>
      <c r="F80" s="27">
        <f t="shared" ref="F80:F90" si="11">E80/C80</f>
        <v>229.52621206148996</v>
      </c>
      <c r="G80" s="17"/>
      <c r="H80" s="17"/>
    </row>
    <row r="81" spans="2:8" ht="18.75" x14ac:dyDescent="0.3">
      <c r="B81" s="26" t="s">
        <v>70</v>
      </c>
      <c r="C81" s="9">
        <v>259</v>
      </c>
      <c r="D81" s="7">
        <v>558</v>
      </c>
      <c r="E81" s="9">
        <v>61946</v>
      </c>
      <c r="F81" s="27">
        <f t="shared" si="11"/>
        <v>239.17374517374517</v>
      </c>
      <c r="G81" s="17"/>
      <c r="H81" s="17"/>
    </row>
    <row r="82" spans="2:8" ht="18.75" x14ac:dyDescent="0.3">
      <c r="B82" s="26" t="s">
        <v>71</v>
      </c>
      <c r="C82" s="9">
        <v>6995</v>
      </c>
      <c r="D82" s="7">
        <v>14225</v>
      </c>
      <c r="E82" s="9">
        <v>1651096</v>
      </c>
      <c r="F82" s="27">
        <f t="shared" si="11"/>
        <v>236.03945675482487</v>
      </c>
      <c r="G82" s="17"/>
      <c r="H82" s="17"/>
    </row>
    <row r="83" spans="2:8" ht="18.75" x14ac:dyDescent="0.3">
      <c r="B83" s="26" t="s">
        <v>68</v>
      </c>
      <c r="C83" s="9">
        <v>11451</v>
      </c>
      <c r="D83" s="7">
        <v>22389</v>
      </c>
      <c r="E83" s="9">
        <v>2592219</v>
      </c>
      <c r="F83" s="27">
        <f t="shared" si="11"/>
        <v>226.37490175530522</v>
      </c>
      <c r="G83" s="17"/>
      <c r="H83" s="17"/>
    </row>
    <row r="84" spans="2:8" ht="18.75" x14ac:dyDescent="0.3">
      <c r="B84" s="26" t="s">
        <v>72</v>
      </c>
      <c r="C84" s="9">
        <v>8324</v>
      </c>
      <c r="D84" s="7">
        <v>17320</v>
      </c>
      <c r="E84" s="9">
        <v>2005623</v>
      </c>
      <c r="F84" s="27">
        <f t="shared" si="11"/>
        <v>240.94461797212878</v>
      </c>
      <c r="G84" s="17"/>
      <c r="H84" s="17"/>
    </row>
    <row r="85" spans="2:8" ht="18.75" x14ac:dyDescent="0.3">
      <c r="B85" s="26" t="s">
        <v>73</v>
      </c>
      <c r="C85" s="9">
        <v>7638</v>
      </c>
      <c r="D85" s="7">
        <v>15301</v>
      </c>
      <c r="E85" s="9">
        <v>1776001</v>
      </c>
      <c r="F85" s="27">
        <f t="shared" si="11"/>
        <v>232.5217334380728</v>
      </c>
      <c r="G85" s="17"/>
      <c r="H85" s="17"/>
    </row>
    <row r="86" spans="2:8" ht="18.75" x14ac:dyDescent="0.3">
      <c r="B86" s="26" t="s">
        <v>74</v>
      </c>
      <c r="C86" s="9">
        <v>2883</v>
      </c>
      <c r="D86" s="7">
        <v>5860</v>
      </c>
      <c r="E86" s="9">
        <v>674646</v>
      </c>
      <c r="F86" s="27">
        <f t="shared" si="11"/>
        <v>234.0083246618106</v>
      </c>
      <c r="G86" s="17"/>
      <c r="H86" s="17"/>
    </row>
    <row r="87" spans="2:8" ht="18.75" x14ac:dyDescent="0.3">
      <c r="B87" s="26" t="s">
        <v>75</v>
      </c>
      <c r="C87" s="9">
        <v>5536</v>
      </c>
      <c r="D87" s="7">
        <v>11566</v>
      </c>
      <c r="E87" s="9">
        <v>1332405</v>
      </c>
      <c r="F87" s="27">
        <f t="shared" si="11"/>
        <v>240.68009393063585</v>
      </c>
      <c r="G87" s="17"/>
      <c r="H87" s="17"/>
    </row>
    <row r="88" spans="2:8" ht="18.75" x14ac:dyDescent="0.3">
      <c r="B88" s="26" t="s">
        <v>76</v>
      </c>
      <c r="C88" s="9">
        <v>2116</v>
      </c>
      <c r="D88" s="7">
        <v>4209</v>
      </c>
      <c r="E88" s="9">
        <v>494736</v>
      </c>
      <c r="F88" s="27">
        <f t="shared" si="11"/>
        <v>233.80718336483932</v>
      </c>
      <c r="G88" s="17"/>
      <c r="H88" s="17"/>
    </row>
    <row r="89" spans="2:8" ht="19.5" thickBot="1" x14ac:dyDescent="0.35">
      <c r="B89" s="28" t="s">
        <v>77</v>
      </c>
      <c r="C89" s="10">
        <v>9396</v>
      </c>
      <c r="D89" s="7">
        <v>18623</v>
      </c>
      <c r="E89" s="10">
        <v>2147500</v>
      </c>
      <c r="F89" s="27">
        <f t="shared" si="11"/>
        <v>228.55470412941676</v>
      </c>
      <c r="G89" s="17"/>
      <c r="H89" s="17"/>
    </row>
    <row r="90" spans="2:8" ht="19.5" thickBot="1" x14ac:dyDescent="0.35">
      <c r="B90" s="29" t="s">
        <v>45</v>
      </c>
      <c r="C90" s="40">
        <f>SUM(C80:C89)</f>
        <v>57135</v>
      </c>
      <c r="D90" s="40">
        <f t="shared" ref="D90" si="12">SUM(D80:D89)</f>
        <v>115168</v>
      </c>
      <c r="E90" s="40">
        <f>SUM(E80:E89)</f>
        <v>13318480</v>
      </c>
      <c r="F90" s="31">
        <f t="shared" si="11"/>
        <v>233.10545199964994</v>
      </c>
      <c r="G90" s="17"/>
      <c r="H90" s="17"/>
    </row>
    <row r="91" spans="2:8" ht="19.5" thickBot="1" x14ac:dyDescent="0.35">
      <c r="B91" s="44"/>
      <c r="C91" s="45"/>
      <c r="D91" s="45"/>
      <c r="E91" s="45"/>
      <c r="F91" s="46"/>
      <c r="G91" s="17"/>
      <c r="H91" s="17"/>
    </row>
    <row r="92" spans="2:8" ht="19.5" thickBot="1" x14ac:dyDescent="0.35">
      <c r="B92" s="21" t="s">
        <v>78</v>
      </c>
      <c r="C92" s="42"/>
      <c r="D92" s="42"/>
      <c r="E92" s="42"/>
      <c r="F92" s="43"/>
      <c r="G92" s="17"/>
      <c r="H92" s="17"/>
    </row>
    <row r="93" spans="2:8" ht="18.75" x14ac:dyDescent="0.3">
      <c r="B93" s="24" t="s">
        <v>79</v>
      </c>
      <c r="C93" s="16">
        <v>5715</v>
      </c>
      <c r="D93" s="7">
        <v>11529</v>
      </c>
      <c r="E93" s="8">
        <v>1321250</v>
      </c>
      <c r="F93" s="27">
        <f t="shared" ref="F93:F101" si="13">E93/C93</f>
        <v>231.18985126859144</v>
      </c>
      <c r="G93" s="17"/>
      <c r="H93" s="17"/>
    </row>
    <row r="94" spans="2:8" ht="18.75" x14ac:dyDescent="0.3">
      <c r="B94" s="26" t="s">
        <v>80</v>
      </c>
      <c r="C94" s="9">
        <v>7660</v>
      </c>
      <c r="D94" s="7">
        <v>16036</v>
      </c>
      <c r="E94" s="9">
        <v>1854682</v>
      </c>
      <c r="F94" s="27">
        <f t="shared" si="13"/>
        <v>242.12558746736292</v>
      </c>
      <c r="G94" s="17"/>
      <c r="H94" s="17"/>
    </row>
    <row r="95" spans="2:8" ht="18.75" x14ac:dyDescent="0.3">
      <c r="B95" s="26" t="s">
        <v>81</v>
      </c>
      <c r="C95" s="9">
        <v>4079</v>
      </c>
      <c r="D95" s="7">
        <v>8613</v>
      </c>
      <c r="E95" s="9">
        <v>993083</v>
      </c>
      <c r="F95" s="27">
        <f t="shared" si="13"/>
        <v>243.46236822750674</v>
      </c>
      <c r="G95" s="17"/>
      <c r="H95" s="17"/>
    </row>
    <row r="96" spans="2:8" ht="18.75" x14ac:dyDescent="0.3">
      <c r="B96" s="26" t="s">
        <v>82</v>
      </c>
      <c r="C96" s="9">
        <v>2722</v>
      </c>
      <c r="D96" s="7">
        <v>5185</v>
      </c>
      <c r="E96" s="9">
        <v>598242</v>
      </c>
      <c r="F96" s="27">
        <f t="shared" si="13"/>
        <v>219.78030859662013</v>
      </c>
      <c r="G96" s="17"/>
      <c r="H96" s="17"/>
    </row>
    <row r="97" spans="2:8" ht="18.75" x14ac:dyDescent="0.3">
      <c r="B97" s="26" t="s">
        <v>83</v>
      </c>
      <c r="C97" s="9">
        <v>5327</v>
      </c>
      <c r="D97" s="7">
        <v>11150</v>
      </c>
      <c r="E97" s="9">
        <v>1290648</v>
      </c>
      <c r="F97" s="27">
        <f t="shared" si="13"/>
        <v>242.28421250234655</v>
      </c>
      <c r="G97" s="17"/>
      <c r="H97" s="17"/>
    </row>
    <row r="98" spans="2:8" ht="18.75" x14ac:dyDescent="0.3">
      <c r="B98" s="26" t="s">
        <v>84</v>
      </c>
      <c r="C98" s="9">
        <v>1161</v>
      </c>
      <c r="D98" s="7">
        <v>2721</v>
      </c>
      <c r="E98" s="9">
        <v>313402</v>
      </c>
      <c r="F98" s="27">
        <f t="shared" si="13"/>
        <v>269.94142980189491</v>
      </c>
      <c r="G98" s="17"/>
      <c r="H98" s="17"/>
    </row>
    <row r="99" spans="2:8" ht="18.75" x14ac:dyDescent="0.3">
      <c r="B99" s="26" t="s">
        <v>85</v>
      </c>
      <c r="C99" s="9">
        <v>15726</v>
      </c>
      <c r="D99" s="7">
        <v>30962</v>
      </c>
      <c r="E99" s="9">
        <v>3624885</v>
      </c>
      <c r="F99" s="27">
        <f t="shared" si="13"/>
        <v>230.50267073636016</v>
      </c>
      <c r="G99" s="17"/>
      <c r="H99" s="17"/>
    </row>
    <row r="100" spans="2:8" ht="18.75" x14ac:dyDescent="0.3">
      <c r="B100" s="47" t="s">
        <v>86</v>
      </c>
      <c r="C100" s="9">
        <v>4490</v>
      </c>
      <c r="D100" s="7">
        <v>9545</v>
      </c>
      <c r="E100" s="9">
        <v>1087467</v>
      </c>
      <c r="F100" s="27">
        <f t="shared" si="13"/>
        <v>242.19755011135857</v>
      </c>
      <c r="G100" s="17"/>
      <c r="H100" s="17"/>
    </row>
    <row r="101" spans="2:8" ht="19.5" thickBot="1" x14ac:dyDescent="0.35">
      <c r="B101" s="26" t="s">
        <v>87</v>
      </c>
      <c r="C101" s="10">
        <v>6673</v>
      </c>
      <c r="D101" s="7">
        <v>13711</v>
      </c>
      <c r="E101" s="9">
        <v>1585119</v>
      </c>
      <c r="F101" s="27">
        <f t="shared" si="13"/>
        <v>237.5421849243219</v>
      </c>
      <c r="G101" s="17"/>
      <c r="H101" s="17"/>
    </row>
    <row r="102" spans="2:8" ht="19.5" thickBot="1" x14ac:dyDescent="0.35">
      <c r="B102" s="29" t="s">
        <v>45</v>
      </c>
      <c r="C102" s="40">
        <f>SUM(C93:C101)</f>
        <v>53553</v>
      </c>
      <c r="D102" s="40">
        <f t="shared" ref="D102:E102" si="14">SUM(D93:D101)</f>
        <v>109452</v>
      </c>
      <c r="E102" s="40">
        <f t="shared" si="14"/>
        <v>12668778</v>
      </c>
      <c r="F102" s="31">
        <f t="shared" ref="F102" si="15">E102/C102</f>
        <v>236.56523444064757</v>
      </c>
      <c r="G102" s="17"/>
      <c r="H102" s="17"/>
    </row>
    <row r="103" spans="2:8" ht="19.5" thickBot="1" x14ac:dyDescent="0.35">
      <c r="B103" s="44"/>
      <c r="C103" s="45"/>
      <c r="D103" s="45"/>
      <c r="E103" s="45"/>
      <c r="F103" s="46"/>
      <c r="G103" s="17"/>
      <c r="H103" s="17"/>
    </row>
    <row r="104" spans="2:8" ht="19.5" thickBot="1" x14ac:dyDescent="0.35">
      <c r="B104" s="34" t="s">
        <v>88</v>
      </c>
      <c r="C104" s="42"/>
      <c r="D104" s="42"/>
      <c r="E104" s="42"/>
      <c r="F104" s="43"/>
      <c r="G104" s="17"/>
      <c r="H104" s="17"/>
    </row>
    <row r="105" spans="2:8" ht="18.75" x14ac:dyDescent="0.3">
      <c r="B105" s="48" t="s">
        <v>89</v>
      </c>
      <c r="C105" s="57">
        <v>3996</v>
      </c>
      <c r="D105" s="7">
        <v>9329</v>
      </c>
      <c r="E105" s="8">
        <v>1079095</v>
      </c>
      <c r="F105" s="27">
        <f t="shared" ref="F105:F118" si="16">E105/C105</f>
        <v>270.04379379379378</v>
      </c>
      <c r="G105" s="17"/>
      <c r="H105" s="17"/>
    </row>
    <row r="106" spans="2:8" ht="18.75" x14ac:dyDescent="0.3">
      <c r="B106" s="49" t="s">
        <v>90</v>
      </c>
      <c r="C106" s="9">
        <v>5717</v>
      </c>
      <c r="D106" s="7">
        <v>11552</v>
      </c>
      <c r="E106" s="8">
        <v>1326410</v>
      </c>
      <c r="F106" s="27">
        <f t="shared" si="16"/>
        <v>232.01154451635472</v>
      </c>
      <c r="G106" s="17"/>
      <c r="H106" s="17"/>
    </row>
    <row r="107" spans="2:8" ht="18.75" x14ac:dyDescent="0.3">
      <c r="B107" s="49" t="s">
        <v>91</v>
      </c>
      <c r="C107" s="9">
        <v>861</v>
      </c>
      <c r="D107" s="7">
        <v>1943</v>
      </c>
      <c r="E107" s="9">
        <v>232165</v>
      </c>
      <c r="F107" s="27">
        <f t="shared" si="16"/>
        <v>269.64576074332172</v>
      </c>
      <c r="G107" s="17"/>
      <c r="H107" s="17"/>
    </row>
    <row r="108" spans="2:8" ht="18.75" x14ac:dyDescent="0.3">
      <c r="B108" s="49" t="s">
        <v>92</v>
      </c>
      <c r="C108" s="9">
        <v>7708</v>
      </c>
      <c r="D108" s="7">
        <v>16423</v>
      </c>
      <c r="E108" s="9">
        <v>1889336</v>
      </c>
      <c r="F108" s="27">
        <f t="shared" si="16"/>
        <v>245.11364815775818</v>
      </c>
      <c r="G108" s="17"/>
      <c r="H108" s="17"/>
    </row>
    <row r="109" spans="2:8" ht="18.75" x14ac:dyDescent="0.3">
      <c r="B109" s="26" t="s">
        <v>93</v>
      </c>
      <c r="C109" s="9">
        <v>4749</v>
      </c>
      <c r="D109" s="7">
        <v>10281</v>
      </c>
      <c r="E109" s="9">
        <v>1192313</v>
      </c>
      <c r="F109" s="27">
        <f t="shared" si="16"/>
        <v>251.06611918298589</v>
      </c>
      <c r="G109" s="17"/>
      <c r="H109" s="17"/>
    </row>
    <row r="110" spans="2:8" ht="18.75" x14ac:dyDescent="0.3">
      <c r="B110" s="26" t="s">
        <v>94</v>
      </c>
      <c r="C110" s="9">
        <v>3812</v>
      </c>
      <c r="D110" s="7">
        <v>8845</v>
      </c>
      <c r="E110" s="9">
        <v>1026253</v>
      </c>
      <c r="F110" s="27">
        <f t="shared" si="16"/>
        <v>269.2164218258132</v>
      </c>
      <c r="G110" s="17"/>
      <c r="H110" s="17"/>
    </row>
    <row r="111" spans="2:8" ht="18.75" x14ac:dyDescent="0.3">
      <c r="B111" s="26" t="s">
        <v>95</v>
      </c>
      <c r="C111" s="9">
        <v>8922</v>
      </c>
      <c r="D111" s="7">
        <v>19947</v>
      </c>
      <c r="E111" s="9">
        <v>2264275</v>
      </c>
      <c r="F111" s="27">
        <f t="shared" si="16"/>
        <v>253.78558619143689</v>
      </c>
      <c r="G111" s="17"/>
      <c r="H111" s="17"/>
    </row>
    <row r="112" spans="2:8" ht="18.75" x14ac:dyDescent="0.3">
      <c r="B112" s="26" t="s">
        <v>96</v>
      </c>
      <c r="C112" s="9">
        <v>5861</v>
      </c>
      <c r="D112" s="7">
        <v>13218</v>
      </c>
      <c r="E112" s="9">
        <v>1514837</v>
      </c>
      <c r="F112" s="27">
        <f t="shared" si="16"/>
        <v>258.4605016208838</v>
      </c>
      <c r="G112" s="17"/>
      <c r="H112" s="17"/>
    </row>
    <row r="113" spans="2:12" ht="18.75" x14ac:dyDescent="0.3">
      <c r="B113" s="26" t="s">
        <v>97</v>
      </c>
      <c r="C113" s="9">
        <v>5229</v>
      </c>
      <c r="D113" s="7">
        <v>12106</v>
      </c>
      <c r="E113" s="9">
        <v>1379701</v>
      </c>
      <c r="F113" s="27">
        <f t="shared" si="16"/>
        <v>263.85561292790209</v>
      </c>
      <c r="G113" s="17"/>
      <c r="H113" s="17"/>
    </row>
    <row r="114" spans="2:12" ht="18.75" x14ac:dyDescent="0.3">
      <c r="B114" s="26" t="s">
        <v>98</v>
      </c>
      <c r="C114" s="9">
        <v>7462</v>
      </c>
      <c r="D114" s="7">
        <v>14896</v>
      </c>
      <c r="E114" s="9">
        <v>1737381</v>
      </c>
      <c r="F114" s="27">
        <f t="shared" si="16"/>
        <v>232.83047440364513</v>
      </c>
      <c r="G114" s="17"/>
      <c r="H114" s="17"/>
    </row>
    <row r="115" spans="2:12" ht="18.75" x14ac:dyDescent="0.3">
      <c r="B115" s="26" t="s">
        <v>99</v>
      </c>
      <c r="C115" s="9">
        <v>8631</v>
      </c>
      <c r="D115" s="7">
        <v>19696</v>
      </c>
      <c r="E115" s="9">
        <v>262534</v>
      </c>
      <c r="F115" s="27">
        <f t="shared" si="16"/>
        <v>30.417564592747073</v>
      </c>
      <c r="G115" s="17"/>
      <c r="H115" s="17"/>
    </row>
    <row r="116" spans="2:12" ht="18.75" x14ac:dyDescent="0.3">
      <c r="B116" s="26" t="s">
        <v>100</v>
      </c>
      <c r="C116" s="9">
        <v>16816</v>
      </c>
      <c r="D116" s="7">
        <v>36129</v>
      </c>
      <c r="E116" s="9">
        <v>4217089</v>
      </c>
      <c r="F116" s="27">
        <f t="shared" si="16"/>
        <v>250.77836584205519</v>
      </c>
      <c r="G116" s="17"/>
      <c r="H116" s="17"/>
    </row>
    <row r="117" spans="2:12" ht="18.75" x14ac:dyDescent="0.3">
      <c r="B117" s="26" t="s">
        <v>101</v>
      </c>
      <c r="C117" s="9">
        <v>5567</v>
      </c>
      <c r="D117" s="7">
        <v>12511</v>
      </c>
      <c r="E117" s="9">
        <v>1438531</v>
      </c>
      <c r="F117" s="27">
        <f t="shared" si="16"/>
        <v>258.40326926531344</v>
      </c>
      <c r="G117" s="17"/>
      <c r="H117" s="17"/>
    </row>
    <row r="118" spans="2:12" ht="19.5" thickBot="1" x14ac:dyDescent="0.35">
      <c r="B118" s="26" t="s">
        <v>102</v>
      </c>
      <c r="C118" s="10">
        <v>8461</v>
      </c>
      <c r="D118" s="7">
        <v>17785</v>
      </c>
      <c r="E118" s="9">
        <v>2050960</v>
      </c>
      <c r="F118" s="27">
        <f t="shared" si="16"/>
        <v>242.40160737501478</v>
      </c>
      <c r="G118" s="17"/>
      <c r="H118" s="17"/>
    </row>
    <row r="119" spans="2:12" ht="19.5" thickBot="1" x14ac:dyDescent="0.35">
      <c r="B119" s="29" t="s">
        <v>45</v>
      </c>
      <c r="C119" s="40">
        <f>SUM(C105:C118)</f>
        <v>93792</v>
      </c>
      <c r="D119" s="40">
        <f t="shared" ref="D119:E119" si="17">SUM(D105:D118)</f>
        <v>204661</v>
      </c>
      <c r="E119" s="40">
        <f t="shared" si="17"/>
        <v>21610880</v>
      </c>
      <c r="F119" s="31">
        <f t="shared" ref="F119" si="18">E119/C119</f>
        <v>230.41282838621632</v>
      </c>
      <c r="G119" s="17"/>
      <c r="H119" s="17"/>
    </row>
    <row r="120" spans="2:12" ht="19.5" thickBot="1" x14ac:dyDescent="0.35">
      <c r="B120" s="44"/>
      <c r="C120" s="45"/>
      <c r="D120" s="45"/>
      <c r="E120" s="45"/>
      <c r="F120" s="46"/>
      <c r="G120" s="17"/>
      <c r="H120" s="17"/>
    </row>
    <row r="121" spans="2:12" ht="19.5" thickBot="1" x14ac:dyDescent="0.35">
      <c r="B121" s="21" t="s">
        <v>103</v>
      </c>
      <c r="C121" s="42"/>
      <c r="D121" s="42"/>
      <c r="E121" s="42"/>
      <c r="F121" s="43"/>
      <c r="G121" s="17"/>
      <c r="H121" s="17"/>
    </row>
    <row r="122" spans="2:12" ht="18.75" x14ac:dyDescent="0.3">
      <c r="B122" s="24" t="s">
        <v>104</v>
      </c>
      <c r="C122" s="16">
        <v>1614</v>
      </c>
      <c r="D122" s="7">
        <v>3565</v>
      </c>
      <c r="E122" s="8">
        <v>415136</v>
      </c>
      <c r="F122" s="27">
        <f t="shared" ref="F122:F131" si="19">E122/C122</f>
        <v>257.20941759603471</v>
      </c>
      <c r="G122" s="17"/>
      <c r="H122" s="17"/>
      <c r="L122" s="91"/>
    </row>
    <row r="123" spans="2:12" ht="18.75" x14ac:dyDescent="0.3">
      <c r="B123" s="26" t="s">
        <v>105</v>
      </c>
      <c r="C123" s="8">
        <v>5097</v>
      </c>
      <c r="D123" s="7">
        <v>10173</v>
      </c>
      <c r="E123" s="8">
        <v>1185599</v>
      </c>
      <c r="F123" s="27">
        <f t="shared" si="19"/>
        <v>232.60721993329409</v>
      </c>
      <c r="G123" s="17"/>
      <c r="H123" s="17"/>
      <c r="L123" s="94"/>
    </row>
    <row r="124" spans="2:12" ht="18.75" x14ac:dyDescent="0.3">
      <c r="B124" s="26" t="s">
        <v>106</v>
      </c>
      <c r="C124" s="9">
        <v>1648</v>
      </c>
      <c r="D124" s="7">
        <v>3346</v>
      </c>
      <c r="E124" s="9">
        <v>389303</v>
      </c>
      <c r="F124" s="27">
        <f t="shared" si="19"/>
        <v>236.22754854368932</v>
      </c>
      <c r="G124" s="17"/>
      <c r="H124" s="17"/>
    </row>
    <row r="125" spans="2:12" ht="18.75" x14ac:dyDescent="0.3">
      <c r="B125" s="26" t="s">
        <v>107</v>
      </c>
      <c r="C125" s="9">
        <v>4907</v>
      </c>
      <c r="D125" s="7">
        <v>9582</v>
      </c>
      <c r="E125" s="9">
        <v>1117012</v>
      </c>
      <c r="F125" s="27">
        <f t="shared" si="19"/>
        <v>227.63643774200122</v>
      </c>
      <c r="G125" s="17"/>
      <c r="H125" s="17"/>
      <c r="L125" s="92"/>
    </row>
    <row r="126" spans="2:12" ht="18.75" x14ac:dyDescent="0.3">
      <c r="B126" s="26" t="s">
        <v>108</v>
      </c>
      <c r="C126" s="9">
        <v>7671</v>
      </c>
      <c r="D126" s="7">
        <v>13109</v>
      </c>
      <c r="E126" s="9">
        <v>1595061</v>
      </c>
      <c r="F126" s="27">
        <f t="shared" si="19"/>
        <v>207.93390692217443</v>
      </c>
      <c r="G126" s="17"/>
      <c r="H126" s="17"/>
    </row>
    <row r="127" spans="2:12" ht="18.75" x14ac:dyDescent="0.3">
      <c r="B127" s="26" t="s">
        <v>109</v>
      </c>
      <c r="C127" s="9">
        <v>10932</v>
      </c>
      <c r="D127" s="7">
        <v>23221</v>
      </c>
      <c r="E127" s="9">
        <v>2724087</v>
      </c>
      <c r="F127" s="27">
        <f t="shared" si="19"/>
        <v>249.18468715697037</v>
      </c>
      <c r="G127" s="17"/>
      <c r="H127" s="17"/>
      <c r="L127" s="92"/>
    </row>
    <row r="128" spans="2:12" ht="18.75" x14ac:dyDescent="0.3">
      <c r="B128" s="26" t="s">
        <v>110</v>
      </c>
      <c r="C128" s="9">
        <v>9757</v>
      </c>
      <c r="D128" s="7">
        <v>19983</v>
      </c>
      <c r="E128" s="9">
        <v>2329016</v>
      </c>
      <c r="F128" s="27">
        <f t="shared" si="19"/>
        <v>238.70206005944451</v>
      </c>
      <c r="G128" s="17"/>
      <c r="H128" s="17"/>
      <c r="L128" s="93"/>
    </row>
    <row r="129" spans="2:13" ht="18.75" x14ac:dyDescent="0.3">
      <c r="B129" s="26" t="s">
        <v>111</v>
      </c>
      <c r="C129" s="9">
        <v>7217</v>
      </c>
      <c r="D129" s="7">
        <v>15648</v>
      </c>
      <c r="E129" s="9">
        <v>1837786</v>
      </c>
      <c r="F129" s="27">
        <f t="shared" si="19"/>
        <v>254.64680615214078</v>
      </c>
      <c r="G129" s="17"/>
      <c r="H129" s="17"/>
    </row>
    <row r="130" spans="2:13" ht="18.75" x14ac:dyDescent="0.3">
      <c r="B130" s="47" t="s">
        <v>112</v>
      </c>
      <c r="C130" s="9">
        <v>14412</v>
      </c>
      <c r="D130" s="7">
        <v>27494</v>
      </c>
      <c r="E130" s="9">
        <v>3266130</v>
      </c>
      <c r="F130" s="27">
        <f t="shared" si="19"/>
        <v>226.62572855953371</v>
      </c>
      <c r="G130" s="17"/>
      <c r="H130" s="17"/>
    </row>
    <row r="131" spans="2:13" ht="19.5" thickBot="1" x14ac:dyDescent="0.35">
      <c r="B131" s="47" t="s">
        <v>113</v>
      </c>
      <c r="C131" s="53">
        <v>0</v>
      </c>
      <c r="D131" s="7">
        <v>0</v>
      </c>
      <c r="E131" s="9">
        <v>0</v>
      </c>
      <c r="F131" s="27" t="e">
        <f t="shared" si="19"/>
        <v>#DIV/0!</v>
      </c>
      <c r="G131" s="17"/>
      <c r="H131" s="17"/>
    </row>
    <row r="132" spans="2:13" ht="19.5" thickBot="1" x14ac:dyDescent="0.35">
      <c r="B132" s="29" t="s">
        <v>45</v>
      </c>
      <c r="C132" s="40">
        <f>SUM(C122:C131)</f>
        <v>63255</v>
      </c>
      <c r="D132" s="40">
        <f t="shared" ref="D132:E132" si="20">SUM(D122:D131)</f>
        <v>126121</v>
      </c>
      <c r="E132" s="40">
        <f t="shared" si="20"/>
        <v>14859130</v>
      </c>
      <c r="F132" s="31">
        <f t="shared" ref="F132" si="21">E132/C132</f>
        <v>234.90838668879931</v>
      </c>
      <c r="G132" s="17"/>
      <c r="H132" s="17"/>
    </row>
    <row r="133" spans="2:13" ht="19.5" thickBot="1" x14ac:dyDescent="0.35">
      <c r="B133" s="44"/>
      <c r="C133" s="45"/>
      <c r="D133" s="45"/>
      <c r="E133" s="45"/>
      <c r="F133" s="46"/>
      <c r="G133" s="17"/>
      <c r="H133" s="17"/>
    </row>
    <row r="134" spans="2:13" ht="19.5" thickBot="1" x14ac:dyDescent="0.35">
      <c r="B134" s="52" t="s">
        <v>114</v>
      </c>
      <c r="C134" s="50">
        <f>SUM(C132+C119+C102+C90+C77+C68+C58+C48+C32+C16)</f>
        <v>661165</v>
      </c>
      <c r="D134" s="50">
        <f>SUM(D132+D119+D102+D90+D77+D68+D58+D48+D32+D16)</f>
        <v>1367939</v>
      </c>
      <c r="E134" s="50">
        <f>SUM(E132+E119+E102+E90+E77+E68+E58+E48+E32+E16)</f>
        <v>156301884</v>
      </c>
      <c r="F134" s="43">
        <f t="shared" ref="F134" si="22">E134/C134</f>
        <v>236.4037479297906</v>
      </c>
      <c r="G134" s="17"/>
      <c r="H134" s="17"/>
    </row>
    <row r="135" spans="2:13" ht="19.5" thickBot="1" x14ac:dyDescent="0.35">
      <c r="B135" s="51"/>
      <c r="C135" s="17"/>
      <c r="D135" s="17"/>
      <c r="E135" s="17"/>
      <c r="F135" s="17"/>
      <c r="G135" s="17"/>
      <c r="H135" s="17"/>
    </row>
    <row r="136" spans="2:13" ht="59.25" customHeight="1" thickBot="1" x14ac:dyDescent="0.35">
      <c r="B136" s="51"/>
      <c r="C136" s="17"/>
      <c r="D136" s="17"/>
      <c r="E136" s="17"/>
      <c r="F136" s="17"/>
      <c r="G136" s="17"/>
      <c r="H136" s="17"/>
      <c r="J136" s="81" t="s">
        <v>122</v>
      </c>
      <c r="K136" s="80" t="s">
        <v>3</v>
      </c>
      <c r="L136" s="74" t="s">
        <v>4</v>
      </c>
      <c r="M136" s="75" t="s">
        <v>5</v>
      </c>
    </row>
    <row r="137" spans="2:13" ht="18.75" x14ac:dyDescent="0.3">
      <c r="B137" s="51"/>
      <c r="C137" s="17"/>
      <c r="D137" s="17"/>
      <c r="E137" s="17"/>
      <c r="F137" s="17"/>
      <c r="G137" s="17"/>
      <c r="H137" s="17"/>
      <c r="J137" s="76" t="s">
        <v>116</v>
      </c>
      <c r="K137" s="82">
        <v>635259</v>
      </c>
      <c r="L137" s="83">
        <v>1341743</v>
      </c>
      <c r="M137" s="88">
        <v>171600097</v>
      </c>
    </row>
    <row r="138" spans="2:13" ht="18.75" x14ac:dyDescent="0.3">
      <c r="B138" s="51"/>
      <c r="C138" s="17"/>
      <c r="D138" s="17"/>
      <c r="E138" s="67"/>
      <c r="F138" s="17"/>
      <c r="G138" s="17"/>
      <c r="H138" s="17"/>
      <c r="J138" s="77" t="s">
        <v>117</v>
      </c>
      <c r="K138" s="84">
        <v>630265</v>
      </c>
      <c r="L138" s="85">
        <v>1330498</v>
      </c>
      <c r="M138" s="89">
        <v>132967759</v>
      </c>
    </row>
    <row r="139" spans="2:13" ht="18.75" x14ac:dyDescent="0.3">
      <c r="B139" s="51"/>
      <c r="C139" s="17"/>
      <c r="D139" s="17"/>
      <c r="E139" s="95"/>
      <c r="F139" s="17"/>
      <c r="G139" s="17"/>
      <c r="H139" s="17"/>
      <c r="J139" s="78" t="s">
        <v>118</v>
      </c>
      <c r="K139" s="84">
        <v>630265</v>
      </c>
      <c r="L139" s="85">
        <v>1331007</v>
      </c>
      <c r="M139" s="89">
        <v>132978475</v>
      </c>
    </row>
    <row r="140" spans="2:13" ht="18.75" x14ac:dyDescent="0.3">
      <c r="B140" s="51"/>
      <c r="C140" s="17"/>
      <c r="D140" s="17"/>
      <c r="E140" s="17"/>
      <c r="F140" s="17"/>
      <c r="G140" s="17"/>
      <c r="H140" s="17"/>
      <c r="J140" s="78" t="s">
        <v>120</v>
      </c>
      <c r="K140" s="84">
        <v>640979</v>
      </c>
      <c r="L140" s="85">
        <v>1349467</v>
      </c>
      <c r="M140" s="89">
        <v>159264608</v>
      </c>
    </row>
    <row r="141" spans="2:13" ht="15.75" thickBot="1" x14ac:dyDescent="0.3">
      <c r="J141" s="79" t="s">
        <v>121</v>
      </c>
      <c r="K141" s="86">
        <v>643491</v>
      </c>
      <c r="L141" s="87">
        <v>1352614</v>
      </c>
      <c r="M141" s="90">
        <v>155066725</v>
      </c>
    </row>
  </sheetData>
  <mergeCells count="5"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0"/>
  <sheetViews>
    <sheetView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I12" sqref="I12"/>
    </sheetView>
  </sheetViews>
  <sheetFormatPr defaultRowHeight="15" x14ac:dyDescent="0.25"/>
  <cols>
    <col min="1" max="1" width="9.140625" style="1"/>
    <col min="2" max="2" width="18.7109375" style="1" bestFit="1" customWidth="1"/>
    <col min="3" max="3" width="11.7109375" style="1" bestFit="1" customWidth="1"/>
    <col min="4" max="4" width="13.5703125" style="1" bestFit="1" customWidth="1"/>
    <col min="5" max="5" width="16.7109375" style="1" bestFit="1" customWidth="1"/>
    <col min="6" max="6" width="15.85546875" style="1" customWidth="1"/>
    <col min="7" max="16384" width="9.140625" style="1"/>
  </cols>
  <sheetData>
    <row r="1" spans="2:6" ht="18.75" x14ac:dyDescent="0.3">
      <c r="B1" s="215" t="s">
        <v>0</v>
      </c>
      <c r="C1" s="215"/>
      <c r="D1" s="215"/>
      <c r="E1" s="215"/>
      <c r="F1" s="215"/>
    </row>
    <row r="2" spans="2:6" ht="18.75" x14ac:dyDescent="0.3">
      <c r="B2" s="215" t="s">
        <v>1</v>
      </c>
      <c r="C2" s="215"/>
      <c r="D2" s="215"/>
      <c r="E2" s="215"/>
      <c r="F2" s="215"/>
    </row>
    <row r="3" spans="2:6" ht="15.75" x14ac:dyDescent="0.25">
      <c r="B3" s="216" t="s">
        <v>2</v>
      </c>
      <c r="C3" s="216"/>
      <c r="D3" s="216"/>
      <c r="E3" s="216"/>
      <c r="F3" s="216"/>
    </row>
    <row r="4" spans="2:6" ht="18.75" x14ac:dyDescent="0.3">
      <c r="B4" s="215" t="s">
        <v>128</v>
      </c>
      <c r="C4" s="215"/>
      <c r="D4" s="215"/>
      <c r="E4" s="215"/>
      <c r="F4" s="215"/>
    </row>
    <row r="5" spans="2:6" ht="19.5" thickBot="1" x14ac:dyDescent="0.35">
      <c r="B5" s="130"/>
      <c r="C5" s="130"/>
      <c r="D5" s="130"/>
      <c r="E5" s="130"/>
      <c r="F5" s="130"/>
    </row>
    <row r="6" spans="2:6" ht="19.5" customHeight="1" thickBot="1" x14ac:dyDescent="0.35">
      <c r="B6" s="201"/>
      <c r="C6" s="218" t="s">
        <v>135</v>
      </c>
      <c r="D6" s="219"/>
      <c r="E6" s="219"/>
      <c r="F6" s="220"/>
    </row>
    <row r="7" spans="2:6" ht="50.25" customHeight="1" thickBot="1" x14ac:dyDescent="0.3">
      <c r="B7" s="131"/>
      <c r="C7" s="183" t="s">
        <v>3</v>
      </c>
      <c r="D7" s="184" t="s">
        <v>4</v>
      </c>
      <c r="E7" s="184" t="s">
        <v>5</v>
      </c>
      <c r="F7" s="184" t="s">
        <v>6</v>
      </c>
    </row>
    <row r="8" spans="2:6" ht="18.75" thickBot="1" x14ac:dyDescent="0.3">
      <c r="B8" s="134" t="s">
        <v>7</v>
      </c>
      <c r="C8" s="135"/>
      <c r="D8" s="135"/>
      <c r="E8" s="135"/>
      <c r="F8" s="135"/>
    </row>
    <row r="9" spans="2:6" ht="18" x14ac:dyDescent="0.25">
      <c r="B9" s="137" t="s">
        <v>8</v>
      </c>
      <c r="C9" s="138">
        <v>7836</v>
      </c>
      <c r="D9" s="139">
        <v>17136</v>
      </c>
      <c r="E9" s="140">
        <v>1968509</v>
      </c>
      <c r="F9" s="197">
        <f>E9/C9</f>
        <v>251.21350178662584</v>
      </c>
    </row>
    <row r="10" spans="2:6" ht="18" x14ac:dyDescent="0.25">
      <c r="B10" s="142" t="s">
        <v>9</v>
      </c>
      <c r="C10" s="143">
        <v>5862</v>
      </c>
      <c r="D10" s="139">
        <v>11880</v>
      </c>
      <c r="E10" s="143">
        <v>1399987</v>
      </c>
      <c r="F10" s="197">
        <f t="shared" ref="F10:F17" si="0">E10/C10</f>
        <v>238.82412146025248</v>
      </c>
    </row>
    <row r="11" spans="2:6" ht="18" x14ac:dyDescent="0.25">
      <c r="B11" s="142" t="s">
        <v>141</v>
      </c>
      <c r="C11" s="143">
        <v>6391</v>
      </c>
      <c r="D11" s="139">
        <v>12581</v>
      </c>
      <c r="E11" s="143">
        <v>1492988</v>
      </c>
      <c r="F11" s="197">
        <f t="shared" si="0"/>
        <v>233.6078860898138</v>
      </c>
    </row>
    <row r="12" spans="2:6" ht="18" x14ac:dyDescent="0.25">
      <c r="B12" s="142" t="s">
        <v>10</v>
      </c>
      <c r="C12" s="143">
        <v>8319</v>
      </c>
      <c r="D12" s="139">
        <v>17232</v>
      </c>
      <c r="E12" s="143">
        <v>1991447</v>
      </c>
      <c r="F12" s="197">
        <f t="shared" si="0"/>
        <v>239.38538285851664</v>
      </c>
    </row>
    <row r="13" spans="2:6" ht="18" x14ac:dyDescent="0.25">
      <c r="B13" s="142" t="s">
        <v>11</v>
      </c>
      <c r="C13" s="143">
        <v>2054</v>
      </c>
      <c r="D13" s="139">
        <v>4506</v>
      </c>
      <c r="E13" s="143">
        <v>525274</v>
      </c>
      <c r="F13" s="197">
        <f t="shared" si="0"/>
        <v>255.73222979552094</v>
      </c>
    </row>
    <row r="14" spans="2:6" ht="18" x14ac:dyDescent="0.25">
      <c r="B14" s="142" t="s">
        <v>12</v>
      </c>
      <c r="C14" s="143">
        <v>8751</v>
      </c>
      <c r="D14" s="139">
        <v>18726</v>
      </c>
      <c r="E14" s="143">
        <v>2163229</v>
      </c>
      <c r="F14" s="197">
        <f t="shared" si="0"/>
        <v>247.19792023768713</v>
      </c>
    </row>
    <row r="15" spans="2:6" ht="18" x14ac:dyDescent="0.25">
      <c r="B15" s="142" t="s">
        <v>13</v>
      </c>
      <c r="C15" s="143">
        <v>3139</v>
      </c>
      <c r="D15" s="139">
        <v>6172</v>
      </c>
      <c r="E15" s="143">
        <v>719009</v>
      </c>
      <c r="F15" s="197">
        <f t="shared" si="0"/>
        <v>229.05670595731124</v>
      </c>
    </row>
    <row r="16" spans="2:6" ht="18.75" thickBot="1" x14ac:dyDescent="0.3">
      <c r="B16" s="144" t="s">
        <v>14</v>
      </c>
      <c r="C16" s="145">
        <v>10034</v>
      </c>
      <c r="D16" s="139">
        <v>20240</v>
      </c>
      <c r="E16" s="146">
        <v>2387827</v>
      </c>
      <c r="F16" s="197">
        <f t="shared" si="0"/>
        <v>237.97358979469803</v>
      </c>
    </row>
    <row r="17" spans="2:6" ht="18.75" thickBot="1" x14ac:dyDescent="0.3">
      <c r="B17" s="147" t="s">
        <v>15</v>
      </c>
      <c r="C17" s="148">
        <f>SUM(C9:C16)</f>
        <v>52386</v>
      </c>
      <c r="D17" s="148">
        <f t="shared" ref="D17:E17" si="1">SUM(D9:D16)</f>
        <v>108473</v>
      </c>
      <c r="E17" s="148">
        <f t="shared" si="1"/>
        <v>12648270</v>
      </c>
      <c r="F17" s="186">
        <f t="shared" si="0"/>
        <v>241.44370633375328</v>
      </c>
    </row>
    <row r="18" spans="2:6" ht="18.75" thickBot="1" x14ac:dyDescent="0.3">
      <c r="B18" s="150"/>
      <c r="C18" s="151"/>
      <c r="D18" s="151"/>
      <c r="E18" s="151"/>
      <c r="F18" s="151"/>
    </row>
    <row r="19" spans="2:6" ht="18.75" thickBot="1" x14ac:dyDescent="0.3">
      <c r="B19" s="152" t="s">
        <v>16</v>
      </c>
      <c r="C19" s="153"/>
      <c r="D19" s="153"/>
      <c r="E19" s="153"/>
      <c r="F19" s="153"/>
    </row>
    <row r="20" spans="2:6" ht="18" x14ac:dyDescent="0.25">
      <c r="B20" s="155" t="s">
        <v>17</v>
      </c>
      <c r="C20" s="143">
        <v>14933</v>
      </c>
      <c r="D20" s="156">
        <v>28848</v>
      </c>
      <c r="E20" s="156">
        <v>3425231</v>
      </c>
      <c r="F20" s="185">
        <f t="shared" ref="F20:F33" si="2">E20/C20</f>
        <v>229.37326726042991</v>
      </c>
    </row>
    <row r="21" spans="2:6" ht="18" x14ac:dyDescent="0.25">
      <c r="B21" s="158" t="s">
        <v>18</v>
      </c>
      <c r="C21" s="143">
        <v>7229</v>
      </c>
      <c r="D21" s="143">
        <v>13394</v>
      </c>
      <c r="E21" s="143">
        <v>1597990</v>
      </c>
      <c r="F21" s="185">
        <f t="shared" si="2"/>
        <v>221.0527043851155</v>
      </c>
    </row>
    <row r="22" spans="2:6" ht="18" x14ac:dyDescent="0.25">
      <c r="B22" s="159" t="s">
        <v>19</v>
      </c>
      <c r="C22" s="160">
        <v>6046</v>
      </c>
      <c r="D22" s="143">
        <v>12038</v>
      </c>
      <c r="E22" s="160">
        <v>1406224</v>
      </c>
      <c r="F22" s="185">
        <f t="shared" si="2"/>
        <v>232.58749586503473</v>
      </c>
    </row>
    <row r="23" spans="2:6" ht="18" x14ac:dyDescent="0.25">
      <c r="B23" s="142" t="s">
        <v>20</v>
      </c>
      <c r="C23" s="160">
        <v>7849</v>
      </c>
      <c r="D23" s="143">
        <v>16026</v>
      </c>
      <c r="E23" s="160">
        <v>1850451</v>
      </c>
      <c r="F23" s="185">
        <f t="shared" si="2"/>
        <v>235.7562746846732</v>
      </c>
    </row>
    <row r="24" spans="2:6" ht="18" x14ac:dyDescent="0.25">
      <c r="B24" s="142" t="s">
        <v>21</v>
      </c>
      <c r="C24" s="160">
        <v>4826</v>
      </c>
      <c r="D24" s="143">
        <v>10351</v>
      </c>
      <c r="E24" s="160">
        <v>1186934</v>
      </c>
      <c r="F24" s="185">
        <f t="shared" si="2"/>
        <v>245.94571073352674</v>
      </c>
    </row>
    <row r="25" spans="2:6" ht="18" x14ac:dyDescent="0.25">
      <c r="B25" s="142" t="s">
        <v>22</v>
      </c>
      <c r="C25" s="160">
        <v>3244</v>
      </c>
      <c r="D25" s="143">
        <v>6859</v>
      </c>
      <c r="E25" s="160">
        <v>794688</v>
      </c>
      <c r="F25" s="185">
        <f t="shared" si="2"/>
        <v>244.97163995067817</v>
      </c>
    </row>
    <row r="26" spans="2:6" ht="18" x14ac:dyDescent="0.25">
      <c r="B26" s="142" t="s">
        <v>23</v>
      </c>
      <c r="C26" s="160">
        <v>8463</v>
      </c>
      <c r="D26" s="143">
        <v>17204</v>
      </c>
      <c r="E26" s="160">
        <v>2011297</v>
      </c>
      <c r="F26" s="185">
        <f t="shared" si="2"/>
        <v>237.65768639962189</v>
      </c>
    </row>
    <row r="27" spans="2:6" ht="18" x14ac:dyDescent="0.25">
      <c r="B27" s="142" t="s">
        <v>24</v>
      </c>
      <c r="C27" s="160">
        <v>7511</v>
      </c>
      <c r="D27" s="143">
        <v>15965</v>
      </c>
      <c r="E27" s="160">
        <v>1851312</v>
      </c>
      <c r="F27" s="185">
        <f t="shared" si="2"/>
        <v>246.48009585940619</v>
      </c>
    </row>
    <row r="28" spans="2:6" ht="18" x14ac:dyDescent="0.25">
      <c r="B28" s="142" t="s">
        <v>25</v>
      </c>
      <c r="C28" s="160">
        <v>9873</v>
      </c>
      <c r="D28" s="143">
        <v>19468</v>
      </c>
      <c r="E28" s="160">
        <v>2266292</v>
      </c>
      <c r="F28" s="185">
        <f t="shared" si="2"/>
        <v>229.54441405854351</v>
      </c>
    </row>
    <row r="29" spans="2:6" ht="18" x14ac:dyDescent="0.25">
      <c r="B29" s="142" t="s">
        <v>26</v>
      </c>
      <c r="C29" s="160">
        <v>6658</v>
      </c>
      <c r="D29" s="143">
        <v>15021</v>
      </c>
      <c r="E29" s="160">
        <v>1717007</v>
      </c>
      <c r="F29" s="185">
        <f t="shared" si="2"/>
        <v>257.88630219285068</v>
      </c>
    </row>
    <row r="30" spans="2:6" ht="18" x14ac:dyDescent="0.25">
      <c r="B30" s="142" t="s">
        <v>27</v>
      </c>
      <c r="C30" s="160">
        <v>5708</v>
      </c>
      <c r="D30" s="143">
        <v>12111</v>
      </c>
      <c r="E30" s="160">
        <v>1388284</v>
      </c>
      <c r="F30" s="185">
        <f t="shared" si="2"/>
        <v>243.21723896285914</v>
      </c>
    </row>
    <row r="31" spans="2:6" ht="18" x14ac:dyDescent="0.25">
      <c r="B31" s="161" t="s">
        <v>28</v>
      </c>
      <c r="C31" s="162">
        <v>5558</v>
      </c>
      <c r="D31" s="139">
        <v>11933</v>
      </c>
      <c r="E31" s="162">
        <v>1400561</v>
      </c>
      <c r="F31" s="185">
        <f t="shared" si="2"/>
        <v>251.9901043540842</v>
      </c>
    </row>
    <row r="32" spans="2:6" ht="18.75" thickBot="1" x14ac:dyDescent="0.3">
      <c r="B32" s="161" t="s">
        <v>29</v>
      </c>
      <c r="C32" s="163">
        <v>1957</v>
      </c>
      <c r="D32" s="164">
        <v>4124</v>
      </c>
      <c r="E32" s="165">
        <v>487921</v>
      </c>
      <c r="F32" s="185">
        <f t="shared" si="2"/>
        <v>249.32089933571794</v>
      </c>
    </row>
    <row r="33" spans="2:6" ht="18.75" thickBot="1" x14ac:dyDescent="0.3">
      <c r="B33" s="147" t="s">
        <v>30</v>
      </c>
      <c r="C33" s="166">
        <f>SUM(C20:C32)</f>
        <v>89855</v>
      </c>
      <c r="D33" s="166">
        <f t="shared" ref="D33:E33" si="3">SUM(D20:D32)</f>
        <v>183342</v>
      </c>
      <c r="E33" s="166">
        <f t="shared" si="3"/>
        <v>21384192</v>
      </c>
      <c r="F33" s="186">
        <f t="shared" si="2"/>
        <v>237.98555450447944</v>
      </c>
    </row>
    <row r="34" spans="2:6" ht="18.75" thickBot="1" x14ac:dyDescent="0.3">
      <c r="B34" s="150"/>
      <c r="C34" s="167"/>
      <c r="D34" s="167"/>
      <c r="E34" s="167"/>
      <c r="F34" s="151"/>
    </row>
    <row r="35" spans="2:6" ht="18.75" thickBot="1" x14ac:dyDescent="0.3">
      <c r="B35" s="134" t="s">
        <v>31</v>
      </c>
      <c r="C35" s="168"/>
      <c r="D35" s="168"/>
      <c r="E35" s="168"/>
      <c r="F35" s="168"/>
    </row>
    <row r="36" spans="2:6" ht="18" x14ac:dyDescent="0.25">
      <c r="B36" s="137" t="s">
        <v>32</v>
      </c>
      <c r="C36" s="170">
        <v>12310</v>
      </c>
      <c r="D36" s="171">
        <v>24438</v>
      </c>
      <c r="E36" s="162">
        <v>2846771</v>
      </c>
      <c r="F36" s="185">
        <f t="shared" ref="F36:F49" si="4">E36/C36</f>
        <v>231.25678310316815</v>
      </c>
    </row>
    <row r="37" spans="2:6" ht="18" x14ac:dyDescent="0.25">
      <c r="B37" s="142" t="s">
        <v>33</v>
      </c>
      <c r="C37" s="160">
        <v>15966</v>
      </c>
      <c r="D37" s="171">
        <v>33430</v>
      </c>
      <c r="E37" s="160">
        <v>3838777</v>
      </c>
      <c r="F37" s="185">
        <f t="shared" si="4"/>
        <v>240.43448578228737</v>
      </c>
    </row>
    <row r="38" spans="2:6" ht="18" x14ac:dyDescent="0.25">
      <c r="B38" s="142" t="s">
        <v>34</v>
      </c>
      <c r="C38" s="160">
        <v>0</v>
      </c>
      <c r="D38" s="171">
        <v>0</v>
      </c>
      <c r="E38" s="160">
        <v>0</v>
      </c>
      <c r="F38" s="185" t="e">
        <f t="shared" si="4"/>
        <v>#DIV/0!</v>
      </c>
    </row>
    <row r="39" spans="2:6" ht="18" x14ac:dyDescent="0.25">
      <c r="B39" s="142" t="s">
        <v>35</v>
      </c>
      <c r="C39" s="160">
        <v>5306</v>
      </c>
      <c r="D39" s="171">
        <v>11123</v>
      </c>
      <c r="E39" s="160">
        <v>1312472</v>
      </c>
      <c r="F39" s="185">
        <f t="shared" si="4"/>
        <v>247.35620052770449</v>
      </c>
    </row>
    <row r="40" spans="2:6" ht="18" x14ac:dyDescent="0.25">
      <c r="B40" s="142" t="s">
        <v>36</v>
      </c>
      <c r="C40" s="160">
        <v>8143</v>
      </c>
      <c r="D40" s="171">
        <v>17553</v>
      </c>
      <c r="E40" s="160">
        <v>2024189</v>
      </c>
      <c r="F40" s="185">
        <f t="shared" si="4"/>
        <v>248.58025297801794</v>
      </c>
    </row>
    <row r="41" spans="2:6" ht="18" x14ac:dyDescent="0.25">
      <c r="B41" s="142" t="s">
        <v>37</v>
      </c>
      <c r="C41" s="160">
        <v>5705</v>
      </c>
      <c r="D41" s="171">
        <v>11678</v>
      </c>
      <c r="E41" s="160">
        <v>1340368</v>
      </c>
      <c r="F41" s="185">
        <f t="shared" si="4"/>
        <v>234.94618755477651</v>
      </c>
    </row>
    <row r="42" spans="2:6" ht="18" x14ac:dyDescent="0.25">
      <c r="B42" s="142" t="s">
        <v>38</v>
      </c>
      <c r="C42" s="160">
        <v>7220</v>
      </c>
      <c r="D42" s="171">
        <v>15635</v>
      </c>
      <c r="E42" s="160">
        <v>1792917</v>
      </c>
      <c r="F42" s="185">
        <f t="shared" si="4"/>
        <v>248.32645429362881</v>
      </c>
    </row>
    <row r="43" spans="2:6" ht="18" x14ac:dyDescent="0.25">
      <c r="B43" s="142" t="s">
        <v>39</v>
      </c>
      <c r="C43" s="160">
        <v>10359</v>
      </c>
      <c r="D43" s="171">
        <v>22541</v>
      </c>
      <c r="E43" s="160">
        <v>2584941</v>
      </c>
      <c r="F43" s="185">
        <f t="shared" si="4"/>
        <v>249.5357660005792</v>
      </c>
    </row>
    <row r="44" spans="2:6" ht="18" x14ac:dyDescent="0.25">
      <c r="B44" s="142" t="s">
        <v>40</v>
      </c>
      <c r="C44" s="160">
        <v>6972</v>
      </c>
      <c r="D44" s="171">
        <v>14596</v>
      </c>
      <c r="E44" s="160">
        <v>1674881</v>
      </c>
      <c r="F44" s="185">
        <f t="shared" si="4"/>
        <v>240.22963281698222</v>
      </c>
    </row>
    <row r="45" spans="2:6" ht="18" x14ac:dyDescent="0.25">
      <c r="B45" s="142" t="s">
        <v>41</v>
      </c>
      <c r="C45" s="160">
        <v>5498</v>
      </c>
      <c r="D45" s="171">
        <v>11222</v>
      </c>
      <c r="E45" s="160">
        <v>1287431</v>
      </c>
      <c r="F45" s="185">
        <f t="shared" si="4"/>
        <v>234.16351400509276</v>
      </c>
    </row>
    <row r="46" spans="2:6" ht="18" x14ac:dyDescent="0.25">
      <c r="B46" s="142" t="s">
        <v>42</v>
      </c>
      <c r="C46" s="160">
        <v>7578</v>
      </c>
      <c r="D46" s="171">
        <v>16096</v>
      </c>
      <c r="E46" s="160">
        <v>1858481</v>
      </c>
      <c r="F46" s="185">
        <f t="shared" si="4"/>
        <v>245.2468989179203</v>
      </c>
    </row>
    <row r="47" spans="2:6" ht="18" x14ac:dyDescent="0.25">
      <c r="B47" s="161" t="s">
        <v>43</v>
      </c>
      <c r="C47" s="160">
        <v>6710</v>
      </c>
      <c r="D47" s="171">
        <v>13728</v>
      </c>
      <c r="E47" s="172">
        <v>1607959</v>
      </c>
      <c r="F47" s="185">
        <f t="shared" si="4"/>
        <v>239.63621460506707</v>
      </c>
    </row>
    <row r="48" spans="2:6" ht="18.75" thickBot="1" x14ac:dyDescent="0.3">
      <c r="B48" s="161" t="s">
        <v>44</v>
      </c>
      <c r="C48" s="163">
        <v>4851</v>
      </c>
      <c r="D48" s="171">
        <v>9916</v>
      </c>
      <c r="E48" s="172">
        <v>1135719</v>
      </c>
      <c r="F48" s="185">
        <f t="shared" si="4"/>
        <v>234.12059369202225</v>
      </c>
    </row>
    <row r="49" spans="2:6" ht="18.75" thickBot="1" x14ac:dyDescent="0.3">
      <c r="B49" s="147" t="s">
        <v>45</v>
      </c>
      <c r="C49" s="166">
        <f>SUM(C36:C48)</f>
        <v>96618</v>
      </c>
      <c r="D49" s="166">
        <f t="shared" ref="D49:E49" si="5">SUM(D36:D48)</f>
        <v>201956</v>
      </c>
      <c r="E49" s="166">
        <f t="shared" si="5"/>
        <v>23304906</v>
      </c>
      <c r="F49" s="186">
        <f t="shared" si="4"/>
        <v>241.20666956467738</v>
      </c>
    </row>
    <row r="50" spans="2:6" ht="18.75" thickBot="1" x14ac:dyDescent="0.3">
      <c r="B50" s="173"/>
      <c r="C50" s="174"/>
      <c r="D50" s="174"/>
      <c r="E50" s="174"/>
      <c r="F50" s="175"/>
    </row>
    <row r="51" spans="2:6" ht="18.75" thickBot="1" x14ac:dyDescent="0.3">
      <c r="B51" s="134" t="s">
        <v>46</v>
      </c>
      <c r="C51" s="168"/>
      <c r="D51" s="168"/>
      <c r="E51" s="168"/>
      <c r="F51" s="168"/>
    </row>
    <row r="52" spans="2:6" ht="18" x14ac:dyDescent="0.25">
      <c r="B52" s="137" t="s">
        <v>47</v>
      </c>
      <c r="C52" s="170">
        <v>5484</v>
      </c>
      <c r="D52" s="171">
        <v>11225</v>
      </c>
      <c r="E52" s="162">
        <v>1310658</v>
      </c>
      <c r="F52" s="185">
        <f t="shared" ref="F52:F59" si="6">E52/C52</f>
        <v>238.99671772428883</v>
      </c>
    </row>
    <row r="53" spans="2:6" ht="18" x14ac:dyDescent="0.25">
      <c r="B53" s="142" t="s">
        <v>48</v>
      </c>
      <c r="C53" s="160">
        <v>7990</v>
      </c>
      <c r="D53" s="171">
        <v>17552</v>
      </c>
      <c r="E53" s="160">
        <v>2047367</v>
      </c>
      <c r="F53" s="185">
        <f t="shared" si="6"/>
        <v>256.24117647058824</v>
      </c>
    </row>
    <row r="54" spans="2:6" ht="18" x14ac:dyDescent="0.25">
      <c r="B54" s="142" t="s">
        <v>49</v>
      </c>
      <c r="C54" s="160">
        <v>22537</v>
      </c>
      <c r="D54" s="171">
        <v>45132</v>
      </c>
      <c r="E54" s="160">
        <v>5199780</v>
      </c>
      <c r="F54" s="185">
        <f t="shared" si="6"/>
        <v>230.72192394728668</v>
      </c>
    </row>
    <row r="55" spans="2:6" ht="18" x14ac:dyDescent="0.25">
      <c r="B55" s="142" t="s">
        <v>50</v>
      </c>
      <c r="C55" s="160">
        <v>7389</v>
      </c>
      <c r="D55" s="171">
        <v>15624</v>
      </c>
      <c r="E55" s="160">
        <v>1776388</v>
      </c>
      <c r="F55" s="185">
        <f t="shared" si="6"/>
        <v>240.409798348897</v>
      </c>
    </row>
    <row r="56" spans="2:6" ht="18" x14ac:dyDescent="0.25">
      <c r="B56" s="142" t="s">
        <v>51</v>
      </c>
      <c r="C56" s="160">
        <v>5598</v>
      </c>
      <c r="D56" s="171">
        <v>11198</v>
      </c>
      <c r="E56" s="160">
        <v>1322920</v>
      </c>
      <c r="F56" s="185">
        <f t="shared" si="6"/>
        <v>236.32011432654519</v>
      </c>
    </row>
    <row r="57" spans="2:6" ht="18" x14ac:dyDescent="0.25">
      <c r="B57" s="142" t="s">
        <v>52</v>
      </c>
      <c r="C57" s="160">
        <v>5758</v>
      </c>
      <c r="D57" s="171">
        <v>11786</v>
      </c>
      <c r="E57" s="160">
        <v>1362233</v>
      </c>
      <c r="F57" s="185">
        <f t="shared" si="6"/>
        <v>236.58093087877737</v>
      </c>
    </row>
    <row r="58" spans="2:6" ht="18.75" thickBot="1" x14ac:dyDescent="0.3">
      <c r="B58" s="142" t="s">
        <v>53</v>
      </c>
      <c r="C58" s="176">
        <v>7871</v>
      </c>
      <c r="D58" s="171">
        <v>15766</v>
      </c>
      <c r="E58" s="160">
        <v>1816173</v>
      </c>
      <c r="F58" s="185">
        <f t="shared" si="6"/>
        <v>230.74234531825689</v>
      </c>
    </row>
    <row r="59" spans="2:6" ht="18.75" thickBot="1" x14ac:dyDescent="0.3">
      <c r="B59" s="147" t="s">
        <v>45</v>
      </c>
      <c r="C59" s="166">
        <f>SUM(C52:C58)</f>
        <v>62627</v>
      </c>
      <c r="D59" s="166">
        <f t="shared" ref="D59:E59" si="7">SUM(D52:D58)</f>
        <v>128283</v>
      </c>
      <c r="E59" s="166">
        <f t="shared" si="7"/>
        <v>14835519</v>
      </c>
      <c r="F59" s="186">
        <f t="shared" si="6"/>
        <v>236.88694971817267</v>
      </c>
    </row>
    <row r="60" spans="2:6" ht="18.75" thickBot="1" x14ac:dyDescent="0.3">
      <c r="B60" s="173"/>
      <c r="C60" s="174"/>
      <c r="D60" s="174"/>
      <c r="E60" s="174"/>
      <c r="F60" s="175"/>
    </row>
    <row r="61" spans="2:6" ht="18.75" thickBot="1" x14ac:dyDescent="0.3">
      <c r="B61" s="134" t="s">
        <v>54</v>
      </c>
      <c r="C61" s="168"/>
      <c r="D61" s="168"/>
      <c r="E61" s="168"/>
      <c r="F61" s="168"/>
    </row>
    <row r="62" spans="2:6" ht="18" x14ac:dyDescent="0.25">
      <c r="B62" s="137" t="s">
        <v>55</v>
      </c>
      <c r="C62" s="170">
        <v>8852</v>
      </c>
      <c r="D62" s="171">
        <v>18798</v>
      </c>
      <c r="E62" s="162">
        <v>2171030</v>
      </c>
      <c r="F62" s="185">
        <f t="shared" ref="F62:F69" si="8">E62/C62</f>
        <v>245.25869859918663</v>
      </c>
    </row>
    <row r="63" spans="2:6" ht="18" x14ac:dyDescent="0.25">
      <c r="B63" s="142" t="s">
        <v>56</v>
      </c>
      <c r="C63" s="160">
        <v>9762</v>
      </c>
      <c r="D63" s="171">
        <v>20196</v>
      </c>
      <c r="E63" s="160">
        <v>2332395</v>
      </c>
      <c r="F63" s="185">
        <f t="shared" si="8"/>
        <v>238.92593730792871</v>
      </c>
    </row>
    <row r="64" spans="2:6" ht="18" x14ac:dyDescent="0.25">
      <c r="B64" s="142" t="s">
        <v>57</v>
      </c>
      <c r="C64" s="160">
        <v>11498</v>
      </c>
      <c r="D64" s="171">
        <v>23122</v>
      </c>
      <c r="E64" s="160">
        <v>2677793</v>
      </c>
      <c r="F64" s="185">
        <f t="shared" si="8"/>
        <v>232.89206818577145</v>
      </c>
    </row>
    <row r="65" spans="2:6" ht="18" x14ac:dyDescent="0.25">
      <c r="B65" s="142" t="s">
        <v>58</v>
      </c>
      <c r="C65" s="160">
        <v>5254</v>
      </c>
      <c r="D65" s="171">
        <v>11532</v>
      </c>
      <c r="E65" s="160">
        <v>1352238</v>
      </c>
      <c r="F65" s="185">
        <f t="shared" si="8"/>
        <v>257.3730491054435</v>
      </c>
    </row>
    <row r="66" spans="2:6" ht="18" x14ac:dyDescent="0.25">
      <c r="B66" s="142" t="s">
        <v>59</v>
      </c>
      <c r="C66" s="160">
        <v>4051</v>
      </c>
      <c r="D66" s="171">
        <v>8280</v>
      </c>
      <c r="E66" s="160">
        <v>955839</v>
      </c>
      <c r="F66" s="185">
        <f t="shared" si="8"/>
        <v>235.95137003209084</v>
      </c>
    </row>
    <row r="67" spans="2:6" ht="18" x14ac:dyDescent="0.25">
      <c r="B67" s="142" t="s">
        <v>60</v>
      </c>
      <c r="C67" s="160">
        <v>9832</v>
      </c>
      <c r="D67" s="171">
        <v>20410</v>
      </c>
      <c r="E67" s="160">
        <v>2350777</v>
      </c>
      <c r="F67" s="185">
        <f t="shared" si="8"/>
        <v>239.09448738812043</v>
      </c>
    </row>
    <row r="68" spans="2:6" ht="18.75" thickBot="1" x14ac:dyDescent="0.3">
      <c r="B68" s="142" t="s">
        <v>61</v>
      </c>
      <c r="C68" s="160">
        <v>9121</v>
      </c>
      <c r="D68" s="171">
        <v>18333</v>
      </c>
      <c r="E68" s="160">
        <v>2131467</v>
      </c>
      <c r="F68" s="185">
        <f t="shared" si="8"/>
        <v>233.68786317289772</v>
      </c>
    </row>
    <row r="69" spans="2:6" ht="18.75" thickBot="1" x14ac:dyDescent="0.3">
      <c r="B69" s="147" t="s">
        <v>45</v>
      </c>
      <c r="C69" s="166">
        <f>SUM(C62:C68)</f>
        <v>58370</v>
      </c>
      <c r="D69" s="166">
        <f>SUM(D62:D68)</f>
        <v>120671</v>
      </c>
      <c r="E69" s="166">
        <f>SUM(E62:E68)</f>
        <v>13971539</v>
      </c>
      <c r="F69" s="186">
        <f t="shared" si="8"/>
        <v>239.36164125406887</v>
      </c>
    </row>
    <row r="70" spans="2:6" ht="18.75" thickBot="1" x14ac:dyDescent="0.3">
      <c r="B70" s="173"/>
      <c r="C70" s="174"/>
      <c r="D70" s="174"/>
      <c r="E70" s="174"/>
      <c r="F70" s="175"/>
    </row>
    <row r="71" spans="2:6" ht="18.75" thickBot="1" x14ac:dyDescent="0.3">
      <c r="B71" s="134" t="s">
        <v>62</v>
      </c>
      <c r="C71" s="168"/>
      <c r="D71" s="168"/>
      <c r="E71" s="168"/>
      <c r="F71" s="168"/>
    </row>
    <row r="72" spans="2:6" ht="18" x14ac:dyDescent="0.25">
      <c r="B72" s="137" t="s">
        <v>63</v>
      </c>
      <c r="C72" s="170">
        <v>4043</v>
      </c>
      <c r="D72" s="171">
        <v>8593</v>
      </c>
      <c r="E72" s="162">
        <v>979475</v>
      </c>
      <c r="F72" s="185">
        <f t="shared" ref="F72:F78" si="9">E72/C72</f>
        <v>242.26440761810537</v>
      </c>
    </row>
    <row r="73" spans="2:6" ht="18" x14ac:dyDescent="0.25">
      <c r="B73" s="142" t="s">
        <v>64</v>
      </c>
      <c r="C73" s="160">
        <v>7235</v>
      </c>
      <c r="D73" s="171">
        <v>14150</v>
      </c>
      <c r="E73" s="160">
        <v>1613689</v>
      </c>
      <c r="F73" s="185">
        <f t="shared" si="9"/>
        <v>223.03925362819626</v>
      </c>
    </row>
    <row r="74" spans="2:6" ht="18" x14ac:dyDescent="0.25">
      <c r="B74" s="142" t="s">
        <v>62</v>
      </c>
      <c r="C74" s="160">
        <v>8126</v>
      </c>
      <c r="D74" s="171">
        <v>16833</v>
      </c>
      <c r="E74" s="160">
        <v>1929457</v>
      </c>
      <c r="F74" s="185">
        <f t="shared" si="9"/>
        <v>237.44240708835835</v>
      </c>
    </row>
    <row r="75" spans="2:6" ht="18" x14ac:dyDescent="0.25">
      <c r="B75" s="142" t="s">
        <v>65</v>
      </c>
      <c r="C75" s="160">
        <v>4341</v>
      </c>
      <c r="D75" s="171">
        <v>8787</v>
      </c>
      <c r="E75" s="160">
        <v>1011879</v>
      </c>
      <c r="F75" s="185">
        <f t="shared" si="9"/>
        <v>233.09813407049066</v>
      </c>
    </row>
    <row r="76" spans="2:6" ht="18" x14ac:dyDescent="0.25">
      <c r="B76" s="142" t="s">
        <v>66</v>
      </c>
      <c r="C76" s="160">
        <v>6276</v>
      </c>
      <c r="D76" s="171">
        <v>12951</v>
      </c>
      <c r="E76" s="160">
        <v>1484668</v>
      </c>
      <c r="F76" s="185">
        <f t="shared" si="9"/>
        <v>236.56277884002549</v>
      </c>
    </row>
    <row r="77" spans="2:6" ht="18.75" thickBot="1" x14ac:dyDescent="0.3">
      <c r="B77" s="144" t="s">
        <v>67</v>
      </c>
      <c r="C77" s="176">
        <v>4045</v>
      </c>
      <c r="D77" s="171">
        <v>8548</v>
      </c>
      <c r="E77" s="176">
        <v>975008</v>
      </c>
      <c r="F77" s="185">
        <f t="shared" si="9"/>
        <v>241.04029666254635</v>
      </c>
    </row>
    <row r="78" spans="2:6" ht="18.75" thickBot="1" x14ac:dyDescent="0.3">
      <c r="B78" s="147" t="s">
        <v>45</v>
      </c>
      <c r="C78" s="166">
        <f>SUM(C72:C77)</f>
        <v>34066</v>
      </c>
      <c r="D78" s="166">
        <f t="shared" ref="D78:E78" si="10">SUM(D72:D77)</f>
        <v>69862</v>
      </c>
      <c r="E78" s="166">
        <f t="shared" si="10"/>
        <v>7994176</v>
      </c>
      <c r="F78" s="186">
        <f t="shared" si="9"/>
        <v>234.66729290201374</v>
      </c>
    </row>
    <row r="79" spans="2:6" ht="18.75" thickBot="1" x14ac:dyDescent="0.3">
      <c r="B79" s="173"/>
      <c r="C79" s="174"/>
      <c r="D79" s="174"/>
      <c r="E79" s="174"/>
      <c r="F79" s="175"/>
    </row>
    <row r="80" spans="2:6" ht="18.75" thickBot="1" x14ac:dyDescent="0.3">
      <c r="B80" s="134" t="s">
        <v>68</v>
      </c>
      <c r="C80" s="168"/>
      <c r="D80" s="168"/>
      <c r="E80" s="168"/>
      <c r="F80" s="168"/>
    </row>
    <row r="81" spans="2:6" ht="18" x14ac:dyDescent="0.25">
      <c r="B81" s="137" t="s">
        <v>69</v>
      </c>
      <c r="C81" s="170">
        <v>2542</v>
      </c>
      <c r="D81" s="171">
        <v>5136</v>
      </c>
      <c r="E81" s="162">
        <v>585070</v>
      </c>
      <c r="F81" s="185">
        <f t="shared" ref="F81:F91" si="11">E81/C81</f>
        <v>230.16129032258064</v>
      </c>
    </row>
    <row r="82" spans="2:6" ht="18" x14ac:dyDescent="0.25">
      <c r="B82" s="142" t="s">
        <v>70</v>
      </c>
      <c r="C82" s="160">
        <v>257</v>
      </c>
      <c r="D82" s="171">
        <v>556</v>
      </c>
      <c r="E82" s="160">
        <v>61141</v>
      </c>
      <c r="F82" s="185">
        <f t="shared" si="11"/>
        <v>237.90272373540856</v>
      </c>
    </row>
    <row r="83" spans="2:6" ht="18" x14ac:dyDescent="0.25">
      <c r="B83" s="142" t="s">
        <v>71</v>
      </c>
      <c r="C83" s="160">
        <v>6997</v>
      </c>
      <c r="D83" s="171">
        <v>14221</v>
      </c>
      <c r="E83" s="160">
        <v>1659055</v>
      </c>
      <c r="F83" s="185">
        <f t="shared" si="11"/>
        <v>237.10947548949551</v>
      </c>
    </row>
    <row r="84" spans="2:6" ht="18" x14ac:dyDescent="0.25">
      <c r="B84" s="142" t="s">
        <v>68</v>
      </c>
      <c r="C84" s="160">
        <v>11441</v>
      </c>
      <c r="D84" s="171">
        <v>22299</v>
      </c>
      <c r="E84" s="160">
        <v>2588807</v>
      </c>
      <c r="F84" s="185">
        <f t="shared" si="11"/>
        <v>226.27453893890393</v>
      </c>
    </row>
    <row r="85" spans="2:6" ht="18" x14ac:dyDescent="0.25">
      <c r="B85" s="142" t="s">
        <v>72</v>
      </c>
      <c r="C85" s="160">
        <v>8337</v>
      </c>
      <c r="D85" s="171">
        <v>17322</v>
      </c>
      <c r="E85" s="160">
        <v>2014691</v>
      </c>
      <c r="F85" s="185">
        <f t="shared" si="11"/>
        <v>241.65659109991603</v>
      </c>
    </row>
    <row r="86" spans="2:6" ht="18" x14ac:dyDescent="0.25">
      <c r="B86" s="142" t="s">
        <v>73</v>
      </c>
      <c r="C86" s="160">
        <v>7686</v>
      </c>
      <c r="D86" s="171">
        <v>15416</v>
      </c>
      <c r="E86" s="160">
        <v>1794464</v>
      </c>
      <c r="F86" s="185">
        <f t="shared" si="11"/>
        <v>233.47176684881603</v>
      </c>
    </row>
    <row r="87" spans="2:6" ht="18" x14ac:dyDescent="0.25">
      <c r="B87" s="142" t="s">
        <v>74</v>
      </c>
      <c r="C87" s="160">
        <v>2882</v>
      </c>
      <c r="D87" s="171">
        <v>5841</v>
      </c>
      <c r="E87" s="160">
        <v>672451</v>
      </c>
      <c r="F87" s="185">
        <f t="shared" si="11"/>
        <v>233.32789729354616</v>
      </c>
    </row>
    <row r="88" spans="2:6" ht="18" x14ac:dyDescent="0.25">
      <c r="B88" s="142" t="s">
        <v>75</v>
      </c>
      <c r="C88" s="160">
        <v>5514</v>
      </c>
      <c r="D88" s="171">
        <v>11504</v>
      </c>
      <c r="E88" s="160">
        <v>1333540</v>
      </c>
      <c r="F88" s="185">
        <f t="shared" si="11"/>
        <v>241.8462096481683</v>
      </c>
    </row>
    <row r="89" spans="2:6" ht="18" x14ac:dyDescent="0.25">
      <c r="B89" s="142" t="s">
        <v>76</v>
      </c>
      <c r="C89" s="160">
        <v>2095</v>
      </c>
      <c r="D89" s="171">
        <v>4179</v>
      </c>
      <c r="E89" s="160">
        <v>491734</v>
      </c>
      <c r="F89" s="185">
        <f t="shared" si="11"/>
        <v>234.71789976133653</v>
      </c>
    </row>
    <row r="90" spans="2:6" ht="18.75" thickBot="1" x14ac:dyDescent="0.3">
      <c r="B90" s="144" t="s">
        <v>77</v>
      </c>
      <c r="C90" s="176">
        <v>9407</v>
      </c>
      <c r="D90" s="171">
        <v>18590</v>
      </c>
      <c r="E90" s="176">
        <v>2147116</v>
      </c>
      <c r="F90" s="185">
        <f t="shared" si="11"/>
        <v>228.24662485383226</v>
      </c>
    </row>
    <row r="91" spans="2:6" ht="18.75" thickBot="1" x14ac:dyDescent="0.3">
      <c r="B91" s="147" t="s">
        <v>45</v>
      </c>
      <c r="C91" s="166">
        <f>SUM(C81:C90)</f>
        <v>57158</v>
      </c>
      <c r="D91" s="166">
        <f t="shared" ref="D91:E91" si="12">SUM(D81:D90)</f>
        <v>115064</v>
      </c>
      <c r="E91" s="166">
        <f t="shared" si="12"/>
        <v>13348069</v>
      </c>
      <c r="F91" s="186">
        <f t="shared" si="11"/>
        <v>233.52932222960916</v>
      </c>
    </row>
    <row r="92" spans="2:6" ht="18.75" thickBot="1" x14ac:dyDescent="0.3">
      <c r="B92" s="173"/>
      <c r="C92" s="174"/>
      <c r="D92" s="174"/>
      <c r="E92" s="174"/>
      <c r="F92" s="175"/>
    </row>
    <row r="93" spans="2:6" ht="18.75" thickBot="1" x14ac:dyDescent="0.3">
      <c r="B93" s="134" t="s">
        <v>78</v>
      </c>
      <c r="C93" s="168"/>
      <c r="D93" s="168"/>
      <c r="E93" s="168"/>
      <c r="F93" s="168"/>
    </row>
    <row r="94" spans="2:6" ht="18" x14ac:dyDescent="0.25">
      <c r="B94" s="137" t="s">
        <v>79</v>
      </c>
      <c r="C94" s="170">
        <v>5727</v>
      </c>
      <c r="D94" s="171">
        <v>11511</v>
      </c>
      <c r="E94" s="162">
        <v>1327639</v>
      </c>
      <c r="F94" s="185">
        <f t="shared" ref="F94:F102" si="13">E94/C94</f>
        <v>231.8210232233281</v>
      </c>
    </row>
    <row r="95" spans="2:6" ht="18" x14ac:dyDescent="0.25">
      <c r="B95" s="142" t="s">
        <v>80</v>
      </c>
      <c r="C95" s="160">
        <v>7654</v>
      </c>
      <c r="D95" s="171">
        <v>15969</v>
      </c>
      <c r="E95" s="160">
        <v>1854868</v>
      </c>
      <c r="F95" s="185">
        <f t="shared" si="13"/>
        <v>242.33969166448915</v>
      </c>
    </row>
    <row r="96" spans="2:6" ht="18" x14ac:dyDescent="0.25">
      <c r="B96" s="142" t="s">
        <v>81</v>
      </c>
      <c r="C96" s="160">
        <v>4092</v>
      </c>
      <c r="D96" s="171">
        <v>8612</v>
      </c>
      <c r="E96" s="160">
        <v>997036</v>
      </c>
      <c r="F96" s="185">
        <f t="shared" si="13"/>
        <v>243.65493646138808</v>
      </c>
    </row>
    <row r="97" spans="2:6" ht="18" x14ac:dyDescent="0.25">
      <c r="B97" s="142" t="s">
        <v>82</v>
      </c>
      <c r="C97" s="160">
        <v>2732</v>
      </c>
      <c r="D97" s="171">
        <v>5194</v>
      </c>
      <c r="E97" s="160">
        <v>601523</v>
      </c>
      <c r="F97" s="185">
        <f t="shared" si="13"/>
        <v>220.17679355783309</v>
      </c>
    </row>
    <row r="98" spans="2:6" ht="18" x14ac:dyDescent="0.25">
      <c r="B98" s="142" t="s">
        <v>83</v>
      </c>
      <c r="C98" s="160">
        <v>5335</v>
      </c>
      <c r="D98" s="171">
        <v>11155</v>
      </c>
      <c r="E98" s="160">
        <v>1297548</v>
      </c>
      <c r="F98" s="185">
        <f t="shared" si="13"/>
        <v>243.21424554826618</v>
      </c>
    </row>
    <row r="99" spans="2:6" ht="18" x14ac:dyDescent="0.25">
      <c r="B99" s="142" t="s">
        <v>84</v>
      </c>
      <c r="C99" s="160">
        <v>1155</v>
      </c>
      <c r="D99" s="171">
        <v>2699</v>
      </c>
      <c r="E99" s="160">
        <v>312531</v>
      </c>
      <c r="F99" s="185">
        <f t="shared" si="13"/>
        <v>270.58961038961041</v>
      </c>
    </row>
    <row r="100" spans="2:6" ht="18" x14ac:dyDescent="0.25">
      <c r="B100" s="142" t="s">
        <v>85</v>
      </c>
      <c r="C100" s="160">
        <v>15786</v>
      </c>
      <c r="D100" s="171">
        <v>31068</v>
      </c>
      <c r="E100" s="160">
        <v>3651236</v>
      </c>
      <c r="F100" s="185">
        <f t="shared" si="13"/>
        <v>231.2958317496516</v>
      </c>
    </row>
    <row r="101" spans="2:6" ht="18" x14ac:dyDescent="0.25">
      <c r="B101" s="177" t="s">
        <v>86</v>
      </c>
      <c r="C101" s="160">
        <v>4522</v>
      </c>
      <c r="D101" s="171">
        <v>9593</v>
      </c>
      <c r="E101" s="160">
        <v>1095343</v>
      </c>
      <c r="F101" s="185">
        <f t="shared" si="13"/>
        <v>242.22534276868643</v>
      </c>
    </row>
    <row r="102" spans="2:6" ht="18.75" thickBot="1" x14ac:dyDescent="0.3">
      <c r="B102" s="142" t="s">
        <v>87</v>
      </c>
      <c r="C102" s="176">
        <v>6662</v>
      </c>
      <c r="D102" s="171">
        <v>13662</v>
      </c>
      <c r="E102" s="160">
        <v>1585355</v>
      </c>
      <c r="F102" s="185">
        <f t="shared" si="13"/>
        <v>237.96982888021614</v>
      </c>
    </row>
    <row r="103" spans="2:6" ht="18.75" thickBot="1" x14ac:dyDescent="0.3">
      <c r="B103" s="147" t="s">
        <v>45</v>
      </c>
      <c r="C103" s="166">
        <f>SUM(C94:C102)</f>
        <v>53665</v>
      </c>
      <c r="D103" s="166">
        <f t="shared" ref="D103:E103" si="14">SUM(D94:D102)</f>
        <v>109463</v>
      </c>
      <c r="E103" s="166">
        <f t="shared" si="14"/>
        <v>12723079</v>
      </c>
      <c r="F103" s="186">
        <f t="shared" ref="F103" si="15">E103/C103</f>
        <v>237.08336904872823</v>
      </c>
    </row>
    <row r="104" spans="2:6" ht="18.75" thickBot="1" x14ac:dyDescent="0.3">
      <c r="B104" s="173"/>
      <c r="C104" s="174"/>
      <c r="D104" s="174"/>
      <c r="E104" s="174"/>
      <c r="F104" s="175"/>
    </row>
    <row r="105" spans="2:6" ht="18.75" thickBot="1" x14ac:dyDescent="0.3">
      <c r="B105" s="152" t="s">
        <v>88</v>
      </c>
      <c r="C105" s="168"/>
      <c r="D105" s="168"/>
      <c r="E105" s="168"/>
      <c r="F105" s="168"/>
    </row>
    <row r="106" spans="2:6" ht="18" x14ac:dyDescent="0.25">
      <c r="B106" s="178" t="s">
        <v>89</v>
      </c>
      <c r="C106" s="179">
        <v>4001</v>
      </c>
      <c r="D106" s="171">
        <v>9295</v>
      </c>
      <c r="E106" s="162">
        <v>1078474</v>
      </c>
      <c r="F106" s="185">
        <f t="shared" ref="F106:F119" si="16">E106/C106</f>
        <v>269.55111222194449</v>
      </c>
    </row>
    <row r="107" spans="2:6" ht="18" x14ac:dyDescent="0.25">
      <c r="B107" s="180" t="s">
        <v>90</v>
      </c>
      <c r="C107" s="160">
        <v>5727</v>
      </c>
      <c r="D107" s="171">
        <v>11545</v>
      </c>
      <c r="E107" s="162">
        <v>1331509</v>
      </c>
      <c r="F107" s="185">
        <f t="shared" si="16"/>
        <v>232.49676968744544</v>
      </c>
    </row>
    <row r="108" spans="2:6" ht="18" x14ac:dyDescent="0.25">
      <c r="B108" s="180" t="s">
        <v>91</v>
      </c>
      <c r="C108" s="160">
        <v>855</v>
      </c>
      <c r="D108" s="171">
        <v>1923</v>
      </c>
      <c r="E108" s="160">
        <v>230954</v>
      </c>
      <c r="F108" s="185">
        <f t="shared" si="16"/>
        <v>270.12163742690058</v>
      </c>
    </row>
    <row r="109" spans="2:6" ht="18" x14ac:dyDescent="0.25">
      <c r="B109" s="180" t="s">
        <v>92</v>
      </c>
      <c r="C109" s="160">
        <v>7737</v>
      </c>
      <c r="D109" s="171">
        <v>16484</v>
      </c>
      <c r="E109" s="160">
        <v>1900558</v>
      </c>
      <c r="F109" s="185">
        <f t="shared" si="16"/>
        <v>245.64534057128085</v>
      </c>
    </row>
    <row r="110" spans="2:6" ht="18" x14ac:dyDescent="0.25">
      <c r="B110" s="142" t="s">
        <v>93</v>
      </c>
      <c r="C110" s="160">
        <v>4761</v>
      </c>
      <c r="D110" s="171">
        <v>10300</v>
      </c>
      <c r="E110" s="160">
        <v>1195931</v>
      </c>
      <c r="F110" s="185">
        <f t="shared" si="16"/>
        <v>251.19323671497585</v>
      </c>
    </row>
    <row r="111" spans="2:6" ht="18" x14ac:dyDescent="0.25">
      <c r="B111" s="142" t="s">
        <v>94</v>
      </c>
      <c r="C111" s="160">
        <v>3817</v>
      </c>
      <c r="D111" s="171">
        <v>8836</v>
      </c>
      <c r="E111" s="160">
        <v>1029782</v>
      </c>
      <c r="F111" s="185">
        <f t="shared" si="16"/>
        <v>269.78831543096675</v>
      </c>
    </row>
    <row r="112" spans="2:6" ht="18" x14ac:dyDescent="0.25">
      <c r="B112" s="142" t="s">
        <v>95</v>
      </c>
      <c r="C112" s="160">
        <v>8911</v>
      </c>
      <c r="D112" s="171">
        <v>19873</v>
      </c>
      <c r="E112" s="160">
        <v>2263026</v>
      </c>
      <c r="F112" s="185">
        <f t="shared" si="16"/>
        <v>253.95870272696666</v>
      </c>
    </row>
    <row r="113" spans="2:6" ht="18" x14ac:dyDescent="0.25">
      <c r="B113" s="142" t="s">
        <v>96</v>
      </c>
      <c r="C113" s="160">
        <v>5870</v>
      </c>
      <c r="D113" s="171">
        <v>13229</v>
      </c>
      <c r="E113" s="160">
        <v>1517509</v>
      </c>
      <c r="F113" s="185">
        <f t="shared" si="16"/>
        <v>258.51942078364567</v>
      </c>
    </row>
    <row r="114" spans="2:6" ht="18" x14ac:dyDescent="0.25">
      <c r="B114" s="142" t="s">
        <v>97</v>
      </c>
      <c r="C114" s="160">
        <v>5287</v>
      </c>
      <c r="D114" s="171">
        <v>12208</v>
      </c>
      <c r="E114" s="160">
        <v>1397956</v>
      </c>
      <c r="F114" s="185">
        <f t="shared" si="16"/>
        <v>264.41384528087764</v>
      </c>
    </row>
    <row r="115" spans="2:6" ht="18" x14ac:dyDescent="0.25">
      <c r="B115" s="142" t="s">
        <v>98</v>
      </c>
      <c r="C115" s="160">
        <v>7451</v>
      </c>
      <c r="D115" s="171">
        <v>14899</v>
      </c>
      <c r="E115" s="160">
        <v>1738377</v>
      </c>
      <c r="F115" s="185">
        <f t="shared" si="16"/>
        <v>233.30787813716279</v>
      </c>
    </row>
    <row r="116" spans="2:6" ht="18" x14ac:dyDescent="0.25">
      <c r="B116" s="142" t="s">
        <v>99</v>
      </c>
      <c r="C116" s="160">
        <v>8660</v>
      </c>
      <c r="D116" s="171">
        <v>19761</v>
      </c>
      <c r="E116" s="160">
        <v>2277403</v>
      </c>
      <c r="F116" s="185">
        <f t="shared" si="16"/>
        <v>262.9795612009238</v>
      </c>
    </row>
    <row r="117" spans="2:6" ht="18" x14ac:dyDescent="0.25">
      <c r="B117" s="142" t="s">
        <v>100</v>
      </c>
      <c r="C117" s="160">
        <v>16875</v>
      </c>
      <c r="D117" s="171">
        <v>36138</v>
      </c>
      <c r="E117" s="160">
        <v>4231093</v>
      </c>
      <c r="F117" s="185">
        <f t="shared" si="16"/>
        <v>250.73143703703704</v>
      </c>
    </row>
    <row r="118" spans="2:6" ht="18" x14ac:dyDescent="0.25">
      <c r="B118" s="142" t="s">
        <v>101</v>
      </c>
      <c r="C118" s="160">
        <v>5581</v>
      </c>
      <c r="D118" s="171">
        <v>12495</v>
      </c>
      <c r="E118" s="160">
        <v>1443081</v>
      </c>
      <c r="F118" s="185">
        <f t="shared" si="16"/>
        <v>258.57032789822614</v>
      </c>
    </row>
    <row r="119" spans="2:6" ht="18.75" thickBot="1" x14ac:dyDescent="0.3">
      <c r="B119" s="142" t="s">
        <v>102</v>
      </c>
      <c r="C119" s="176">
        <v>8467</v>
      </c>
      <c r="D119" s="171">
        <v>17793</v>
      </c>
      <c r="E119" s="160">
        <v>2055191</v>
      </c>
      <c r="F119" s="185">
        <f t="shared" si="16"/>
        <v>242.72953820715719</v>
      </c>
    </row>
    <row r="120" spans="2:6" ht="18.75" thickBot="1" x14ac:dyDescent="0.3">
      <c r="B120" s="147" t="s">
        <v>45</v>
      </c>
      <c r="C120" s="166">
        <f>SUM(C106:C119)</f>
        <v>94000</v>
      </c>
      <c r="D120" s="166">
        <f t="shared" ref="D120:E120" si="17">SUM(D106:D119)</f>
        <v>204779</v>
      </c>
      <c r="E120" s="166">
        <f t="shared" si="17"/>
        <v>23690844</v>
      </c>
      <c r="F120" s="186">
        <f t="shared" ref="F120" si="18">E120/C120</f>
        <v>252.03025531914895</v>
      </c>
    </row>
    <row r="121" spans="2:6" ht="18.75" thickBot="1" x14ac:dyDescent="0.3">
      <c r="B121" s="173"/>
      <c r="C121" s="174"/>
      <c r="D121" s="174"/>
      <c r="E121" s="174"/>
      <c r="F121" s="175"/>
    </row>
    <row r="122" spans="2:6" ht="18.75" thickBot="1" x14ac:dyDescent="0.3">
      <c r="B122" s="134" t="s">
        <v>103</v>
      </c>
      <c r="C122" s="168"/>
      <c r="D122" s="168"/>
      <c r="E122" s="168"/>
      <c r="F122" s="168"/>
    </row>
    <row r="123" spans="2:6" ht="18" x14ac:dyDescent="0.25">
      <c r="B123" s="137" t="s">
        <v>104</v>
      </c>
      <c r="C123" s="179">
        <v>1617</v>
      </c>
      <c r="D123" s="171">
        <v>3566</v>
      </c>
      <c r="E123" s="162">
        <v>415254</v>
      </c>
      <c r="F123" s="185">
        <f t="shared" ref="F123:F131" si="19">E123/C123</f>
        <v>256.80519480519479</v>
      </c>
    </row>
    <row r="124" spans="2:6" ht="18" x14ac:dyDescent="0.25">
      <c r="B124" s="142" t="s">
        <v>105</v>
      </c>
      <c r="C124" s="160">
        <v>5108</v>
      </c>
      <c r="D124" s="171">
        <v>10208</v>
      </c>
      <c r="E124" s="162">
        <v>1192739</v>
      </c>
      <c r="F124" s="185">
        <f t="shared" si="19"/>
        <v>233.5041111981206</v>
      </c>
    </row>
    <row r="125" spans="2:6" ht="18" x14ac:dyDescent="0.25">
      <c r="B125" s="142" t="s">
        <v>106</v>
      </c>
      <c r="C125" s="160">
        <v>1665</v>
      </c>
      <c r="D125" s="171">
        <v>3381</v>
      </c>
      <c r="E125" s="160">
        <v>395709</v>
      </c>
      <c r="F125" s="185">
        <f t="shared" si="19"/>
        <v>237.66306306306305</v>
      </c>
    </row>
    <row r="126" spans="2:6" ht="18" x14ac:dyDescent="0.25">
      <c r="B126" s="142" t="s">
        <v>107</v>
      </c>
      <c r="C126" s="160">
        <v>4928</v>
      </c>
      <c r="D126" s="171">
        <v>9589</v>
      </c>
      <c r="E126" s="160">
        <v>1121326</v>
      </c>
      <c r="F126" s="185">
        <f t="shared" si="19"/>
        <v>227.54180194805195</v>
      </c>
    </row>
    <row r="127" spans="2:6" ht="18" x14ac:dyDescent="0.25">
      <c r="B127" s="142" t="s">
        <v>108</v>
      </c>
      <c r="C127" s="160">
        <v>7663</v>
      </c>
      <c r="D127" s="171">
        <v>13149</v>
      </c>
      <c r="E127" s="160">
        <v>1606857</v>
      </c>
      <c r="F127" s="185">
        <f t="shared" si="19"/>
        <v>209.6903301579016</v>
      </c>
    </row>
    <row r="128" spans="2:6" ht="18" x14ac:dyDescent="0.25">
      <c r="B128" s="142" t="s">
        <v>109</v>
      </c>
      <c r="C128" s="160">
        <v>10937</v>
      </c>
      <c r="D128" s="171">
        <v>23215</v>
      </c>
      <c r="E128" s="160">
        <v>2734332</v>
      </c>
      <c r="F128" s="185">
        <f t="shared" si="19"/>
        <v>250.00749748559934</v>
      </c>
    </row>
    <row r="129" spans="2:6" ht="18" x14ac:dyDescent="0.25">
      <c r="B129" s="142" t="s">
        <v>110</v>
      </c>
      <c r="C129" s="160">
        <v>9762</v>
      </c>
      <c r="D129" s="171">
        <v>19992</v>
      </c>
      <c r="E129" s="160">
        <v>2338169</v>
      </c>
      <c r="F129" s="185">
        <f t="shared" si="19"/>
        <v>239.51741446424913</v>
      </c>
    </row>
    <row r="130" spans="2:6" ht="18" x14ac:dyDescent="0.25">
      <c r="B130" s="142" t="s">
        <v>111</v>
      </c>
      <c r="C130" s="160">
        <v>7267</v>
      </c>
      <c r="D130" s="171">
        <v>15711</v>
      </c>
      <c r="E130" s="160">
        <v>1852633</v>
      </c>
      <c r="F130" s="185">
        <f t="shared" si="19"/>
        <v>254.93780101830191</v>
      </c>
    </row>
    <row r="131" spans="2:6" ht="18.75" thickBot="1" x14ac:dyDescent="0.3">
      <c r="B131" s="177" t="s">
        <v>112</v>
      </c>
      <c r="C131" s="160">
        <v>14449</v>
      </c>
      <c r="D131" s="171">
        <v>27600</v>
      </c>
      <c r="E131" s="160">
        <v>3292354</v>
      </c>
      <c r="F131" s="185">
        <f t="shared" si="19"/>
        <v>227.86033635545712</v>
      </c>
    </row>
    <row r="132" spans="2:6" ht="18.75" thickBot="1" x14ac:dyDescent="0.3">
      <c r="B132" s="147" t="s">
        <v>45</v>
      </c>
      <c r="C132" s="166">
        <f>SUM(C123:C131)</f>
        <v>63396</v>
      </c>
      <c r="D132" s="166">
        <f>SUM(D123:D131)</f>
        <v>126411</v>
      </c>
      <c r="E132" s="166">
        <f>SUM(E123:E131)</f>
        <v>14949373</v>
      </c>
      <c r="F132" s="186">
        <f t="shared" ref="F132" si="20">E132/C132</f>
        <v>235.80940437882515</v>
      </c>
    </row>
    <row r="133" spans="2:6" ht="18.75" thickBot="1" x14ac:dyDescent="0.3">
      <c r="B133" s="173"/>
      <c r="C133" s="174"/>
      <c r="D133" s="174"/>
      <c r="E133" s="174"/>
      <c r="F133" s="175"/>
    </row>
    <row r="134" spans="2:6" ht="18.75" thickBot="1" x14ac:dyDescent="0.3">
      <c r="B134" s="181" t="s">
        <v>114</v>
      </c>
      <c r="C134" s="182">
        <f>SUM(C132+C120+C103+C91+C78+C69+C59+C49+C33+C17)</f>
        <v>662141</v>
      </c>
      <c r="D134" s="182">
        <f>SUM(D132+D120+D103+D91+D78+D69+D59+D49+D33+D17)</f>
        <v>1368304</v>
      </c>
      <c r="E134" s="182">
        <f>SUM(E132+E120+E103+E91+E78+E69+E59+E49+E33+E17)</f>
        <v>158849967</v>
      </c>
      <c r="F134" s="169">
        <f t="shared" ref="F134" si="21">E134/C134</f>
        <v>239.90353565177205</v>
      </c>
    </row>
    <row r="135" spans="2:6" ht="18.75" x14ac:dyDescent="0.3">
      <c r="B135" s="51"/>
      <c r="C135" s="17"/>
      <c r="D135" s="17"/>
      <c r="E135" s="17"/>
      <c r="F135" s="17"/>
    </row>
    <row r="136" spans="2:6" ht="18.75" x14ac:dyDescent="0.3">
      <c r="B136" s="51"/>
      <c r="C136" s="67"/>
      <c r="D136" s="67"/>
      <c r="E136" s="67"/>
      <c r="F136" s="17"/>
    </row>
    <row r="137" spans="2:6" ht="18.75" x14ac:dyDescent="0.3">
      <c r="B137" s="51"/>
      <c r="C137" s="17"/>
      <c r="D137" s="17"/>
      <c r="E137" s="17"/>
      <c r="F137" s="17"/>
    </row>
    <row r="138" spans="2:6" ht="18.75" x14ac:dyDescent="0.3">
      <c r="B138" s="51"/>
      <c r="C138" s="17"/>
      <c r="D138" s="17"/>
      <c r="E138" s="17"/>
      <c r="F138" s="17"/>
    </row>
    <row r="139" spans="2:6" ht="18.75" x14ac:dyDescent="0.3">
      <c r="B139" s="51"/>
      <c r="C139" s="17"/>
      <c r="D139" s="17"/>
      <c r="E139" s="17"/>
      <c r="F139" s="17"/>
    </row>
    <row r="140" spans="2:6" ht="18.75" x14ac:dyDescent="0.3">
      <c r="B140" s="51"/>
      <c r="C140" s="17"/>
      <c r="D140" s="17"/>
      <c r="E140" s="17"/>
      <c r="F140" s="17"/>
    </row>
  </sheetData>
  <mergeCells count="5">
    <mergeCell ref="B1:F1"/>
    <mergeCell ref="B2:F2"/>
    <mergeCell ref="B3:F3"/>
    <mergeCell ref="B4:F4"/>
    <mergeCell ref="C6:F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0"/>
  <sheetViews>
    <sheetView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M12" sqref="M12"/>
    </sheetView>
  </sheetViews>
  <sheetFormatPr defaultRowHeight="14.25" x14ac:dyDescent="0.2"/>
  <cols>
    <col min="1" max="1" width="9.140625" style="203"/>
    <col min="2" max="2" width="18.7109375" style="203" bestFit="1" customWidth="1"/>
    <col min="3" max="3" width="11.28515625" style="203" bestFit="1" customWidth="1"/>
    <col min="4" max="4" width="13.5703125" style="203" bestFit="1" customWidth="1"/>
    <col min="5" max="5" width="16.7109375" style="203" bestFit="1" customWidth="1"/>
    <col min="6" max="6" width="15.85546875" style="203" customWidth="1"/>
    <col min="7" max="7" width="10.85546875" style="203" hidden="1" customWidth="1"/>
    <col min="8" max="8" width="11.28515625" style="203" hidden="1" customWidth="1"/>
    <col min="9" max="9" width="12.140625" style="203" hidden="1" customWidth="1"/>
    <col min="10" max="10" width="14.28515625" style="203" hidden="1" customWidth="1"/>
    <col min="11" max="16384" width="9.140625" style="203"/>
  </cols>
  <sheetData>
    <row r="1" spans="2:10" ht="18" x14ac:dyDescent="0.25">
      <c r="B1" s="226" t="s">
        <v>0</v>
      </c>
      <c r="C1" s="226"/>
      <c r="D1" s="226"/>
      <c r="E1" s="226"/>
      <c r="F1" s="226"/>
      <c r="G1" s="202"/>
      <c r="H1" s="202"/>
      <c r="I1" s="202"/>
      <c r="J1" s="202"/>
    </row>
    <row r="2" spans="2:10" ht="18" x14ac:dyDescent="0.25">
      <c r="B2" s="226" t="s">
        <v>1</v>
      </c>
      <c r="C2" s="226"/>
      <c r="D2" s="226"/>
      <c r="E2" s="226"/>
      <c r="F2" s="226"/>
      <c r="G2" s="202"/>
      <c r="H2" s="202"/>
      <c r="I2" s="202"/>
      <c r="J2" s="202"/>
    </row>
    <row r="3" spans="2:10" ht="18" x14ac:dyDescent="0.25">
      <c r="B3" s="227" t="s">
        <v>2</v>
      </c>
      <c r="C3" s="227"/>
      <c r="D3" s="227"/>
      <c r="E3" s="227"/>
      <c r="F3" s="227"/>
      <c r="G3" s="202"/>
      <c r="H3" s="202"/>
      <c r="I3" s="202"/>
      <c r="J3" s="202"/>
    </row>
    <row r="4" spans="2:10" ht="18" x14ac:dyDescent="0.25">
      <c r="B4" s="226" t="s">
        <v>129</v>
      </c>
      <c r="C4" s="226"/>
      <c r="D4" s="226"/>
      <c r="E4" s="226"/>
      <c r="F4" s="226"/>
      <c r="G4" s="202"/>
      <c r="H4" s="202"/>
      <c r="I4" s="202"/>
      <c r="J4" s="202"/>
    </row>
    <row r="5" spans="2:10" ht="18.75" thickBot="1" x14ac:dyDescent="0.3">
      <c r="B5" s="207"/>
      <c r="C5" s="207"/>
      <c r="D5" s="207"/>
      <c r="E5" s="207"/>
      <c r="F5" s="207"/>
      <c r="G5" s="202"/>
      <c r="H5" s="202"/>
      <c r="I5" s="202"/>
      <c r="J5" s="202"/>
    </row>
    <row r="6" spans="2:10" ht="18.75" thickBot="1" x14ac:dyDescent="0.3">
      <c r="B6" s="208"/>
      <c r="C6" s="224"/>
      <c r="D6" s="224"/>
      <c r="E6" s="224"/>
      <c r="F6" s="225"/>
      <c r="G6" s="221" t="s">
        <v>136</v>
      </c>
      <c r="H6" s="222"/>
      <c r="I6" s="222"/>
      <c r="J6" s="223"/>
    </row>
    <row r="7" spans="2:10" ht="57" customHeight="1" thickBot="1" x14ac:dyDescent="0.3">
      <c r="B7" s="131"/>
      <c r="C7" s="132" t="s">
        <v>3</v>
      </c>
      <c r="D7" s="133" t="s">
        <v>4</v>
      </c>
      <c r="E7" s="133" t="s">
        <v>5</v>
      </c>
      <c r="F7" s="133" t="s">
        <v>6</v>
      </c>
      <c r="G7" s="183" t="s">
        <v>3</v>
      </c>
      <c r="H7" s="184" t="s">
        <v>4</v>
      </c>
      <c r="I7" s="184" t="s">
        <v>5</v>
      </c>
      <c r="J7" s="184" t="s">
        <v>6</v>
      </c>
    </row>
    <row r="8" spans="2:10" ht="18.75" thickBot="1" x14ac:dyDescent="0.3">
      <c r="B8" s="134" t="s">
        <v>7</v>
      </c>
      <c r="C8" s="135"/>
      <c r="D8" s="135"/>
      <c r="E8" s="135"/>
      <c r="F8" s="136"/>
      <c r="G8" s="198"/>
      <c r="H8" s="135"/>
      <c r="I8" s="135"/>
      <c r="J8" s="135"/>
    </row>
    <row r="9" spans="2:10" ht="18" x14ac:dyDescent="0.25">
      <c r="B9" s="137" t="s">
        <v>8</v>
      </c>
      <c r="C9" s="138">
        <v>7816</v>
      </c>
      <c r="D9" s="139">
        <v>17097</v>
      </c>
      <c r="E9" s="140">
        <v>1955578</v>
      </c>
      <c r="F9" s="141">
        <f>E9/C9</f>
        <v>250.20189355168884</v>
      </c>
      <c r="G9" s="199"/>
      <c r="H9" s="139"/>
      <c r="I9" s="140"/>
      <c r="J9" s="197" t="e">
        <f>I9/#REF!</f>
        <v>#REF!</v>
      </c>
    </row>
    <row r="10" spans="2:10" ht="18" x14ac:dyDescent="0.25">
      <c r="B10" s="142" t="s">
        <v>9</v>
      </c>
      <c r="C10" s="143">
        <v>5838</v>
      </c>
      <c r="D10" s="139">
        <v>11826</v>
      </c>
      <c r="E10" s="143">
        <v>1388071</v>
      </c>
      <c r="F10" s="141">
        <f t="shared" ref="F10:F17" si="0">E10/C10</f>
        <v>237.76481671805413</v>
      </c>
      <c r="G10" s="195"/>
      <c r="H10" s="139"/>
      <c r="I10" s="143"/>
      <c r="J10" s="197" t="e">
        <f>I10/#REF!</f>
        <v>#REF!</v>
      </c>
    </row>
    <row r="11" spans="2:10" ht="18" x14ac:dyDescent="0.25">
      <c r="B11" s="142" t="s">
        <v>141</v>
      </c>
      <c r="C11" s="143">
        <v>6393</v>
      </c>
      <c r="D11" s="139">
        <v>12559</v>
      </c>
      <c r="E11" s="143">
        <v>1484254</v>
      </c>
      <c r="F11" s="141">
        <f t="shared" si="0"/>
        <v>232.16862193023618</v>
      </c>
      <c r="G11" s="195"/>
      <c r="H11" s="139"/>
      <c r="I11" s="143"/>
      <c r="J11" s="197" t="e">
        <f>I11/#REF!</f>
        <v>#REF!</v>
      </c>
    </row>
    <row r="12" spans="2:10" ht="18" x14ac:dyDescent="0.25">
      <c r="B12" s="142" t="s">
        <v>10</v>
      </c>
      <c r="C12" s="143">
        <v>8329</v>
      </c>
      <c r="D12" s="139">
        <v>17172</v>
      </c>
      <c r="E12" s="143">
        <v>1984660</v>
      </c>
      <c r="F12" s="141">
        <f t="shared" si="0"/>
        <v>238.28310721575218</v>
      </c>
      <c r="G12" s="195"/>
      <c r="H12" s="139"/>
      <c r="I12" s="143"/>
      <c r="J12" s="197" t="e">
        <f>I12/#REF!</f>
        <v>#REF!</v>
      </c>
    </row>
    <row r="13" spans="2:10" ht="18" x14ac:dyDescent="0.25">
      <c r="B13" s="142" t="s">
        <v>11</v>
      </c>
      <c r="C13" s="143">
        <v>2053</v>
      </c>
      <c r="D13" s="139">
        <v>4509</v>
      </c>
      <c r="E13" s="143">
        <v>524481</v>
      </c>
      <c r="F13" s="141">
        <f t="shared" si="0"/>
        <v>255.47053093034583</v>
      </c>
      <c r="G13" s="195"/>
      <c r="H13" s="139"/>
      <c r="I13" s="143"/>
      <c r="J13" s="197" t="e">
        <f>I13/#REF!</f>
        <v>#REF!</v>
      </c>
    </row>
    <row r="14" spans="2:10" ht="18" x14ac:dyDescent="0.25">
      <c r="B14" s="142" t="s">
        <v>12</v>
      </c>
      <c r="C14" s="143">
        <v>8725</v>
      </c>
      <c r="D14" s="139">
        <v>18639</v>
      </c>
      <c r="E14" s="143">
        <v>2149617</v>
      </c>
      <c r="F14" s="141">
        <f t="shared" si="0"/>
        <v>246.37444126074499</v>
      </c>
      <c r="G14" s="195"/>
      <c r="H14" s="139"/>
      <c r="I14" s="143"/>
      <c r="J14" s="197" t="e">
        <f>I14/#REF!</f>
        <v>#REF!</v>
      </c>
    </row>
    <row r="15" spans="2:10" ht="18" x14ac:dyDescent="0.25">
      <c r="B15" s="142" t="s">
        <v>13</v>
      </c>
      <c r="C15" s="143">
        <v>3109</v>
      </c>
      <c r="D15" s="139">
        <v>6120</v>
      </c>
      <c r="E15" s="143">
        <v>710932</v>
      </c>
      <c r="F15" s="141">
        <f t="shared" si="0"/>
        <v>228.66902541009972</v>
      </c>
      <c r="G15" s="195"/>
      <c r="H15" s="139"/>
      <c r="I15" s="143"/>
      <c r="J15" s="197" t="e">
        <f>I15/#REF!</f>
        <v>#REF!</v>
      </c>
    </row>
    <row r="16" spans="2:10" ht="18.75" thickBot="1" x14ac:dyDescent="0.3">
      <c r="B16" s="144" t="s">
        <v>14</v>
      </c>
      <c r="C16" s="145">
        <v>10020</v>
      </c>
      <c r="D16" s="139">
        <v>20177</v>
      </c>
      <c r="E16" s="146">
        <v>2375128</v>
      </c>
      <c r="F16" s="141">
        <f t="shared" si="0"/>
        <v>237.03872255489023</v>
      </c>
      <c r="G16" s="200"/>
      <c r="H16" s="139"/>
      <c r="I16" s="146"/>
      <c r="J16" s="197" t="e">
        <f>I16/#REF!</f>
        <v>#REF!</v>
      </c>
    </row>
    <row r="17" spans="2:14" ht="18.75" thickBot="1" x14ac:dyDescent="0.3">
      <c r="B17" s="147" t="s">
        <v>15</v>
      </c>
      <c r="C17" s="148">
        <f>SUM(C9:C16)</f>
        <v>52283</v>
      </c>
      <c r="D17" s="148">
        <f t="shared" ref="D17:E17" si="1">SUM(D9:D16)</f>
        <v>108099</v>
      </c>
      <c r="E17" s="148">
        <f t="shared" si="1"/>
        <v>12572721</v>
      </c>
      <c r="F17" s="149">
        <f t="shared" si="0"/>
        <v>240.47436069085555</v>
      </c>
      <c r="G17" s="148">
        <f>SUM(G9:G16)</f>
        <v>0</v>
      </c>
      <c r="H17" s="148">
        <f t="shared" ref="H17:I17" si="2">SUM(H9:H16)</f>
        <v>0</v>
      </c>
      <c r="I17" s="148">
        <f t="shared" si="2"/>
        <v>0</v>
      </c>
      <c r="J17" s="186" t="e">
        <f>I17/#REF!</f>
        <v>#REF!</v>
      </c>
    </row>
    <row r="18" spans="2:14" ht="18.75" thickBot="1" x14ac:dyDescent="0.3">
      <c r="B18" s="150"/>
      <c r="C18" s="151"/>
      <c r="D18" s="151"/>
      <c r="E18" s="151"/>
      <c r="F18" s="151"/>
      <c r="G18" s="151"/>
      <c r="H18" s="151"/>
      <c r="I18" s="151"/>
      <c r="J18" s="151"/>
      <c r="K18" s="204"/>
      <c r="L18" s="204"/>
      <c r="M18" s="204"/>
      <c r="N18" s="204"/>
    </row>
    <row r="19" spans="2:14" ht="18.75" thickBot="1" x14ac:dyDescent="0.3">
      <c r="B19" s="152" t="s">
        <v>16</v>
      </c>
      <c r="C19" s="153"/>
      <c r="D19" s="153"/>
      <c r="E19" s="153"/>
      <c r="F19" s="154"/>
      <c r="G19" s="194"/>
      <c r="H19" s="153"/>
      <c r="I19" s="153"/>
      <c r="J19" s="154"/>
      <c r="K19" s="204"/>
      <c r="L19" s="204"/>
      <c r="M19" s="204"/>
      <c r="N19" s="204"/>
    </row>
    <row r="20" spans="2:14" ht="18" x14ac:dyDescent="0.25">
      <c r="B20" s="155" t="s">
        <v>17</v>
      </c>
      <c r="C20" s="143">
        <v>14939</v>
      </c>
      <c r="D20" s="143">
        <v>28838</v>
      </c>
      <c r="E20" s="156">
        <v>3414722</v>
      </c>
      <c r="F20" s="157">
        <f t="shared" ref="F20:F33" si="3">E20/C20</f>
        <v>228.5776825758083</v>
      </c>
      <c r="G20" s="195"/>
      <c r="H20" s="156"/>
      <c r="I20" s="156"/>
      <c r="J20" s="189" t="e">
        <f>I20/#REF!</f>
        <v>#REF!</v>
      </c>
      <c r="K20" s="205"/>
      <c r="L20" s="205"/>
      <c r="M20" s="205"/>
      <c r="N20" s="205"/>
    </row>
    <row r="21" spans="2:14" ht="18" x14ac:dyDescent="0.25">
      <c r="B21" s="158" t="s">
        <v>18</v>
      </c>
      <c r="C21" s="143">
        <v>7206</v>
      </c>
      <c r="D21" s="143">
        <v>13336</v>
      </c>
      <c r="E21" s="143">
        <v>1584875</v>
      </c>
      <c r="F21" s="157">
        <f t="shared" si="3"/>
        <v>219.93824590618928</v>
      </c>
      <c r="G21" s="195"/>
      <c r="H21" s="143"/>
      <c r="I21" s="143"/>
      <c r="J21" s="189" t="e">
        <f>I21/#REF!</f>
        <v>#REF!</v>
      </c>
      <c r="K21" s="205"/>
      <c r="L21" s="205"/>
      <c r="M21" s="205"/>
      <c r="N21" s="205"/>
    </row>
    <row r="22" spans="2:14" ht="18" x14ac:dyDescent="0.25">
      <c r="B22" s="159" t="s">
        <v>19</v>
      </c>
      <c r="C22" s="160">
        <v>6031</v>
      </c>
      <c r="D22" s="143">
        <v>11982</v>
      </c>
      <c r="E22" s="160">
        <v>1394529</v>
      </c>
      <c r="F22" s="157">
        <f t="shared" si="3"/>
        <v>231.22682805504891</v>
      </c>
      <c r="G22" s="190"/>
      <c r="H22" s="143"/>
      <c r="I22" s="160"/>
      <c r="J22" s="189" t="e">
        <f>I22/#REF!</f>
        <v>#REF!</v>
      </c>
      <c r="K22" s="204"/>
      <c r="L22" s="204"/>
      <c r="M22" s="204"/>
      <c r="N22" s="204"/>
    </row>
    <row r="23" spans="2:14" ht="18" x14ac:dyDescent="0.25">
      <c r="B23" s="142" t="s">
        <v>20</v>
      </c>
      <c r="C23" s="160">
        <v>7831</v>
      </c>
      <c r="D23" s="143">
        <v>15936</v>
      </c>
      <c r="E23" s="160">
        <v>1836582</v>
      </c>
      <c r="F23" s="157">
        <f t="shared" si="3"/>
        <v>234.52713574256163</v>
      </c>
      <c r="G23" s="190"/>
      <c r="H23" s="143"/>
      <c r="I23" s="160"/>
      <c r="J23" s="189" t="e">
        <f>I23/#REF!</f>
        <v>#REF!</v>
      </c>
      <c r="K23" s="204"/>
      <c r="L23" s="204"/>
      <c r="M23" s="204"/>
      <c r="N23" s="204"/>
    </row>
    <row r="24" spans="2:14" ht="18" x14ac:dyDescent="0.25">
      <c r="B24" s="142" t="s">
        <v>21</v>
      </c>
      <c r="C24" s="160">
        <v>4812</v>
      </c>
      <c r="D24" s="143">
        <v>10304</v>
      </c>
      <c r="E24" s="160">
        <v>1179467</v>
      </c>
      <c r="F24" s="157">
        <f t="shared" si="3"/>
        <v>245.1095178719867</v>
      </c>
      <c r="G24" s="190"/>
      <c r="H24" s="143"/>
      <c r="I24" s="160"/>
      <c r="J24" s="189" t="e">
        <f>I24/#REF!</f>
        <v>#REF!</v>
      </c>
      <c r="K24" s="204"/>
      <c r="L24" s="204"/>
      <c r="M24" s="204"/>
      <c r="N24" s="204"/>
    </row>
    <row r="25" spans="2:14" ht="18" x14ac:dyDescent="0.25">
      <c r="B25" s="142" t="s">
        <v>22</v>
      </c>
      <c r="C25" s="160">
        <v>3208</v>
      </c>
      <c r="D25" s="143">
        <v>6819</v>
      </c>
      <c r="E25" s="160">
        <v>787122</v>
      </c>
      <c r="F25" s="157">
        <f t="shared" si="3"/>
        <v>245.36221945137157</v>
      </c>
      <c r="G25" s="190"/>
      <c r="H25" s="143"/>
      <c r="I25" s="160"/>
      <c r="J25" s="189" t="e">
        <f>I25/#REF!</f>
        <v>#REF!</v>
      </c>
      <c r="K25" s="204"/>
      <c r="L25" s="204"/>
      <c r="M25" s="204"/>
      <c r="N25" s="204"/>
    </row>
    <row r="26" spans="2:14" ht="18" x14ac:dyDescent="0.25">
      <c r="B26" s="142" t="s">
        <v>23</v>
      </c>
      <c r="C26" s="160">
        <v>8430</v>
      </c>
      <c r="D26" s="143">
        <v>17088</v>
      </c>
      <c r="E26" s="160">
        <v>1993077</v>
      </c>
      <c r="F26" s="157">
        <f t="shared" si="3"/>
        <v>236.42669039145906</v>
      </c>
      <c r="G26" s="190"/>
      <c r="H26" s="143"/>
      <c r="I26" s="160"/>
      <c r="J26" s="189" t="e">
        <f>I26/#REF!</f>
        <v>#REF!</v>
      </c>
      <c r="K26" s="204"/>
      <c r="L26" s="204"/>
      <c r="M26" s="204"/>
      <c r="N26" s="204"/>
    </row>
    <row r="27" spans="2:14" ht="18" x14ac:dyDescent="0.25">
      <c r="B27" s="142" t="s">
        <v>24</v>
      </c>
      <c r="C27" s="160">
        <v>7502</v>
      </c>
      <c r="D27" s="143">
        <v>15939</v>
      </c>
      <c r="E27" s="160">
        <v>1842482</v>
      </c>
      <c r="F27" s="157">
        <f t="shared" si="3"/>
        <v>245.59877366035724</v>
      </c>
      <c r="G27" s="190"/>
      <c r="H27" s="143"/>
      <c r="I27" s="160"/>
      <c r="J27" s="189" t="e">
        <f>I27/#REF!</f>
        <v>#REF!</v>
      </c>
      <c r="K27" s="204"/>
      <c r="L27" s="204"/>
      <c r="M27" s="204"/>
      <c r="N27" s="204"/>
    </row>
    <row r="28" spans="2:14" ht="18" x14ac:dyDescent="0.25">
      <c r="B28" s="142" t="s">
        <v>25</v>
      </c>
      <c r="C28" s="160">
        <v>9859</v>
      </c>
      <c r="D28" s="143">
        <v>19413</v>
      </c>
      <c r="E28" s="160">
        <v>2256153</v>
      </c>
      <c r="F28" s="157">
        <f t="shared" si="3"/>
        <v>228.84197180241404</v>
      </c>
      <c r="G28" s="190"/>
      <c r="H28" s="143"/>
      <c r="I28" s="160"/>
      <c r="J28" s="189" t="e">
        <f>I28/#REF!</f>
        <v>#REF!</v>
      </c>
      <c r="K28" s="204"/>
      <c r="L28" s="204"/>
      <c r="M28" s="204"/>
      <c r="N28" s="204"/>
    </row>
    <row r="29" spans="2:14" ht="18" x14ac:dyDescent="0.25">
      <c r="B29" s="142" t="s">
        <v>26</v>
      </c>
      <c r="C29" s="160">
        <v>6679</v>
      </c>
      <c r="D29" s="143">
        <v>15049</v>
      </c>
      <c r="E29" s="160">
        <v>1716946</v>
      </c>
      <c r="F29" s="157">
        <f t="shared" si="3"/>
        <v>257.06632729450519</v>
      </c>
      <c r="G29" s="190"/>
      <c r="H29" s="143"/>
      <c r="I29" s="160"/>
      <c r="J29" s="189" t="e">
        <f>I29/#REF!</f>
        <v>#REF!</v>
      </c>
      <c r="K29" s="204"/>
      <c r="L29" s="204"/>
      <c r="M29" s="204"/>
      <c r="N29" s="204"/>
    </row>
    <row r="30" spans="2:14" ht="18" x14ac:dyDescent="0.25">
      <c r="B30" s="142" t="s">
        <v>27</v>
      </c>
      <c r="C30" s="160">
        <v>5708</v>
      </c>
      <c r="D30" s="143">
        <v>12095</v>
      </c>
      <c r="E30" s="160">
        <v>1384315</v>
      </c>
      <c r="F30" s="157">
        <f t="shared" si="3"/>
        <v>242.52189908899788</v>
      </c>
      <c r="G30" s="190"/>
      <c r="H30" s="143"/>
      <c r="I30" s="160"/>
      <c r="J30" s="189" t="e">
        <f>I30/#REF!</f>
        <v>#REF!</v>
      </c>
      <c r="K30" s="204"/>
      <c r="L30" s="204"/>
      <c r="M30" s="204"/>
      <c r="N30" s="204"/>
    </row>
    <row r="31" spans="2:14" ht="18" x14ac:dyDescent="0.25">
      <c r="B31" s="161" t="s">
        <v>28</v>
      </c>
      <c r="C31" s="162">
        <v>5562</v>
      </c>
      <c r="D31" s="139">
        <v>11921</v>
      </c>
      <c r="E31" s="162">
        <v>1394581</v>
      </c>
      <c r="F31" s="157">
        <f t="shared" si="3"/>
        <v>250.73372887450557</v>
      </c>
      <c r="G31" s="196"/>
      <c r="H31" s="139"/>
      <c r="I31" s="162"/>
      <c r="J31" s="189" t="e">
        <f>I31/#REF!</f>
        <v>#REF!</v>
      </c>
      <c r="K31" s="204"/>
      <c r="L31" s="204"/>
      <c r="M31" s="204"/>
      <c r="N31" s="204"/>
    </row>
    <row r="32" spans="2:14" ht="18.75" thickBot="1" x14ac:dyDescent="0.3">
      <c r="B32" s="161" t="s">
        <v>29</v>
      </c>
      <c r="C32" s="163">
        <v>1946</v>
      </c>
      <c r="D32" s="164">
        <v>4093</v>
      </c>
      <c r="E32" s="165">
        <v>482163</v>
      </c>
      <c r="F32" s="157">
        <f t="shared" si="3"/>
        <v>247.77132579650566</v>
      </c>
      <c r="G32" s="193"/>
      <c r="H32" s="164"/>
      <c r="I32" s="165"/>
      <c r="J32" s="189" t="e">
        <f>I32/#REF!</f>
        <v>#REF!</v>
      </c>
      <c r="K32" s="204"/>
      <c r="L32" s="204"/>
      <c r="M32" s="204"/>
      <c r="N32" s="204"/>
    </row>
    <row r="33" spans="2:14" ht="18.75" thickBot="1" x14ac:dyDescent="0.3">
      <c r="B33" s="147" t="s">
        <v>30</v>
      </c>
      <c r="C33" s="166">
        <f>SUM(C20:C32)</f>
        <v>89713</v>
      </c>
      <c r="D33" s="166">
        <f t="shared" ref="D33:E33" si="4">SUM(D20:D32)</f>
        <v>182813</v>
      </c>
      <c r="E33" s="166">
        <f t="shared" si="4"/>
        <v>21267014</v>
      </c>
      <c r="F33" s="149">
        <f t="shared" si="3"/>
        <v>237.05610112246831</v>
      </c>
      <c r="G33" s="166">
        <f>SUM(G20:G32)</f>
        <v>0</v>
      </c>
      <c r="H33" s="166">
        <f t="shared" ref="H33:I33" si="5">SUM(H20:H32)</f>
        <v>0</v>
      </c>
      <c r="I33" s="166">
        <f t="shared" si="5"/>
        <v>0</v>
      </c>
      <c r="J33" s="149" t="e">
        <f>I33/#REF!</f>
        <v>#REF!</v>
      </c>
      <c r="K33" s="204"/>
      <c r="L33" s="204"/>
      <c r="M33" s="204"/>
      <c r="N33" s="204"/>
    </row>
    <row r="34" spans="2:14" ht="18.75" thickBot="1" x14ac:dyDescent="0.3">
      <c r="B34" s="150"/>
      <c r="C34" s="167"/>
      <c r="D34" s="167"/>
      <c r="E34" s="167"/>
      <c r="F34" s="151"/>
      <c r="G34" s="167"/>
      <c r="H34" s="167"/>
      <c r="I34" s="167"/>
      <c r="J34" s="151"/>
    </row>
    <row r="35" spans="2:14" ht="18.75" thickBot="1" x14ac:dyDescent="0.3">
      <c r="B35" s="134" t="s">
        <v>31</v>
      </c>
      <c r="C35" s="168"/>
      <c r="D35" s="168"/>
      <c r="E35" s="168"/>
      <c r="F35" s="169"/>
      <c r="G35" s="187"/>
      <c r="H35" s="168"/>
      <c r="I35" s="168"/>
      <c r="J35" s="168"/>
    </row>
    <row r="36" spans="2:14" ht="18.75" thickBot="1" x14ac:dyDescent="0.3">
      <c r="B36" s="137" t="s">
        <v>32</v>
      </c>
      <c r="C36" s="170"/>
      <c r="D36" s="171"/>
      <c r="E36" s="162"/>
      <c r="F36" s="157" t="e">
        <f t="shared" ref="F36:F49" si="6">E36/C36</f>
        <v>#DIV/0!</v>
      </c>
      <c r="G36" s="192"/>
      <c r="H36" s="171"/>
      <c r="I36" s="162"/>
      <c r="J36" s="185" t="e">
        <f>I36/#REF!</f>
        <v>#REF!</v>
      </c>
    </row>
    <row r="37" spans="2:14" ht="18" x14ac:dyDescent="0.25">
      <c r="B37" s="142" t="s">
        <v>33</v>
      </c>
      <c r="C37" s="170">
        <v>12233</v>
      </c>
      <c r="D37" s="171">
        <v>24213</v>
      </c>
      <c r="E37" s="162">
        <v>2814264</v>
      </c>
      <c r="F37" s="157">
        <f t="shared" si="6"/>
        <v>230.0550968691245</v>
      </c>
      <c r="G37" s="190"/>
      <c r="H37" s="171"/>
      <c r="I37" s="160"/>
      <c r="J37" s="185" t="e">
        <f>I37/#REF!</f>
        <v>#REF!</v>
      </c>
    </row>
    <row r="38" spans="2:14" ht="18" x14ac:dyDescent="0.25">
      <c r="B38" s="142" t="s">
        <v>34</v>
      </c>
      <c r="C38" s="160">
        <v>15959</v>
      </c>
      <c r="D38" s="171">
        <v>33378</v>
      </c>
      <c r="E38" s="160">
        <v>3817841</v>
      </c>
      <c r="F38" s="157">
        <f t="shared" si="6"/>
        <v>239.22808446644527</v>
      </c>
      <c r="G38" s="190"/>
      <c r="H38" s="171"/>
      <c r="I38" s="160"/>
      <c r="J38" s="185" t="e">
        <f>I38/#REF!</f>
        <v>#REF!</v>
      </c>
    </row>
    <row r="39" spans="2:14" ht="18" x14ac:dyDescent="0.25">
      <c r="B39" s="142" t="s">
        <v>35</v>
      </c>
      <c r="C39" s="160">
        <v>5310</v>
      </c>
      <c r="D39" s="171">
        <v>11124</v>
      </c>
      <c r="E39" s="160">
        <v>1307221</v>
      </c>
      <c r="F39" s="157">
        <f t="shared" si="6"/>
        <v>246.1809792843691</v>
      </c>
      <c r="G39" s="190"/>
      <c r="H39" s="171"/>
      <c r="I39" s="160"/>
      <c r="J39" s="185" t="e">
        <f>I39/#REF!</f>
        <v>#REF!</v>
      </c>
    </row>
    <row r="40" spans="2:14" ht="18" x14ac:dyDescent="0.25">
      <c r="B40" s="142" t="s">
        <v>36</v>
      </c>
      <c r="C40" s="160">
        <v>8136</v>
      </c>
      <c r="D40" s="171">
        <v>17518</v>
      </c>
      <c r="E40" s="160">
        <v>2016180</v>
      </c>
      <c r="F40" s="157">
        <f t="shared" si="6"/>
        <v>247.80973451327435</v>
      </c>
      <c r="G40" s="190"/>
      <c r="H40" s="171"/>
      <c r="I40" s="160"/>
      <c r="J40" s="185" t="e">
        <f>I40/#REF!</f>
        <v>#REF!</v>
      </c>
    </row>
    <row r="41" spans="2:14" ht="18" x14ac:dyDescent="0.25">
      <c r="B41" s="142" t="s">
        <v>37</v>
      </c>
      <c r="C41" s="160">
        <v>5679</v>
      </c>
      <c r="D41" s="171">
        <v>11614</v>
      </c>
      <c r="E41" s="160">
        <v>1324875</v>
      </c>
      <c r="F41" s="157">
        <f t="shared" si="6"/>
        <v>233.29371368198628</v>
      </c>
      <c r="G41" s="190"/>
      <c r="H41" s="171"/>
      <c r="I41" s="160"/>
      <c r="J41" s="185" t="e">
        <f>I41/#REF!</f>
        <v>#REF!</v>
      </c>
    </row>
    <row r="42" spans="2:14" ht="18" x14ac:dyDescent="0.25">
      <c r="B42" s="142" t="s">
        <v>38</v>
      </c>
      <c r="C42" s="160">
        <v>7236</v>
      </c>
      <c r="D42" s="171">
        <v>15649</v>
      </c>
      <c r="E42" s="160">
        <v>1786570</v>
      </c>
      <c r="F42" s="157">
        <f t="shared" si="6"/>
        <v>246.90022111663902</v>
      </c>
      <c r="G42" s="190"/>
      <c r="H42" s="171"/>
      <c r="I42" s="160"/>
      <c r="J42" s="185" t="e">
        <f>I42/#REF!</f>
        <v>#REF!</v>
      </c>
    </row>
    <row r="43" spans="2:14" ht="18" x14ac:dyDescent="0.25">
      <c r="B43" s="142" t="s">
        <v>39</v>
      </c>
      <c r="C43" s="160">
        <v>10352</v>
      </c>
      <c r="D43" s="171">
        <v>22461</v>
      </c>
      <c r="E43" s="160">
        <v>2570094</v>
      </c>
      <c r="F43" s="157">
        <f t="shared" si="6"/>
        <v>248.27028593508501</v>
      </c>
      <c r="G43" s="190"/>
      <c r="H43" s="171"/>
      <c r="I43" s="160"/>
      <c r="J43" s="185" t="e">
        <f>I43/#REF!</f>
        <v>#REF!</v>
      </c>
    </row>
    <row r="44" spans="2:14" ht="18" x14ac:dyDescent="0.25">
      <c r="B44" s="142" t="s">
        <v>40</v>
      </c>
      <c r="C44" s="160">
        <v>6983</v>
      </c>
      <c r="D44" s="171">
        <v>14573</v>
      </c>
      <c r="E44" s="160">
        <v>1669132</v>
      </c>
      <c r="F44" s="157">
        <f t="shared" si="6"/>
        <v>239.02792496061863</v>
      </c>
      <c r="G44" s="190"/>
      <c r="H44" s="171"/>
      <c r="I44" s="160"/>
      <c r="J44" s="185" t="e">
        <f>I44/#REF!</f>
        <v>#REF!</v>
      </c>
    </row>
    <row r="45" spans="2:14" ht="18" x14ac:dyDescent="0.25">
      <c r="B45" s="142" t="s">
        <v>41</v>
      </c>
      <c r="C45" s="160">
        <v>5491</v>
      </c>
      <c r="D45" s="171">
        <v>11188</v>
      </c>
      <c r="E45" s="160">
        <v>1270716</v>
      </c>
      <c r="F45" s="157">
        <f t="shared" si="6"/>
        <v>231.41795665634675</v>
      </c>
      <c r="G45" s="190"/>
      <c r="H45" s="171"/>
      <c r="I45" s="160"/>
      <c r="J45" s="185" t="e">
        <f>I45/#REF!</f>
        <v>#REF!</v>
      </c>
    </row>
    <row r="46" spans="2:14" ht="18" x14ac:dyDescent="0.25">
      <c r="B46" s="142" t="s">
        <v>42</v>
      </c>
      <c r="C46" s="160">
        <v>7594</v>
      </c>
      <c r="D46" s="171">
        <v>16135</v>
      </c>
      <c r="E46" s="160">
        <v>1855859</v>
      </c>
      <c r="F46" s="157">
        <f t="shared" si="6"/>
        <v>244.38490913879377</v>
      </c>
      <c r="G46" s="190"/>
      <c r="H46" s="171"/>
      <c r="I46" s="160"/>
      <c r="J46" s="185" t="e">
        <f>I46/#REF!</f>
        <v>#REF!</v>
      </c>
    </row>
    <row r="47" spans="2:14" ht="18" x14ac:dyDescent="0.25">
      <c r="B47" s="161" t="s">
        <v>43</v>
      </c>
      <c r="C47" s="160">
        <v>6740</v>
      </c>
      <c r="D47" s="171">
        <v>13788</v>
      </c>
      <c r="E47" s="172">
        <v>1608973</v>
      </c>
      <c r="F47" s="157">
        <f t="shared" si="6"/>
        <v>238.72002967359052</v>
      </c>
      <c r="G47" s="190"/>
      <c r="H47" s="171"/>
      <c r="I47" s="172"/>
      <c r="J47" s="185" t="e">
        <f>I47/#REF!</f>
        <v>#REF!</v>
      </c>
    </row>
    <row r="48" spans="2:14" ht="18.75" thickBot="1" x14ac:dyDescent="0.3">
      <c r="B48" s="161" t="s">
        <v>44</v>
      </c>
      <c r="C48" s="163">
        <v>4810</v>
      </c>
      <c r="D48" s="171">
        <v>9798</v>
      </c>
      <c r="E48" s="172">
        <v>1119471</v>
      </c>
      <c r="F48" s="157">
        <f t="shared" si="6"/>
        <v>232.73825363825364</v>
      </c>
      <c r="G48" s="193"/>
      <c r="H48" s="171"/>
      <c r="I48" s="172"/>
      <c r="J48" s="185" t="e">
        <f>I48/#REF!</f>
        <v>#REF!</v>
      </c>
    </row>
    <row r="49" spans="2:10" ht="18.75" thickBot="1" x14ac:dyDescent="0.3">
      <c r="B49" s="147" t="s">
        <v>45</v>
      </c>
      <c r="C49" s="166">
        <f>SUM(C36:C48)</f>
        <v>96523</v>
      </c>
      <c r="D49" s="166">
        <f t="shared" ref="D49:E49" si="7">SUM(D36:D48)</f>
        <v>201439</v>
      </c>
      <c r="E49" s="166">
        <f t="shared" si="7"/>
        <v>23161196</v>
      </c>
      <c r="F49" s="149">
        <f t="shared" si="6"/>
        <v>239.95520238699584</v>
      </c>
      <c r="G49" s="166">
        <f>SUM(G36:G48)</f>
        <v>0</v>
      </c>
      <c r="H49" s="166">
        <f t="shared" ref="H49:I49" si="8">SUM(H36:H48)</f>
        <v>0</v>
      </c>
      <c r="I49" s="166">
        <f t="shared" si="8"/>
        <v>0</v>
      </c>
      <c r="J49" s="186" t="e">
        <f>I49/#REF!</f>
        <v>#REF!</v>
      </c>
    </row>
    <row r="50" spans="2:10" ht="18.75" thickBot="1" x14ac:dyDescent="0.3">
      <c r="B50" s="173"/>
      <c r="C50" s="174"/>
      <c r="D50" s="174"/>
      <c r="E50" s="174"/>
      <c r="F50" s="175"/>
      <c r="G50" s="174"/>
      <c r="H50" s="174"/>
      <c r="I50" s="174"/>
      <c r="J50" s="175"/>
    </row>
    <row r="51" spans="2:10" ht="18.75" thickBot="1" x14ac:dyDescent="0.3">
      <c r="B51" s="134" t="s">
        <v>46</v>
      </c>
      <c r="C51" s="168"/>
      <c r="D51" s="168"/>
      <c r="E51" s="168"/>
      <c r="F51" s="169"/>
      <c r="G51" s="187"/>
      <c r="H51" s="168"/>
      <c r="I51" s="168"/>
      <c r="J51" s="168"/>
    </row>
    <row r="52" spans="2:10" ht="18" x14ac:dyDescent="0.25">
      <c r="B52" s="137" t="s">
        <v>47</v>
      </c>
      <c r="C52" s="170">
        <v>5455</v>
      </c>
      <c r="D52" s="171">
        <v>11168</v>
      </c>
      <c r="E52" s="162">
        <v>1293978</v>
      </c>
      <c r="F52" s="157">
        <f t="shared" ref="F52:F59" si="9">E52/C52</f>
        <v>237.20953253895507</v>
      </c>
      <c r="G52" s="192"/>
      <c r="H52" s="171"/>
      <c r="I52" s="162"/>
      <c r="J52" s="185" t="e">
        <f>I52/#REF!</f>
        <v>#REF!</v>
      </c>
    </row>
    <row r="53" spans="2:10" ht="18" x14ac:dyDescent="0.25">
      <c r="B53" s="142" t="s">
        <v>48</v>
      </c>
      <c r="C53" s="160">
        <v>7991</v>
      </c>
      <c r="D53" s="171">
        <v>17503</v>
      </c>
      <c r="E53" s="160">
        <v>2035199</v>
      </c>
      <c r="F53" s="157">
        <f t="shared" si="9"/>
        <v>254.68639719684646</v>
      </c>
      <c r="G53" s="190"/>
      <c r="H53" s="171"/>
      <c r="I53" s="160"/>
      <c r="J53" s="185" t="e">
        <f>I53/#REF!</f>
        <v>#REF!</v>
      </c>
    </row>
    <row r="54" spans="2:10" ht="18" x14ac:dyDescent="0.25">
      <c r="B54" s="142" t="s">
        <v>49</v>
      </c>
      <c r="C54" s="160">
        <v>22502</v>
      </c>
      <c r="D54" s="171">
        <v>45007</v>
      </c>
      <c r="E54" s="160">
        <v>5170862</v>
      </c>
      <c r="F54" s="157">
        <f t="shared" si="9"/>
        <v>229.79566260776821</v>
      </c>
      <c r="G54" s="190"/>
      <c r="H54" s="171"/>
      <c r="I54" s="160"/>
      <c r="J54" s="185" t="e">
        <f>I54/#REF!</f>
        <v>#REF!</v>
      </c>
    </row>
    <row r="55" spans="2:10" ht="18" x14ac:dyDescent="0.25">
      <c r="B55" s="142" t="s">
        <v>50</v>
      </c>
      <c r="C55" s="160">
        <v>7413</v>
      </c>
      <c r="D55" s="171">
        <v>15639</v>
      </c>
      <c r="E55" s="160">
        <v>1774015</v>
      </c>
      <c r="F55" s="157">
        <f t="shared" si="9"/>
        <v>239.31134493457441</v>
      </c>
      <c r="G55" s="190"/>
      <c r="H55" s="171"/>
      <c r="I55" s="160"/>
      <c r="J55" s="185" t="e">
        <f>I55/#REF!</f>
        <v>#REF!</v>
      </c>
    </row>
    <row r="56" spans="2:10" ht="18" x14ac:dyDescent="0.25">
      <c r="B56" s="142" t="s">
        <v>51</v>
      </c>
      <c r="C56" s="160">
        <v>5577</v>
      </c>
      <c r="D56" s="171">
        <v>11130</v>
      </c>
      <c r="E56" s="160">
        <v>1308550</v>
      </c>
      <c r="F56" s="157">
        <f t="shared" si="9"/>
        <v>234.63331540254617</v>
      </c>
      <c r="G56" s="190"/>
      <c r="H56" s="171"/>
      <c r="I56" s="160"/>
      <c r="J56" s="185" t="e">
        <f>I56/#REF!</f>
        <v>#REF!</v>
      </c>
    </row>
    <row r="57" spans="2:10" ht="18" x14ac:dyDescent="0.25">
      <c r="B57" s="142" t="s">
        <v>52</v>
      </c>
      <c r="C57" s="160">
        <v>5762</v>
      </c>
      <c r="D57" s="171">
        <v>11845</v>
      </c>
      <c r="E57" s="160">
        <v>1364332</v>
      </c>
      <c r="F57" s="157">
        <f t="shared" si="9"/>
        <v>236.78097882679626</v>
      </c>
      <c r="G57" s="190"/>
      <c r="H57" s="171"/>
      <c r="I57" s="160"/>
      <c r="J57" s="185" t="e">
        <f>I57/#REF!</f>
        <v>#REF!</v>
      </c>
    </row>
    <row r="58" spans="2:10" ht="18.75" thickBot="1" x14ac:dyDescent="0.3">
      <c r="B58" s="142" t="s">
        <v>53</v>
      </c>
      <c r="C58" s="176">
        <v>7842</v>
      </c>
      <c r="D58" s="171">
        <v>15692</v>
      </c>
      <c r="E58" s="160">
        <v>1798783</v>
      </c>
      <c r="F58" s="157">
        <f t="shared" si="9"/>
        <v>229.37809232338688</v>
      </c>
      <c r="G58" s="191"/>
      <c r="H58" s="171"/>
      <c r="I58" s="160"/>
      <c r="J58" s="185" t="e">
        <f>I58/#REF!</f>
        <v>#REF!</v>
      </c>
    </row>
    <row r="59" spans="2:10" ht="18.75" thickBot="1" x14ac:dyDescent="0.3">
      <c r="B59" s="147" t="s">
        <v>45</v>
      </c>
      <c r="C59" s="166">
        <f>SUM(C52:C58)</f>
        <v>62542</v>
      </c>
      <c r="D59" s="166">
        <f t="shared" ref="D59:E59" si="10">SUM(D52:D58)</f>
        <v>127984</v>
      </c>
      <c r="E59" s="166">
        <f t="shared" si="10"/>
        <v>14745719</v>
      </c>
      <c r="F59" s="149">
        <f t="shared" si="9"/>
        <v>235.77306450065555</v>
      </c>
      <c r="G59" s="166">
        <f>SUM(G52:G58)</f>
        <v>0</v>
      </c>
      <c r="H59" s="166">
        <f t="shared" ref="H59:I59" si="11">SUM(H52:H58)</f>
        <v>0</v>
      </c>
      <c r="I59" s="166">
        <f t="shared" si="11"/>
        <v>0</v>
      </c>
      <c r="J59" s="186" t="e">
        <f>I59/#REF!</f>
        <v>#REF!</v>
      </c>
    </row>
    <row r="60" spans="2:10" ht="18.75" thickBot="1" x14ac:dyDescent="0.3">
      <c r="B60" s="173"/>
      <c r="C60" s="174"/>
      <c r="D60" s="174"/>
      <c r="E60" s="174"/>
      <c r="F60" s="175"/>
      <c r="G60" s="174"/>
      <c r="H60" s="174"/>
      <c r="I60" s="174"/>
      <c r="J60" s="175"/>
    </row>
    <row r="61" spans="2:10" ht="18.75" thickBot="1" x14ac:dyDescent="0.3">
      <c r="B61" s="134" t="s">
        <v>54</v>
      </c>
      <c r="C61" s="168"/>
      <c r="D61" s="168"/>
      <c r="E61" s="168"/>
      <c r="F61" s="169"/>
      <c r="G61" s="187"/>
      <c r="H61" s="168"/>
      <c r="I61" s="168"/>
      <c r="J61" s="168"/>
    </row>
    <row r="62" spans="2:10" ht="18" x14ac:dyDescent="0.25">
      <c r="B62" s="137" t="s">
        <v>55</v>
      </c>
      <c r="C62" s="170">
        <v>8826</v>
      </c>
      <c r="D62" s="171">
        <v>18743</v>
      </c>
      <c r="E62" s="162">
        <v>2159034</v>
      </c>
      <c r="F62" s="157">
        <f t="shared" ref="F62:F69" si="12">E62/C62</f>
        <v>244.62202583276684</v>
      </c>
      <c r="G62" s="192"/>
      <c r="H62" s="171"/>
      <c r="I62" s="162"/>
      <c r="J62" s="185" t="e">
        <f>I62/#REF!</f>
        <v>#REF!</v>
      </c>
    </row>
    <row r="63" spans="2:10" ht="18" x14ac:dyDescent="0.25">
      <c r="B63" s="142" t="s">
        <v>56</v>
      </c>
      <c r="C63" s="160">
        <v>9711</v>
      </c>
      <c r="D63" s="171">
        <v>20073</v>
      </c>
      <c r="E63" s="160">
        <v>2311716</v>
      </c>
      <c r="F63" s="157">
        <f t="shared" si="12"/>
        <v>238.05128205128204</v>
      </c>
      <c r="G63" s="190"/>
      <c r="H63" s="171"/>
      <c r="I63" s="160"/>
      <c r="J63" s="185" t="e">
        <f>I63/#REF!</f>
        <v>#REF!</v>
      </c>
    </row>
    <row r="64" spans="2:10" ht="18" x14ac:dyDescent="0.25">
      <c r="B64" s="142" t="s">
        <v>57</v>
      </c>
      <c r="C64" s="160">
        <v>11451</v>
      </c>
      <c r="D64" s="171">
        <v>23017</v>
      </c>
      <c r="E64" s="160">
        <v>2666675</v>
      </c>
      <c r="F64" s="157">
        <f t="shared" si="12"/>
        <v>232.87704130643613</v>
      </c>
      <c r="G64" s="190"/>
      <c r="H64" s="171"/>
      <c r="I64" s="160"/>
      <c r="J64" s="185" t="e">
        <f>I64/#REF!</f>
        <v>#REF!</v>
      </c>
    </row>
    <row r="65" spans="2:10" ht="18" x14ac:dyDescent="0.25">
      <c r="B65" s="142" t="s">
        <v>58</v>
      </c>
      <c r="C65" s="160">
        <v>5254</v>
      </c>
      <c r="D65" s="171">
        <v>11502</v>
      </c>
      <c r="E65" s="160">
        <v>1346875</v>
      </c>
      <c r="F65" s="157">
        <f t="shared" si="12"/>
        <v>256.35230300723259</v>
      </c>
      <c r="G65" s="190"/>
      <c r="H65" s="171"/>
      <c r="I65" s="160"/>
      <c r="J65" s="185" t="e">
        <f>I65/#REF!</f>
        <v>#REF!</v>
      </c>
    </row>
    <row r="66" spans="2:10" ht="18" x14ac:dyDescent="0.25">
      <c r="B66" s="142" t="s">
        <v>59</v>
      </c>
      <c r="C66" s="160">
        <v>4043</v>
      </c>
      <c r="D66" s="171">
        <v>8240</v>
      </c>
      <c r="E66" s="160">
        <v>949782</v>
      </c>
      <c r="F66" s="157">
        <f t="shared" si="12"/>
        <v>234.92010883007669</v>
      </c>
      <c r="G66" s="190"/>
      <c r="H66" s="171"/>
      <c r="I66" s="160"/>
      <c r="J66" s="185" t="e">
        <f>I66/#REF!</f>
        <v>#REF!</v>
      </c>
    </row>
    <row r="67" spans="2:10" ht="18" x14ac:dyDescent="0.25">
      <c r="B67" s="142" t="s">
        <v>60</v>
      </c>
      <c r="C67" s="160">
        <v>9788</v>
      </c>
      <c r="D67" s="171">
        <v>20275</v>
      </c>
      <c r="E67" s="160">
        <v>2332906</v>
      </c>
      <c r="F67" s="157">
        <f t="shared" si="12"/>
        <v>238.34348181446668</v>
      </c>
      <c r="G67" s="190"/>
      <c r="H67" s="171"/>
      <c r="I67" s="160"/>
      <c r="J67" s="185" t="e">
        <f>I67/#REF!</f>
        <v>#REF!</v>
      </c>
    </row>
    <row r="68" spans="2:10" ht="18.75" thickBot="1" x14ac:dyDescent="0.3">
      <c r="B68" s="142" t="s">
        <v>61</v>
      </c>
      <c r="C68" s="160">
        <v>9104</v>
      </c>
      <c r="D68" s="171">
        <v>18311</v>
      </c>
      <c r="E68" s="160">
        <v>2120558</v>
      </c>
      <c r="F68" s="157">
        <f t="shared" si="12"/>
        <v>232.92596660808437</v>
      </c>
      <c r="G68" s="190"/>
      <c r="H68" s="171"/>
      <c r="I68" s="160"/>
      <c r="J68" s="185" t="e">
        <f>I68/#REF!</f>
        <v>#REF!</v>
      </c>
    </row>
    <row r="69" spans="2:10" ht="18.75" thickBot="1" x14ac:dyDescent="0.3">
      <c r="B69" s="147" t="s">
        <v>45</v>
      </c>
      <c r="C69" s="166">
        <f>SUM(C62:C68)</f>
        <v>58177</v>
      </c>
      <c r="D69" s="166">
        <f>SUM(D62:D68)</f>
        <v>120161</v>
      </c>
      <c r="E69" s="166">
        <f>SUM(E62:E68)</f>
        <v>13887546</v>
      </c>
      <c r="F69" s="149">
        <f t="shared" si="12"/>
        <v>238.71196520961891</v>
      </c>
      <c r="G69" s="166">
        <f>SUM(G62:G68)</f>
        <v>0</v>
      </c>
      <c r="H69" s="166">
        <f>SUM(H62:H68)</f>
        <v>0</v>
      </c>
      <c r="I69" s="166">
        <f>SUM(I62:I68)</f>
        <v>0</v>
      </c>
      <c r="J69" s="186" t="e">
        <f>I69/#REF!</f>
        <v>#REF!</v>
      </c>
    </row>
    <row r="70" spans="2:10" ht="18.75" thickBot="1" x14ac:dyDescent="0.3">
      <c r="B70" s="173"/>
      <c r="C70" s="174"/>
      <c r="D70" s="174"/>
      <c r="E70" s="174"/>
      <c r="F70" s="175"/>
      <c r="G70" s="174"/>
      <c r="H70" s="174"/>
      <c r="I70" s="174"/>
      <c r="J70" s="175"/>
    </row>
    <row r="71" spans="2:10" ht="18.75" thickBot="1" x14ac:dyDescent="0.3">
      <c r="B71" s="134" t="s">
        <v>62</v>
      </c>
      <c r="C71" s="168"/>
      <c r="D71" s="168"/>
      <c r="E71" s="168"/>
      <c r="F71" s="169"/>
      <c r="G71" s="187"/>
      <c r="H71" s="168"/>
      <c r="I71" s="168"/>
      <c r="J71" s="168"/>
    </row>
    <row r="72" spans="2:10" ht="18" x14ac:dyDescent="0.25">
      <c r="B72" s="137" t="s">
        <v>63</v>
      </c>
      <c r="C72" s="170">
        <v>4027</v>
      </c>
      <c r="D72" s="171">
        <v>8526</v>
      </c>
      <c r="E72" s="162">
        <v>968295</v>
      </c>
      <c r="F72" s="157">
        <f t="shared" ref="F72:F78" si="13">E72/C72</f>
        <v>240.45070772287062</v>
      </c>
      <c r="G72" s="192"/>
      <c r="H72" s="171"/>
      <c r="I72" s="162"/>
      <c r="J72" s="185" t="e">
        <f>I72/#REF!</f>
        <v>#REF!</v>
      </c>
    </row>
    <row r="73" spans="2:10" ht="18" x14ac:dyDescent="0.25">
      <c r="B73" s="142" t="s">
        <v>64</v>
      </c>
      <c r="C73" s="160">
        <v>7204</v>
      </c>
      <c r="D73" s="171">
        <v>14054</v>
      </c>
      <c r="E73" s="160">
        <v>1596807</v>
      </c>
      <c r="F73" s="157">
        <f t="shared" si="13"/>
        <v>221.65560799555803</v>
      </c>
      <c r="G73" s="190"/>
      <c r="H73" s="171"/>
      <c r="I73" s="160"/>
      <c r="J73" s="185" t="e">
        <f>I73/#REF!</f>
        <v>#REF!</v>
      </c>
    </row>
    <row r="74" spans="2:10" ht="18" x14ac:dyDescent="0.25">
      <c r="B74" s="142" t="s">
        <v>62</v>
      </c>
      <c r="C74" s="160">
        <v>8113</v>
      </c>
      <c r="D74" s="171">
        <v>16754</v>
      </c>
      <c r="E74" s="160">
        <v>1915404</v>
      </c>
      <c r="F74" s="157">
        <f t="shared" si="13"/>
        <v>236.09071859977814</v>
      </c>
      <c r="G74" s="190"/>
      <c r="H74" s="171"/>
      <c r="I74" s="160"/>
      <c r="J74" s="185" t="e">
        <f>I74/#REF!</f>
        <v>#REF!</v>
      </c>
    </row>
    <row r="75" spans="2:10" ht="18" x14ac:dyDescent="0.25">
      <c r="B75" s="142" t="s">
        <v>65</v>
      </c>
      <c r="C75" s="160">
        <v>4318</v>
      </c>
      <c r="D75" s="171">
        <v>8743</v>
      </c>
      <c r="E75" s="160">
        <v>1003664</v>
      </c>
      <c r="F75" s="157">
        <f t="shared" si="13"/>
        <v>232.43723946271422</v>
      </c>
      <c r="G75" s="190"/>
      <c r="H75" s="171"/>
      <c r="I75" s="160"/>
      <c r="J75" s="185" t="e">
        <f>I75/#REF!</f>
        <v>#REF!</v>
      </c>
    </row>
    <row r="76" spans="2:10" ht="18" x14ac:dyDescent="0.25">
      <c r="B76" s="142" t="s">
        <v>66</v>
      </c>
      <c r="C76" s="160">
        <v>6276</v>
      </c>
      <c r="D76" s="171">
        <v>12971</v>
      </c>
      <c r="E76" s="160">
        <v>1482348</v>
      </c>
      <c r="F76" s="157">
        <f t="shared" si="13"/>
        <v>236.19311663479922</v>
      </c>
      <c r="G76" s="190"/>
      <c r="H76" s="171"/>
      <c r="I76" s="160"/>
      <c r="J76" s="185" t="e">
        <f>I76/#REF!</f>
        <v>#REF!</v>
      </c>
    </row>
    <row r="77" spans="2:10" ht="18.75" thickBot="1" x14ac:dyDescent="0.3">
      <c r="B77" s="144" t="s">
        <v>67</v>
      </c>
      <c r="C77" s="176">
        <v>4050</v>
      </c>
      <c r="D77" s="171">
        <v>8535</v>
      </c>
      <c r="E77" s="176">
        <v>968128</v>
      </c>
      <c r="F77" s="157">
        <f t="shared" si="13"/>
        <v>239.04395061728394</v>
      </c>
      <c r="G77" s="191"/>
      <c r="H77" s="171"/>
      <c r="I77" s="176"/>
      <c r="J77" s="185" t="e">
        <f>I77/#REF!</f>
        <v>#REF!</v>
      </c>
    </row>
    <row r="78" spans="2:10" ht="18.75" thickBot="1" x14ac:dyDescent="0.3">
      <c r="B78" s="147" t="s">
        <v>45</v>
      </c>
      <c r="C78" s="166">
        <f>SUM(C72:C77)</f>
        <v>33988</v>
      </c>
      <c r="D78" s="166">
        <f t="shared" ref="D78:E78" si="14">SUM(D72:D77)</f>
        <v>69583</v>
      </c>
      <c r="E78" s="166">
        <f t="shared" si="14"/>
        <v>7934646</v>
      </c>
      <c r="F78" s="149">
        <f t="shared" si="13"/>
        <v>233.45433682476167</v>
      </c>
      <c r="G78" s="166">
        <f>SUM(G72:G77)</f>
        <v>0</v>
      </c>
      <c r="H78" s="166">
        <f t="shared" ref="H78:I78" si="15">SUM(H72:H77)</f>
        <v>0</v>
      </c>
      <c r="I78" s="166">
        <f t="shared" si="15"/>
        <v>0</v>
      </c>
      <c r="J78" s="186" t="e">
        <f>I78/#REF!</f>
        <v>#REF!</v>
      </c>
    </row>
    <row r="79" spans="2:10" ht="18.75" thickBot="1" x14ac:dyDescent="0.3">
      <c r="B79" s="173"/>
      <c r="C79" s="174"/>
      <c r="D79" s="174"/>
      <c r="E79" s="174"/>
      <c r="F79" s="175"/>
      <c r="G79" s="174"/>
      <c r="H79" s="174"/>
      <c r="I79" s="174"/>
      <c r="J79" s="175"/>
    </row>
    <row r="80" spans="2:10" ht="18.75" thickBot="1" x14ac:dyDescent="0.3">
      <c r="B80" s="134" t="s">
        <v>68</v>
      </c>
      <c r="C80" s="168"/>
      <c r="D80" s="168"/>
      <c r="E80" s="168"/>
      <c r="F80" s="169"/>
      <c r="G80" s="187"/>
      <c r="H80" s="168"/>
      <c r="I80" s="168"/>
      <c r="J80" s="168"/>
    </row>
    <row r="81" spans="2:10" ht="18" x14ac:dyDescent="0.25">
      <c r="B81" s="137" t="s">
        <v>69</v>
      </c>
      <c r="C81" s="170">
        <v>2541</v>
      </c>
      <c r="D81" s="171">
        <v>5141</v>
      </c>
      <c r="E81" s="162">
        <v>583317</v>
      </c>
      <c r="F81" s="157">
        <f t="shared" ref="F81:F91" si="16">E81/C81</f>
        <v>229.56198347107437</v>
      </c>
      <c r="G81" s="192"/>
      <c r="H81" s="171"/>
      <c r="I81" s="162"/>
      <c r="J81" s="185" t="e">
        <f>I81/#REF!</f>
        <v>#REF!</v>
      </c>
    </row>
    <row r="82" spans="2:10" ht="18" x14ac:dyDescent="0.25">
      <c r="B82" s="142" t="s">
        <v>70</v>
      </c>
      <c r="C82" s="160">
        <v>254</v>
      </c>
      <c r="D82" s="171">
        <v>548</v>
      </c>
      <c r="E82" s="160">
        <v>59777</v>
      </c>
      <c r="F82" s="157">
        <f t="shared" si="16"/>
        <v>235.34251968503938</v>
      </c>
      <c r="G82" s="190"/>
      <c r="H82" s="171"/>
      <c r="I82" s="160"/>
      <c r="J82" s="185" t="e">
        <f>I82/#REF!</f>
        <v>#REF!</v>
      </c>
    </row>
    <row r="83" spans="2:10" ht="18" x14ac:dyDescent="0.25">
      <c r="B83" s="142" t="s">
        <v>71</v>
      </c>
      <c r="C83" s="160">
        <v>6916</v>
      </c>
      <c r="D83" s="171">
        <v>14064</v>
      </c>
      <c r="E83" s="160">
        <v>1633910</v>
      </c>
      <c r="F83" s="157">
        <f t="shared" si="16"/>
        <v>236.25072296124927</v>
      </c>
      <c r="G83" s="190"/>
      <c r="H83" s="171"/>
      <c r="I83" s="160"/>
      <c r="J83" s="185" t="e">
        <f>I83/#REF!</f>
        <v>#REF!</v>
      </c>
    </row>
    <row r="84" spans="2:10" ht="18" x14ac:dyDescent="0.25">
      <c r="B84" s="142" t="s">
        <v>68</v>
      </c>
      <c r="C84" s="160">
        <v>11398</v>
      </c>
      <c r="D84" s="171">
        <v>22185</v>
      </c>
      <c r="E84" s="160">
        <v>2567165</v>
      </c>
      <c r="F84" s="157">
        <f t="shared" si="16"/>
        <v>225.22942621512547</v>
      </c>
      <c r="G84" s="190"/>
      <c r="H84" s="171"/>
      <c r="I84" s="160"/>
      <c r="J84" s="185" t="e">
        <f>I84/#REF!</f>
        <v>#REF!</v>
      </c>
    </row>
    <row r="85" spans="2:10" ht="18" x14ac:dyDescent="0.25">
      <c r="B85" s="142" t="s">
        <v>72</v>
      </c>
      <c r="C85" s="160">
        <v>8319</v>
      </c>
      <c r="D85" s="171">
        <v>17307</v>
      </c>
      <c r="E85" s="160">
        <v>2008692</v>
      </c>
      <c r="F85" s="157">
        <f t="shared" si="16"/>
        <v>241.45834835917779</v>
      </c>
      <c r="G85" s="190"/>
      <c r="H85" s="171"/>
      <c r="I85" s="160"/>
      <c r="J85" s="185" t="e">
        <f>I85/#REF!</f>
        <v>#REF!</v>
      </c>
    </row>
    <row r="86" spans="2:10" ht="18" x14ac:dyDescent="0.25">
      <c r="B86" s="142" t="s">
        <v>73</v>
      </c>
      <c r="C86" s="160">
        <v>7626</v>
      </c>
      <c r="D86" s="171">
        <v>15232</v>
      </c>
      <c r="E86" s="160">
        <v>1770099</v>
      </c>
      <c r="F86" s="157">
        <f t="shared" si="16"/>
        <v>232.11369000786783</v>
      </c>
      <c r="G86" s="190"/>
      <c r="H86" s="171"/>
      <c r="I86" s="160"/>
      <c r="J86" s="185" t="e">
        <f>I86/#REF!</f>
        <v>#REF!</v>
      </c>
    </row>
    <row r="87" spans="2:10" ht="18" x14ac:dyDescent="0.25">
      <c r="B87" s="142" t="s">
        <v>74</v>
      </c>
      <c r="C87" s="160">
        <v>2885</v>
      </c>
      <c r="D87" s="171">
        <v>5854</v>
      </c>
      <c r="E87" s="160">
        <v>670079</v>
      </c>
      <c r="F87" s="157">
        <f t="shared" si="16"/>
        <v>232.26308492201039</v>
      </c>
      <c r="G87" s="190"/>
      <c r="H87" s="171"/>
      <c r="I87" s="160"/>
      <c r="J87" s="185" t="e">
        <f>I87/#REF!</f>
        <v>#REF!</v>
      </c>
    </row>
    <row r="88" spans="2:10" ht="18" x14ac:dyDescent="0.25">
      <c r="B88" s="142" t="s">
        <v>75</v>
      </c>
      <c r="C88" s="160">
        <v>5506</v>
      </c>
      <c r="D88" s="171">
        <v>11429</v>
      </c>
      <c r="E88" s="160">
        <v>1321358</v>
      </c>
      <c r="F88" s="157">
        <f t="shared" si="16"/>
        <v>239.98510715583001</v>
      </c>
      <c r="G88" s="190"/>
      <c r="H88" s="171"/>
      <c r="I88" s="160"/>
      <c r="J88" s="185" t="e">
        <f>I88/#REF!</f>
        <v>#REF!</v>
      </c>
    </row>
    <row r="89" spans="2:10" ht="18" x14ac:dyDescent="0.25">
      <c r="B89" s="142" t="s">
        <v>76</v>
      </c>
      <c r="C89" s="160">
        <v>2075</v>
      </c>
      <c r="D89" s="171">
        <v>4156</v>
      </c>
      <c r="E89" s="160">
        <v>488132</v>
      </c>
      <c r="F89" s="157">
        <f t="shared" si="16"/>
        <v>235.2443373493976</v>
      </c>
      <c r="G89" s="190"/>
      <c r="H89" s="171"/>
      <c r="I89" s="160"/>
      <c r="J89" s="185" t="e">
        <f>I89/#REF!</f>
        <v>#REF!</v>
      </c>
    </row>
    <row r="90" spans="2:10" ht="18.75" thickBot="1" x14ac:dyDescent="0.3">
      <c r="B90" s="144" t="s">
        <v>77</v>
      </c>
      <c r="C90" s="176">
        <v>9366</v>
      </c>
      <c r="D90" s="171">
        <v>18476</v>
      </c>
      <c r="E90" s="176">
        <v>2126585</v>
      </c>
      <c r="F90" s="157">
        <f t="shared" si="16"/>
        <v>227.05370489002777</v>
      </c>
      <c r="G90" s="191"/>
      <c r="H90" s="171"/>
      <c r="I90" s="176"/>
      <c r="J90" s="185" t="e">
        <f>I90/#REF!</f>
        <v>#REF!</v>
      </c>
    </row>
    <row r="91" spans="2:10" ht="18.75" thickBot="1" x14ac:dyDescent="0.3">
      <c r="B91" s="147" t="s">
        <v>45</v>
      </c>
      <c r="C91" s="166">
        <f>SUM(C81:C90)</f>
        <v>56886</v>
      </c>
      <c r="D91" s="166">
        <f t="shared" ref="D91:E91" si="17">SUM(D81:D90)</f>
        <v>114392</v>
      </c>
      <c r="E91" s="166">
        <f t="shared" si="17"/>
        <v>13229114</v>
      </c>
      <c r="F91" s="149">
        <f t="shared" si="16"/>
        <v>232.55482895615793</v>
      </c>
      <c r="G91" s="166">
        <f>SUM(G81:G90)</f>
        <v>0</v>
      </c>
      <c r="H91" s="166">
        <f t="shared" ref="H91:I91" si="18">SUM(H81:H90)</f>
        <v>0</v>
      </c>
      <c r="I91" s="166">
        <f t="shared" si="18"/>
        <v>0</v>
      </c>
      <c r="J91" s="186" t="e">
        <f>I91/#REF!</f>
        <v>#REF!</v>
      </c>
    </row>
    <row r="92" spans="2:10" ht="18.75" thickBot="1" x14ac:dyDescent="0.3">
      <c r="B92" s="173"/>
      <c r="C92" s="174"/>
      <c r="D92" s="174"/>
      <c r="E92" s="174"/>
      <c r="F92" s="175"/>
      <c r="G92" s="174"/>
      <c r="H92" s="174"/>
      <c r="I92" s="174"/>
      <c r="J92" s="175"/>
    </row>
    <row r="93" spans="2:10" ht="18.75" thickBot="1" x14ac:dyDescent="0.3">
      <c r="B93" s="134" t="s">
        <v>78</v>
      </c>
      <c r="C93" s="168"/>
      <c r="D93" s="168"/>
      <c r="E93" s="168"/>
      <c r="F93" s="169"/>
      <c r="G93" s="187"/>
      <c r="H93" s="168"/>
      <c r="I93" s="168"/>
      <c r="J93" s="168"/>
    </row>
    <row r="94" spans="2:10" ht="18" x14ac:dyDescent="0.25">
      <c r="B94" s="137" t="s">
        <v>79</v>
      </c>
      <c r="C94" s="170">
        <v>5716</v>
      </c>
      <c r="D94" s="171">
        <v>11465</v>
      </c>
      <c r="E94" s="162">
        <v>1314930</v>
      </c>
      <c r="F94" s="157">
        <f t="shared" ref="F94:F102" si="19">E94/C94</f>
        <v>230.04373687893633</v>
      </c>
      <c r="G94" s="192"/>
      <c r="H94" s="171"/>
      <c r="I94" s="162"/>
      <c r="J94" s="185" t="e">
        <f>I94/#REF!</f>
        <v>#REF!</v>
      </c>
    </row>
    <row r="95" spans="2:10" ht="18" x14ac:dyDescent="0.25">
      <c r="B95" s="142" t="s">
        <v>80</v>
      </c>
      <c r="C95" s="160">
        <v>7653</v>
      </c>
      <c r="D95" s="171">
        <v>15962</v>
      </c>
      <c r="E95" s="160">
        <v>1854083</v>
      </c>
      <c r="F95" s="157">
        <f t="shared" si="19"/>
        <v>242.2687834836012</v>
      </c>
      <c r="G95" s="190"/>
      <c r="H95" s="171"/>
      <c r="I95" s="160"/>
      <c r="J95" s="185" t="e">
        <f>I95/#REF!</f>
        <v>#REF!</v>
      </c>
    </row>
    <row r="96" spans="2:10" ht="18" x14ac:dyDescent="0.25">
      <c r="B96" s="142" t="s">
        <v>81</v>
      </c>
      <c r="C96" s="160">
        <v>4099</v>
      </c>
      <c r="D96" s="171">
        <v>8607</v>
      </c>
      <c r="E96" s="160">
        <v>994101</v>
      </c>
      <c r="F96" s="157">
        <f t="shared" si="19"/>
        <v>242.52281044157112</v>
      </c>
      <c r="G96" s="190"/>
      <c r="H96" s="171"/>
      <c r="I96" s="160"/>
      <c r="J96" s="185" t="e">
        <f>I96/#REF!</f>
        <v>#REF!</v>
      </c>
    </row>
    <row r="97" spans="2:10" ht="18" x14ac:dyDescent="0.25">
      <c r="B97" s="142" t="s">
        <v>82</v>
      </c>
      <c r="C97" s="160">
        <v>2702</v>
      </c>
      <c r="D97" s="171">
        <v>5126</v>
      </c>
      <c r="E97" s="160">
        <v>591888</v>
      </c>
      <c r="F97" s="157">
        <f t="shared" si="19"/>
        <v>219.05551443375276</v>
      </c>
      <c r="G97" s="190"/>
      <c r="H97" s="171"/>
      <c r="I97" s="160"/>
      <c r="J97" s="185" t="e">
        <f>I97/#REF!</f>
        <v>#REF!</v>
      </c>
    </row>
    <row r="98" spans="2:10" ht="18" x14ac:dyDescent="0.25">
      <c r="B98" s="142" t="s">
        <v>83</v>
      </c>
      <c r="C98" s="160">
        <v>5326</v>
      </c>
      <c r="D98" s="171">
        <v>11157</v>
      </c>
      <c r="E98" s="160">
        <v>1291717</v>
      </c>
      <c r="F98" s="157">
        <f t="shared" si="19"/>
        <v>242.53041682313182</v>
      </c>
      <c r="G98" s="190"/>
      <c r="H98" s="171"/>
      <c r="I98" s="160"/>
      <c r="J98" s="185" t="e">
        <f>I98/#REF!</f>
        <v>#REF!</v>
      </c>
    </row>
    <row r="99" spans="2:10" ht="18" x14ac:dyDescent="0.25">
      <c r="B99" s="142" t="s">
        <v>84</v>
      </c>
      <c r="C99" s="160">
        <v>1150</v>
      </c>
      <c r="D99" s="171">
        <v>2696</v>
      </c>
      <c r="E99" s="160">
        <v>311120</v>
      </c>
      <c r="F99" s="157">
        <f t="shared" si="19"/>
        <v>270.53913043478263</v>
      </c>
      <c r="G99" s="190"/>
      <c r="H99" s="171"/>
      <c r="I99" s="160"/>
      <c r="J99" s="185" t="e">
        <f>I99/#REF!</f>
        <v>#REF!</v>
      </c>
    </row>
    <row r="100" spans="2:10" ht="18" x14ac:dyDescent="0.25">
      <c r="B100" s="142" t="s">
        <v>85</v>
      </c>
      <c r="C100" s="160">
        <v>15763</v>
      </c>
      <c r="D100" s="171">
        <v>30979</v>
      </c>
      <c r="E100" s="160">
        <v>3630009</v>
      </c>
      <c r="F100" s="157">
        <f t="shared" si="19"/>
        <v>230.28668400685149</v>
      </c>
      <c r="G100" s="190"/>
      <c r="H100" s="171"/>
      <c r="I100" s="160"/>
      <c r="J100" s="185" t="e">
        <f>I100/#REF!</f>
        <v>#REF!</v>
      </c>
    </row>
    <row r="101" spans="2:10" ht="18" x14ac:dyDescent="0.25">
      <c r="B101" s="177" t="s">
        <v>86</v>
      </c>
      <c r="C101" s="160">
        <v>4502</v>
      </c>
      <c r="D101" s="171">
        <v>9556</v>
      </c>
      <c r="E101" s="160">
        <v>1088857</v>
      </c>
      <c r="F101" s="157">
        <f t="shared" si="19"/>
        <v>241.86072856508218</v>
      </c>
      <c r="G101" s="190"/>
      <c r="H101" s="171"/>
      <c r="I101" s="160"/>
      <c r="J101" s="185" t="e">
        <f>I101/#REF!</f>
        <v>#REF!</v>
      </c>
    </row>
    <row r="102" spans="2:10" ht="18.75" thickBot="1" x14ac:dyDescent="0.3">
      <c r="B102" s="142" t="s">
        <v>87</v>
      </c>
      <c r="C102" s="176">
        <v>6667</v>
      </c>
      <c r="D102" s="171">
        <v>13651</v>
      </c>
      <c r="E102" s="160">
        <v>1581114</v>
      </c>
      <c r="F102" s="157">
        <f t="shared" si="19"/>
        <v>237.1552422378881</v>
      </c>
      <c r="G102" s="191"/>
      <c r="H102" s="171"/>
      <c r="I102" s="160"/>
      <c r="J102" s="185" t="e">
        <f>I102/#REF!</f>
        <v>#REF!</v>
      </c>
    </row>
    <row r="103" spans="2:10" ht="18.75" thickBot="1" x14ac:dyDescent="0.3">
      <c r="B103" s="147" t="s">
        <v>45</v>
      </c>
      <c r="C103" s="166">
        <f>SUM(C94:C102)</f>
        <v>53578</v>
      </c>
      <c r="D103" s="166">
        <f t="shared" ref="D103:E103" si="20">SUM(D94:D102)</f>
        <v>109199</v>
      </c>
      <c r="E103" s="166">
        <f t="shared" si="20"/>
        <v>12657819</v>
      </c>
      <c r="F103" s="149">
        <f t="shared" ref="F103" si="21">E103/C103</f>
        <v>236.2503079622233</v>
      </c>
      <c r="G103" s="166">
        <f>SUM(G94:G102)</f>
        <v>0</v>
      </c>
      <c r="H103" s="166">
        <f t="shared" ref="H103:I103" si="22">SUM(H94:H102)</f>
        <v>0</v>
      </c>
      <c r="I103" s="166">
        <f t="shared" si="22"/>
        <v>0</v>
      </c>
      <c r="J103" s="186" t="e">
        <f>I103/#REF!</f>
        <v>#REF!</v>
      </c>
    </row>
    <row r="104" spans="2:10" ht="18.75" thickBot="1" x14ac:dyDescent="0.3">
      <c r="B104" s="173"/>
      <c r="C104" s="174"/>
      <c r="D104" s="174"/>
      <c r="E104" s="174"/>
      <c r="F104" s="175"/>
      <c r="G104" s="174"/>
      <c r="H104" s="174"/>
      <c r="I104" s="174"/>
      <c r="J104" s="175"/>
    </row>
    <row r="105" spans="2:10" ht="18.75" thickBot="1" x14ac:dyDescent="0.3">
      <c r="B105" s="152" t="s">
        <v>88</v>
      </c>
      <c r="C105" s="168"/>
      <c r="D105" s="168"/>
      <c r="E105" s="168"/>
      <c r="F105" s="169"/>
      <c r="G105" s="187"/>
      <c r="H105" s="168"/>
      <c r="I105" s="168"/>
      <c r="J105" s="168"/>
    </row>
    <row r="106" spans="2:10" ht="18" x14ac:dyDescent="0.25">
      <c r="B106" s="178" t="s">
        <v>89</v>
      </c>
      <c r="C106" s="179">
        <v>3988</v>
      </c>
      <c r="D106" s="171">
        <v>9266</v>
      </c>
      <c r="E106" s="162">
        <v>1070990</v>
      </c>
      <c r="F106" s="157">
        <f t="shared" ref="F106:F119" si="23">E106/C106</f>
        <v>268.5531594784353</v>
      </c>
      <c r="G106" s="188"/>
      <c r="H106" s="171"/>
      <c r="I106" s="162"/>
      <c r="J106" s="185" t="e">
        <f>I106/#REF!</f>
        <v>#REF!</v>
      </c>
    </row>
    <row r="107" spans="2:10" ht="18" x14ac:dyDescent="0.25">
      <c r="B107" s="180" t="s">
        <v>90</v>
      </c>
      <c r="C107" s="160">
        <v>5717</v>
      </c>
      <c r="D107" s="171">
        <v>11509</v>
      </c>
      <c r="E107" s="162">
        <v>1322156</v>
      </c>
      <c r="F107" s="157">
        <f t="shared" si="23"/>
        <v>231.26744796221794</v>
      </c>
      <c r="G107" s="190"/>
      <c r="H107" s="171"/>
      <c r="I107" s="162"/>
      <c r="J107" s="185" t="e">
        <f>I107/#REF!</f>
        <v>#REF!</v>
      </c>
    </row>
    <row r="108" spans="2:10" ht="18" x14ac:dyDescent="0.25">
      <c r="B108" s="180" t="s">
        <v>91</v>
      </c>
      <c r="C108" s="160">
        <v>851</v>
      </c>
      <c r="D108" s="171">
        <v>1918</v>
      </c>
      <c r="E108" s="160">
        <v>229324</v>
      </c>
      <c r="F108" s="157">
        <f t="shared" si="23"/>
        <v>269.47591069330201</v>
      </c>
      <c r="G108" s="190"/>
      <c r="H108" s="171"/>
      <c r="I108" s="160"/>
      <c r="J108" s="185" t="e">
        <f>I108/#REF!</f>
        <v>#REF!</v>
      </c>
    </row>
    <row r="109" spans="2:10" ht="18" x14ac:dyDescent="0.25">
      <c r="B109" s="180" t="s">
        <v>92</v>
      </c>
      <c r="C109" s="160">
        <v>7731</v>
      </c>
      <c r="D109" s="171">
        <v>16440</v>
      </c>
      <c r="E109" s="160">
        <v>1887876</v>
      </c>
      <c r="F109" s="157">
        <f t="shared" si="23"/>
        <v>244.19557625145518</v>
      </c>
      <c r="G109" s="190"/>
      <c r="H109" s="171"/>
      <c r="I109" s="160"/>
      <c r="J109" s="185" t="e">
        <f>I109/#REF!</f>
        <v>#REF!</v>
      </c>
    </row>
    <row r="110" spans="2:10" ht="18" x14ac:dyDescent="0.25">
      <c r="B110" s="142" t="s">
        <v>93</v>
      </c>
      <c r="C110" s="160">
        <v>4759</v>
      </c>
      <c r="D110" s="171">
        <v>10280</v>
      </c>
      <c r="E110" s="160">
        <v>1189829</v>
      </c>
      <c r="F110" s="157">
        <f t="shared" si="23"/>
        <v>250.0166001260769</v>
      </c>
      <c r="G110" s="190"/>
      <c r="H110" s="171"/>
      <c r="I110" s="160"/>
      <c r="J110" s="185" t="e">
        <f>I110/#REF!</f>
        <v>#REF!</v>
      </c>
    </row>
    <row r="111" spans="2:10" ht="18" x14ac:dyDescent="0.25">
      <c r="B111" s="142" t="s">
        <v>94</v>
      </c>
      <c r="C111" s="160">
        <v>3800</v>
      </c>
      <c r="D111" s="171">
        <v>8760</v>
      </c>
      <c r="E111" s="160">
        <v>1018263</v>
      </c>
      <c r="F111" s="157">
        <f t="shared" si="23"/>
        <v>267.96394736842103</v>
      </c>
      <c r="G111" s="190"/>
      <c r="H111" s="171"/>
      <c r="I111" s="160"/>
      <c r="J111" s="185" t="e">
        <f>I111/#REF!</f>
        <v>#REF!</v>
      </c>
    </row>
    <row r="112" spans="2:10" ht="18" x14ac:dyDescent="0.25">
      <c r="B112" s="142" t="s">
        <v>95</v>
      </c>
      <c r="C112" s="160">
        <v>8916</v>
      </c>
      <c r="D112" s="171">
        <v>19894</v>
      </c>
      <c r="E112" s="160">
        <v>2259602</v>
      </c>
      <c r="F112" s="157">
        <f t="shared" si="23"/>
        <v>253.43225661731719</v>
      </c>
      <c r="G112" s="190"/>
      <c r="H112" s="171"/>
      <c r="I112" s="160"/>
      <c r="J112" s="185" t="e">
        <f>I112/#REF!</f>
        <v>#REF!</v>
      </c>
    </row>
    <row r="113" spans="2:10" ht="18" x14ac:dyDescent="0.25">
      <c r="B113" s="142" t="s">
        <v>96</v>
      </c>
      <c r="C113" s="160">
        <v>5864</v>
      </c>
      <c r="D113" s="171">
        <v>13190</v>
      </c>
      <c r="E113" s="160">
        <v>1507469</v>
      </c>
      <c r="F113" s="157">
        <f t="shared" si="23"/>
        <v>257.07179399727147</v>
      </c>
      <c r="G113" s="190"/>
      <c r="H113" s="171"/>
      <c r="I113" s="160"/>
      <c r="J113" s="185" t="e">
        <f>I113/#REF!</f>
        <v>#REF!</v>
      </c>
    </row>
    <row r="114" spans="2:10" ht="18" x14ac:dyDescent="0.25">
      <c r="B114" s="142" t="s">
        <v>97</v>
      </c>
      <c r="C114" s="160">
        <v>5290</v>
      </c>
      <c r="D114" s="171">
        <v>12201</v>
      </c>
      <c r="E114" s="160">
        <v>1391407</v>
      </c>
      <c r="F114" s="157">
        <f t="shared" si="23"/>
        <v>263.0258979206049</v>
      </c>
      <c r="G114" s="190"/>
      <c r="H114" s="171"/>
      <c r="I114" s="160"/>
      <c r="J114" s="185" t="e">
        <f>I114/#REF!</f>
        <v>#REF!</v>
      </c>
    </row>
    <row r="115" spans="2:10" ht="18" x14ac:dyDescent="0.25">
      <c r="B115" s="142" t="s">
        <v>98</v>
      </c>
      <c r="C115" s="160">
        <v>7463</v>
      </c>
      <c r="D115" s="171">
        <v>14906</v>
      </c>
      <c r="E115" s="160">
        <v>1732585</v>
      </c>
      <c r="F115" s="157">
        <f t="shared" si="23"/>
        <v>232.15663942114432</v>
      </c>
      <c r="G115" s="190"/>
      <c r="H115" s="171"/>
      <c r="I115" s="160"/>
      <c r="J115" s="185" t="e">
        <f>I115/#REF!</f>
        <v>#REF!</v>
      </c>
    </row>
    <row r="116" spans="2:10" ht="18" x14ac:dyDescent="0.25">
      <c r="B116" s="142" t="s">
        <v>99</v>
      </c>
      <c r="C116" s="160">
        <v>8681</v>
      </c>
      <c r="D116" s="171">
        <v>19803</v>
      </c>
      <c r="E116" s="160">
        <v>2278027</v>
      </c>
      <c r="F116" s="157">
        <f t="shared" si="23"/>
        <v>262.41527473793343</v>
      </c>
      <c r="G116" s="190"/>
      <c r="H116" s="171"/>
      <c r="I116" s="160"/>
      <c r="J116" s="185" t="e">
        <f>I116/#REF!</f>
        <v>#REF!</v>
      </c>
    </row>
    <row r="117" spans="2:10" ht="18" x14ac:dyDescent="0.25">
      <c r="B117" s="142" t="s">
        <v>100</v>
      </c>
      <c r="C117" s="160">
        <v>16863</v>
      </c>
      <c r="D117" s="171">
        <v>36114</v>
      </c>
      <c r="E117" s="160">
        <v>4215972</v>
      </c>
      <c r="F117" s="157">
        <f t="shared" si="23"/>
        <v>250.01316491727451</v>
      </c>
      <c r="G117" s="190"/>
      <c r="H117" s="171"/>
      <c r="I117" s="160"/>
      <c r="J117" s="185" t="e">
        <f>I117/#REF!</f>
        <v>#REF!</v>
      </c>
    </row>
    <row r="118" spans="2:10" ht="18" x14ac:dyDescent="0.25">
      <c r="B118" s="142" t="s">
        <v>101</v>
      </c>
      <c r="C118" s="160">
        <v>5586</v>
      </c>
      <c r="D118" s="171">
        <v>12518</v>
      </c>
      <c r="E118" s="160">
        <v>1442179</v>
      </c>
      <c r="F118" s="157">
        <f t="shared" si="23"/>
        <v>258.17740780522735</v>
      </c>
      <c r="G118" s="190"/>
      <c r="H118" s="171"/>
      <c r="I118" s="160"/>
      <c r="J118" s="185" t="e">
        <f>I118/#REF!</f>
        <v>#REF!</v>
      </c>
    </row>
    <row r="119" spans="2:10" ht="18.75" thickBot="1" x14ac:dyDescent="0.3">
      <c r="B119" s="142" t="s">
        <v>102</v>
      </c>
      <c r="C119" s="176">
        <v>8481</v>
      </c>
      <c r="D119" s="171">
        <v>17864</v>
      </c>
      <c r="E119" s="160">
        <v>2054922</v>
      </c>
      <c r="F119" s="157">
        <f t="shared" si="23"/>
        <v>242.29713477184293</v>
      </c>
      <c r="G119" s="191"/>
      <c r="H119" s="171"/>
      <c r="I119" s="160"/>
      <c r="J119" s="185" t="e">
        <f>I119/#REF!</f>
        <v>#REF!</v>
      </c>
    </row>
    <row r="120" spans="2:10" ht="18.75" thickBot="1" x14ac:dyDescent="0.3">
      <c r="B120" s="147" t="s">
        <v>45</v>
      </c>
      <c r="C120" s="166">
        <f>SUM(C106:C119)</f>
        <v>93990</v>
      </c>
      <c r="D120" s="166">
        <f t="shared" ref="D120:E120" si="24">SUM(D106:D119)</f>
        <v>204663</v>
      </c>
      <c r="E120" s="166">
        <f t="shared" si="24"/>
        <v>23600601</v>
      </c>
      <c r="F120" s="149">
        <f t="shared" ref="F120" si="25">E120/C120</f>
        <v>251.09693584423874</v>
      </c>
      <c r="G120" s="166">
        <f>SUM(G106:G119)</f>
        <v>0</v>
      </c>
      <c r="H120" s="166">
        <f t="shared" ref="H120:I120" si="26">SUM(H106:H119)</f>
        <v>0</v>
      </c>
      <c r="I120" s="166">
        <f t="shared" si="26"/>
        <v>0</v>
      </c>
      <c r="J120" s="186" t="e">
        <f>I120/#REF!</f>
        <v>#REF!</v>
      </c>
    </row>
    <row r="121" spans="2:10" ht="18.75" thickBot="1" x14ac:dyDescent="0.3">
      <c r="B121" s="173"/>
      <c r="C121" s="174"/>
      <c r="D121" s="174"/>
      <c r="E121" s="174"/>
      <c r="F121" s="175"/>
      <c r="G121" s="174"/>
      <c r="H121" s="174"/>
      <c r="I121" s="174"/>
      <c r="J121" s="175"/>
    </row>
    <row r="122" spans="2:10" ht="18.75" thickBot="1" x14ac:dyDescent="0.3">
      <c r="B122" s="134" t="s">
        <v>103</v>
      </c>
      <c r="C122" s="168"/>
      <c r="D122" s="168"/>
      <c r="E122" s="168"/>
      <c r="F122" s="169"/>
      <c r="G122" s="187"/>
      <c r="H122" s="168"/>
      <c r="I122" s="168"/>
      <c r="J122" s="168"/>
    </row>
    <row r="123" spans="2:10" ht="18.75" thickBot="1" x14ac:dyDescent="0.3">
      <c r="B123" s="137" t="s">
        <v>104</v>
      </c>
      <c r="C123" s="170">
        <v>1622</v>
      </c>
      <c r="D123" s="171">
        <v>3574</v>
      </c>
      <c r="E123" s="162">
        <v>414821</v>
      </c>
      <c r="F123" s="157">
        <f t="shared" ref="F123:F131" si="27">E123/C123</f>
        <v>255.7466091245376</v>
      </c>
      <c r="G123" s="188"/>
      <c r="H123" s="171"/>
      <c r="I123" s="162"/>
      <c r="J123" s="185" t="e">
        <f>I123/#REF!</f>
        <v>#REF!</v>
      </c>
    </row>
    <row r="124" spans="2:10" ht="18" x14ac:dyDescent="0.25">
      <c r="B124" s="142" t="s">
        <v>105</v>
      </c>
      <c r="C124" s="170">
        <v>5104</v>
      </c>
      <c r="D124" s="171">
        <v>10155</v>
      </c>
      <c r="E124" s="162">
        <v>1183039</v>
      </c>
      <c r="F124" s="157">
        <f t="shared" si="27"/>
        <v>231.78663793103448</v>
      </c>
      <c r="G124" s="190"/>
      <c r="H124" s="171"/>
      <c r="I124" s="162"/>
      <c r="J124" s="185" t="e">
        <f>I124/#REF!</f>
        <v>#REF!</v>
      </c>
    </row>
    <row r="125" spans="2:10" ht="18" x14ac:dyDescent="0.25">
      <c r="B125" s="142" t="s">
        <v>106</v>
      </c>
      <c r="C125" s="160">
        <v>1648</v>
      </c>
      <c r="D125" s="171">
        <v>3349</v>
      </c>
      <c r="E125" s="160">
        <v>388217</v>
      </c>
      <c r="F125" s="157">
        <f t="shared" si="27"/>
        <v>235.56856796116506</v>
      </c>
      <c r="G125" s="190"/>
      <c r="H125" s="171"/>
      <c r="I125" s="160"/>
      <c r="J125" s="185" t="e">
        <f>I125/#REF!</f>
        <v>#REF!</v>
      </c>
    </row>
    <row r="126" spans="2:10" ht="18" x14ac:dyDescent="0.25">
      <c r="B126" s="142" t="s">
        <v>107</v>
      </c>
      <c r="C126" s="160">
        <v>4901</v>
      </c>
      <c r="D126" s="171">
        <v>9555</v>
      </c>
      <c r="E126" s="160">
        <v>1112725</v>
      </c>
      <c r="F126" s="157">
        <f t="shared" si="27"/>
        <v>227.040399918384</v>
      </c>
      <c r="G126" s="190"/>
      <c r="H126" s="171"/>
      <c r="I126" s="160"/>
      <c r="J126" s="185" t="e">
        <f>I126/#REF!</f>
        <v>#REF!</v>
      </c>
    </row>
    <row r="127" spans="2:10" ht="18" x14ac:dyDescent="0.25">
      <c r="B127" s="142" t="s">
        <v>108</v>
      </c>
      <c r="C127" s="160">
        <v>7681</v>
      </c>
      <c r="D127" s="171">
        <v>13174</v>
      </c>
      <c r="E127" s="160">
        <v>1615541</v>
      </c>
      <c r="F127" s="157">
        <f t="shared" si="27"/>
        <v>210.32951438614765</v>
      </c>
      <c r="G127" s="190"/>
      <c r="H127" s="171"/>
      <c r="I127" s="160"/>
      <c r="J127" s="185" t="e">
        <f>I127/#REF!</f>
        <v>#REF!</v>
      </c>
    </row>
    <row r="128" spans="2:10" ht="18" x14ac:dyDescent="0.25">
      <c r="B128" s="142" t="s">
        <v>109</v>
      </c>
      <c r="C128" s="160">
        <v>10976</v>
      </c>
      <c r="D128" s="171">
        <v>23224</v>
      </c>
      <c r="E128" s="160">
        <v>2724425</v>
      </c>
      <c r="F128" s="157">
        <f t="shared" si="27"/>
        <v>248.21656341107871</v>
      </c>
      <c r="G128" s="190"/>
      <c r="H128" s="171"/>
      <c r="I128" s="160"/>
      <c r="J128" s="185" t="e">
        <f>I128/#REF!</f>
        <v>#REF!</v>
      </c>
    </row>
    <row r="129" spans="2:10" ht="18" x14ac:dyDescent="0.25">
      <c r="B129" s="142" t="s">
        <v>110</v>
      </c>
      <c r="C129" s="160">
        <v>9706</v>
      </c>
      <c r="D129" s="171">
        <v>19837</v>
      </c>
      <c r="E129" s="160">
        <v>2313258</v>
      </c>
      <c r="F129" s="157">
        <f t="shared" si="27"/>
        <v>238.3327838450443</v>
      </c>
      <c r="G129" s="190"/>
      <c r="H129" s="171"/>
      <c r="I129" s="160"/>
      <c r="J129" s="185" t="e">
        <f>I129/#REF!</f>
        <v>#REF!</v>
      </c>
    </row>
    <row r="130" spans="2:10" ht="18" x14ac:dyDescent="0.25">
      <c r="B130" s="142" t="s">
        <v>111</v>
      </c>
      <c r="C130" s="160">
        <v>7244</v>
      </c>
      <c r="D130" s="171">
        <v>15656</v>
      </c>
      <c r="E130" s="160">
        <v>1839652</v>
      </c>
      <c r="F130" s="157">
        <f t="shared" si="27"/>
        <v>253.95527332965213</v>
      </c>
      <c r="G130" s="190"/>
      <c r="H130" s="171"/>
      <c r="I130" s="160"/>
      <c r="J130" s="185" t="e">
        <f>I130/#REF!</f>
        <v>#REF!</v>
      </c>
    </row>
    <row r="131" spans="2:10" ht="18.75" thickBot="1" x14ac:dyDescent="0.3">
      <c r="B131" s="177" t="s">
        <v>112</v>
      </c>
      <c r="C131" s="160">
        <v>14408</v>
      </c>
      <c r="D131" s="171">
        <v>27499</v>
      </c>
      <c r="E131" s="160">
        <v>3271460</v>
      </c>
      <c r="F131" s="157">
        <f t="shared" si="27"/>
        <v>227.05857856746252</v>
      </c>
      <c r="G131" s="190"/>
      <c r="H131" s="171"/>
      <c r="I131" s="160"/>
      <c r="J131" s="185" t="e">
        <f>I131/#REF!</f>
        <v>#REF!</v>
      </c>
    </row>
    <row r="132" spans="2:10" ht="18.75" thickBot="1" x14ac:dyDescent="0.3">
      <c r="B132" s="147" t="s">
        <v>45</v>
      </c>
      <c r="C132" s="166">
        <f>SUM(C123:C131)</f>
        <v>63290</v>
      </c>
      <c r="D132" s="166">
        <f>SUM(D123:D131)</f>
        <v>126023</v>
      </c>
      <c r="E132" s="166">
        <f>SUM(E123:E131)</f>
        <v>14863138</v>
      </c>
      <c r="F132" s="149">
        <f t="shared" ref="F132" si="28">E132/C132</f>
        <v>234.84180755253595</v>
      </c>
      <c r="G132" s="166">
        <f>SUM(G123:G131)</f>
        <v>0</v>
      </c>
      <c r="H132" s="166">
        <f>SUM(H123:H131)</f>
        <v>0</v>
      </c>
      <c r="I132" s="166">
        <f>SUM(I123:I131)</f>
        <v>0</v>
      </c>
      <c r="J132" s="186" t="e">
        <f>I132/#REF!</f>
        <v>#REF!</v>
      </c>
    </row>
    <row r="133" spans="2:10" ht="18.75" thickBot="1" x14ac:dyDescent="0.3">
      <c r="B133" s="173"/>
      <c r="C133" s="174"/>
      <c r="D133" s="174"/>
      <c r="E133" s="174"/>
      <c r="F133" s="175"/>
      <c r="G133" s="174"/>
      <c r="H133" s="174"/>
      <c r="I133" s="174"/>
      <c r="J133" s="175"/>
    </row>
    <row r="134" spans="2:10" ht="18.75" thickBot="1" x14ac:dyDescent="0.3">
      <c r="B134" s="181" t="s">
        <v>114</v>
      </c>
      <c r="C134" s="182">
        <f>SUM(C132+C120+C103+C91+C78+C69+C59+C49+C33+C17)</f>
        <v>660970</v>
      </c>
      <c r="D134" s="182">
        <f>SUM(D132+D120+D103+D91+D78+D69+D59+D49+D33+D17)</f>
        <v>1364356</v>
      </c>
      <c r="E134" s="182">
        <f>SUM(E132+E120+E103+E91+E78+E69+E59+E49+E33+E17)</f>
        <v>157919514</v>
      </c>
      <c r="F134" s="169">
        <f t="shared" ref="F134" si="29">E134/C134</f>
        <v>238.92084966034767</v>
      </c>
      <c r="G134" s="182">
        <f>SUM(G132+G120+G103+G91+G78+G69+G59+G49+G33+G17)</f>
        <v>0</v>
      </c>
      <c r="H134" s="182">
        <f>SUM(H132+H120+H103+H91+H78+H69+H59+H49+H33+H17)</f>
        <v>0</v>
      </c>
      <c r="I134" s="182">
        <f>SUM(I132+I120+I103+I91+I78+I69+I59+I49+I33+I17)</f>
        <v>0</v>
      </c>
      <c r="J134" s="169" t="e">
        <f>I134/#REF!</f>
        <v>#REF!</v>
      </c>
    </row>
    <row r="135" spans="2:10" ht="18" x14ac:dyDescent="0.25">
      <c r="B135" s="206"/>
      <c r="C135" s="202"/>
      <c r="D135" s="202"/>
      <c r="E135" s="202"/>
      <c r="F135" s="202"/>
      <c r="G135" s="202"/>
      <c r="H135" s="202"/>
      <c r="I135" s="205"/>
      <c r="J135" s="205"/>
    </row>
    <row r="136" spans="2:10" ht="18" x14ac:dyDescent="0.25">
      <c r="B136" s="206"/>
      <c r="C136" s="202"/>
      <c r="D136" s="202"/>
      <c r="E136" s="202"/>
      <c r="F136" s="202"/>
      <c r="G136" s="202"/>
      <c r="H136" s="202"/>
      <c r="I136" s="205"/>
      <c r="J136" s="205"/>
    </row>
    <row r="137" spans="2:10" ht="18" x14ac:dyDescent="0.25">
      <c r="B137" s="206"/>
      <c r="C137" s="202"/>
      <c r="D137" s="202"/>
      <c r="E137" s="202"/>
      <c r="F137" s="202"/>
      <c r="G137" s="202"/>
      <c r="H137" s="202"/>
      <c r="I137" s="205"/>
      <c r="J137" s="205"/>
    </row>
    <row r="138" spans="2:10" ht="18" x14ac:dyDescent="0.25">
      <c r="B138" s="206"/>
      <c r="C138" s="202"/>
      <c r="D138" s="202"/>
      <c r="E138" s="202"/>
      <c r="F138" s="202"/>
      <c r="G138" s="202"/>
      <c r="H138" s="202"/>
      <c r="I138" s="205"/>
      <c r="J138" s="205"/>
    </row>
    <row r="139" spans="2:10" ht="18" x14ac:dyDescent="0.25">
      <c r="B139" s="206"/>
      <c r="C139" s="202"/>
      <c r="D139" s="202"/>
      <c r="E139" s="202"/>
      <c r="F139" s="202"/>
      <c r="G139" s="202"/>
      <c r="H139" s="202"/>
      <c r="I139" s="205"/>
      <c r="J139" s="205"/>
    </row>
    <row r="140" spans="2:10" ht="18" x14ac:dyDescent="0.25">
      <c r="B140" s="206"/>
      <c r="C140" s="202"/>
      <c r="D140" s="202"/>
      <c r="E140" s="202"/>
      <c r="F140" s="202"/>
      <c r="G140" s="202"/>
      <c r="H140" s="202"/>
      <c r="I140" s="205"/>
      <c r="J140" s="205"/>
    </row>
  </sheetData>
  <mergeCells count="6">
    <mergeCell ref="G6:J6"/>
    <mergeCell ref="C6:F6"/>
    <mergeCell ref="B1:F1"/>
    <mergeCell ref="B2:F2"/>
    <mergeCell ref="B3:F3"/>
    <mergeCell ref="B4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0"/>
  <sheetViews>
    <sheetView topLeftCell="B1" workbookViewId="0">
      <pane xSplit="1" ySplit="7" topLeftCell="C8" activePane="bottomRight" state="frozen"/>
      <selection activeCell="B1" sqref="B1"/>
      <selection pane="topRight" activeCell="C1" sqref="C1"/>
      <selection pane="bottomLeft" activeCell="B8" sqref="B8"/>
      <selection pane="bottomRight" activeCell="G144" sqref="G144"/>
    </sheetView>
  </sheetViews>
  <sheetFormatPr defaultRowHeight="14.25" x14ac:dyDescent="0.2"/>
  <cols>
    <col min="1" max="1" width="9.140625" style="203"/>
    <col min="2" max="2" width="18.7109375" style="203" bestFit="1" customWidth="1"/>
    <col min="3" max="3" width="11.28515625" style="203" bestFit="1" customWidth="1"/>
    <col min="4" max="4" width="13.5703125" style="203" bestFit="1" customWidth="1"/>
    <col min="5" max="5" width="16.7109375" style="203" bestFit="1" customWidth="1"/>
    <col min="6" max="6" width="15.85546875" style="203" customWidth="1"/>
    <col min="7" max="16384" width="9.140625" style="203"/>
  </cols>
  <sheetData>
    <row r="1" spans="2:6" ht="18" x14ac:dyDescent="0.25">
      <c r="B1" s="226" t="s">
        <v>0</v>
      </c>
      <c r="C1" s="226"/>
      <c r="D1" s="226"/>
      <c r="E1" s="226"/>
      <c r="F1" s="226"/>
    </row>
    <row r="2" spans="2:6" ht="18" x14ac:dyDescent="0.25">
      <c r="B2" s="226" t="s">
        <v>1</v>
      </c>
      <c r="C2" s="226"/>
      <c r="D2" s="226"/>
      <c r="E2" s="226"/>
      <c r="F2" s="226"/>
    </row>
    <row r="3" spans="2:6" ht="15.75" x14ac:dyDescent="0.25">
      <c r="B3" s="227" t="s">
        <v>2</v>
      </c>
      <c r="C3" s="227"/>
      <c r="D3" s="227"/>
      <c r="E3" s="227"/>
      <c r="F3" s="227"/>
    </row>
    <row r="4" spans="2:6" ht="18" x14ac:dyDescent="0.25">
      <c r="B4" s="226" t="s">
        <v>138</v>
      </c>
      <c r="C4" s="226"/>
      <c r="D4" s="226"/>
      <c r="E4" s="226"/>
      <c r="F4" s="226"/>
    </row>
    <row r="5" spans="2:6" ht="18" x14ac:dyDescent="0.25">
      <c r="B5" s="207"/>
      <c r="C5" s="207"/>
      <c r="D5" s="207"/>
      <c r="E5" s="207"/>
      <c r="F5" s="207"/>
    </row>
    <row r="6" spans="2:6" ht="18.75" customHeight="1" thickBot="1" x14ac:dyDescent="0.3">
      <c r="B6" s="208"/>
      <c r="C6" s="224"/>
      <c r="D6" s="224"/>
      <c r="E6" s="224"/>
      <c r="F6" s="225"/>
    </row>
    <row r="7" spans="2:6" ht="57" customHeight="1" thickBot="1" x14ac:dyDescent="0.3">
      <c r="B7" s="131"/>
      <c r="C7" s="132" t="s">
        <v>3</v>
      </c>
      <c r="D7" s="133" t="s">
        <v>4</v>
      </c>
      <c r="E7" s="133" t="s">
        <v>5</v>
      </c>
      <c r="F7" s="133" t="s">
        <v>6</v>
      </c>
    </row>
    <row r="8" spans="2:6" ht="18.75" thickBot="1" x14ac:dyDescent="0.3">
      <c r="B8" s="134" t="s">
        <v>7</v>
      </c>
      <c r="C8" s="135"/>
      <c r="D8" s="135"/>
      <c r="E8" s="135"/>
      <c r="F8" s="136"/>
    </row>
    <row r="9" spans="2:6" ht="18" x14ac:dyDescent="0.25">
      <c r="B9" s="137" t="s">
        <v>8</v>
      </c>
      <c r="C9" s="138">
        <v>7821</v>
      </c>
      <c r="D9" s="139">
        <v>17102</v>
      </c>
      <c r="E9" s="140">
        <v>1941952</v>
      </c>
      <c r="F9" s="141">
        <f>E9/C9</f>
        <v>248.29970591995908</v>
      </c>
    </row>
    <row r="10" spans="2:6" ht="18" x14ac:dyDescent="0.25">
      <c r="B10" s="142" t="s">
        <v>9</v>
      </c>
      <c r="C10" s="143">
        <v>5836</v>
      </c>
      <c r="D10" s="139">
        <v>11792</v>
      </c>
      <c r="E10" s="143">
        <v>1379919</v>
      </c>
      <c r="F10" s="141">
        <f t="shared" ref="F10:F17" si="0">E10/C10</f>
        <v>236.44945167923234</v>
      </c>
    </row>
    <row r="11" spans="2:6" ht="18" x14ac:dyDescent="0.25">
      <c r="B11" s="142" t="s">
        <v>141</v>
      </c>
      <c r="C11" s="143">
        <v>6424</v>
      </c>
      <c r="D11" s="139">
        <v>12639</v>
      </c>
      <c r="E11" s="143">
        <v>1484082</v>
      </c>
      <c r="F11" s="141">
        <f t="shared" si="0"/>
        <v>231.02148194271481</v>
      </c>
    </row>
    <row r="12" spans="2:6" ht="18" x14ac:dyDescent="0.25">
      <c r="B12" s="142" t="s">
        <v>10</v>
      </c>
      <c r="C12" s="143">
        <v>8341</v>
      </c>
      <c r="D12" s="139">
        <v>17192</v>
      </c>
      <c r="E12" s="143">
        <v>1971908</v>
      </c>
      <c r="F12" s="141">
        <f t="shared" si="0"/>
        <v>236.41146145546097</v>
      </c>
    </row>
    <row r="13" spans="2:6" ht="18" x14ac:dyDescent="0.25">
      <c r="B13" s="142" t="s">
        <v>11</v>
      </c>
      <c r="C13" s="143">
        <v>2062</v>
      </c>
      <c r="D13" s="139">
        <v>4511</v>
      </c>
      <c r="E13" s="143">
        <v>520244</v>
      </c>
      <c r="F13" s="141">
        <f t="shared" si="0"/>
        <v>252.30067895247333</v>
      </c>
    </row>
    <row r="14" spans="2:6" ht="18" x14ac:dyDescent="0.25">
      <c r="B14" s="142" t="s">
        <v>12</v>
      </c>
      <c r="C14" s="143">
        <v>8681</v>
      </c>
      <c r="D14" s="139">
        <v>18494</v>
      </c>
      <c r="E14" s="143">
        <v>2123569</v>
      </c>
      <c r="F14" s="141">
        <f t="shared" si="0"/>
        <v>244.62262412164498</v>
      </c>
    </row>
    <row r="15" spans="2:6" ht="18" x14ac:dyDescent="0.25">
      <c r="B15" s="142" t="s">
        <v>13</v>
      </c>
      <c r="C15" s="143">
        <v>3087</v>
      </c>
      <c r="D15" s="139">
        <v>6083</v>
      </c>
      <c r="E15" s="143">
        <v>701522</v>
      </c>
      <c r="F15" s="141">
        <f t="shared" si="0"/>
        <v>227.2504049238743</v>
      </c>
    </row>
    <row r="16" spans="2:6" ht="18.75" thickBot="1" x14ac:dyDescent="0.3">
      <c r="B16" s="144" t="s">
        <v>14</v>
      </c>
      <c r="C16" s="145">
        <v>10050</v>
      </c>
      <c r="D16" s="139">
        <v>20197</v>
      </c>
      <c r="E16" s="146">
        <v>2363869</v>
      </c>
      <c r="F16" s="141">
        <f t="shared" si="0"/>
        <v>235.21084577114428</v>
      </c>
    </row>
    <row r="17" spans="2:10" ht="18.75" thickBot="1" x14ac:dyDescent="0.3">
      <c r="B17" s="147" t="s">
        <v>15</v>
      </c>
      <c r="C17" s="148">
        <f>SUM(C9:C16)</f>
        <v>52302</v>
      </c>
      <c r="D17" s="148">
        <f t="shared" ref="D17:E17" si="1">SUM(D9:D16)</f>
        <v>108010</v>
      </c>
      <c r="E17" s="148">
        <f t="shared" si="1"/>
        <v>12487065</v>
      </c>
      <c r="F17" s="149">
        <f t="shared" si="0"/>
        <v>238.74928301020992</v>
      </c>
    </row>
    <row r="18" spans="2:10" ht="18.75" thickBot="1" x14ac:dyDescent="0.3">
      <c r="B18" s="150"/>
      <c r="C18" s="151"/>
      <c r="D18" s="151"/>
      <c r="E18" s="151"/>
      <c r="F18" s="151"/>
      <c r="G18" s="204"/>
      <c r="H18" s="204"/>
      <c r="I18" s="204"/>
      <c r="J18" s="204"/>
    </row>
    <row r="19" spans="2:10" ht="18.75" thickBot="1" x14ac:dyDescent="0.3">
      <c r="B19" s="152" t="s">
        <v>16</v>
      </c>
      <c r="C19" s="153"/>
      <c r="D19" s="153"/>
      <c r="E19" s="153"/>
      <c r="F19" s="154"/>
      <c r="G19" s="204"/>
      <c r="H19" s="204"/>
      <c r="I19" s="204"/>
      <c r="J19" s="204"/>
    </row>
    <row r="20" spans="2:10" ht="18" x14ac:dyDescent="0.25">
      <c r="B20" s="155" t="s">
        <v>17</v>
      </c>
      <c r="C20" s="143">
        <v>14949</v>
      </c>
      <c r="D20" s="143">
        <v>28872</v>
      </c>
      <c r="E20" s="156">
        <v>3395564</v>
      </c>
      <c r="F20" s="157">
        <f t="shared" ref="F20:F33" si="2">E20/C20</f>
        <v>227.14322028229313</v>
      </c>
      <c r="G20" s="205"/>
      <c r="H20" s="205"/>
      <c r="I20" s="205"/>
      <c r="J20" s="205"/>
    </row>
    <row r="21" spans="2:10" ht="18" x14ac:dyDescent="0.25">
      <c r="B21" s="158" t="s">
        <v>18</v>
      </c>
      <c r="C21" s="143">
        <v>7175</v>
      </c>
      <c r="D21" s="143">
        <v>13273</v>
      </c>
      <c r="E21" s="143">
        <v>1567679</v>
      </c>
      <c r="F21" s="157">
        <f t="shared" si="2"/>
        <v>218.49184668989548</v>
      </c>
      <c r="G21" s="205"/>
      <c r="H21" s="205"/>
      <c r="I21" s="205"/>
      <c r="J21" s="205"/>
    </row>
    <row r="22" spans="2:10" ht="18" x14ac:dyDescent="0.25">
      <c r="B22" s="159" t="s">
        <v>19</v>
      </c>
      <c r="C22" s="160">
        <v>6023</v>
      </c>
      <c r="D22" s="143">
        <v>11980</v>
      </c>
      <c r="E22" s="160">
        <v>1383444</v>
      </c>
      <c r="F22" s="157">
        <f t="shared" si="2"/>
        <v>229.69350821849577</v>
      </c>
      <c r="G22" s="204"/>
      <c r="H22" s="204"/>
      <c r="I22" s="204"/>
      <c r="J22" s="204"/>
    </row>
    <row r="23" spans="2:10" ht="18" x14ac:dyDescent="0.25">
      <c r="B23" s="142" t="s">
        <v>20</v>
      </c>
      <c r="C23" s="160">
        <v>7798</v>
      </c>
      <c r="D23" s="143">
        <v>15860</v>
      </c>
      <c r="E23" s="160">
        <v>1818734</v>
      </c>
      <c r="F23" s="157">
        <f t="shared" si="2"/>
        <v>233.23082841754297</v>
      </c>
      <c r="G23" s="204"/>
      <c r="H23" s="204"/>
      <c r="I23" s="204"/>
      <c r="J23" s="204"/>
    </row>
    <row r="24" spans="2:10" ht="18" x14ac:dyDescent="0.25">
      <c r="B24" s="142" t="s">
        <v>21</v>
      </c>
      <c r="C24" s="160">
        <v>4799</v>
      </c>
      <c r="D24" s="143">
        <v>10228</v>
      </c>
      <c r="E24" s="160">
        <v>1164292</v>
      </c>
      <c r="F24" s="157">
        <f t="shared" si="2"/>
        <v>242.61137737028548</v>
      </c>
      <c r="G24" s="204"/>
      <c r="H24" s="204"/>
      <c r="I24" s="204"/>
      <c r="J24" s="204"/>
    </row>
    <row r="25" spans="2:10" ht="18" x14ac:dyDescent="0.25">
      <c r="B25" s="142" t="s">
        <v>22</v>
      </c>
      <c r="C25" s="160">
        <v>3206</v>
      </c>
      <c r="D25" s="143">
        <v>6820</v>
      </c>
      <c r="E25" s="160">
        <v>780231</v>
      </c>
      <c r="F25" s="157">
        <f t="shared" si="2"/>
        <v>243.36587648159701</v>
      </c>
      <c r="G25" s="204"/>
      <c r="H25" s="204"/>
      <c r="I25" s="204"/>
      <c r="J25" s="204"/>
    </row>
    <row r="26" spans="2:10" ht="18" x14ac:dyDescent="0.25">
      <c r="B26" s="142" t="s">
        <v>23</v>
      </c>
      <c r="C26" s="160">
        <v>8393</v>
      </c>
      <c r="D26" s="143">
        <v>16976</v>
      </c>
      <c r="E26" s="160">
        <v>1967137</v>
      </c>
      <c r="F26" s="157">
        <f t="shared" si="2"/>
        <v>234.3782914333373</v>
      </c>
      <c r="G26" s="204"/>
      <c r="H26" s="204"/>
      <c r="I26" s="204"/>
      <c r="J26" s="204"/>
    </row>
    <row r="27" spans="2:10" ht="18" x14ac:dyDescent="0.25">
      <c r="B27" s="142" t="s">
        <v>24</v>
      </c>
      <c r="C27" s="160">
        <v>7515</v>
      </c>
      <c r="D27" s="143">
        <v>15962</v>
      </c>
      <c r="E27" s="160">
        <v>1830478</v>
      </c>
      <c r="F27" s="157">
        <f t="shared" si="2"/>
        <v>243.57658017298735</v>
      </c>
      <c r="G27" s="204"/>
      <c r="H27" s="204"/>
      <c r="I27" s="204"/>
      <c r="J27" s="204"/>
    </row>
    <row r="28" spans="2:10" ht="18" x14ac:dyDescent="0.25">
      <c r="B28" s="142" t="s">
        <v>25</v>
      </c>
      <c r="C28" s="160">
        <v>9831</v>
      </c>
      <c r="D28" s="143">
        <v>19328</v>
      </c>
      <c r="E28" s="160">
        <v>2235684</v>
      </c>
      <c r="F28" s="157">
        <f t="shared" si="2"/>
        <v>227.41165700335674</v>
      </c>
      <c r="G28" s="204"/>
      <c r="H28" s="204"/>
      <c r="I28" s="204"/>
      <c r="J28" s="204"/>
    </row>
    <row r="29" spans="2:10" ht="18" x14ac:dyDescent="0.25">
      <c r="B29" s="142" t="s">
        <v>26</v>
      </c>
      <c r="C29" s="160">
        <v>6691</v>
      </c>
      <c r="D29" s="143">
        <v>15025</v>
      </c>
      <c r="E29" s="160">
        <v>1702893</v>
      </c>
      <c r="F29" s="157">
        <f t="shared" si="2"/>
        <v>254.50500672545209</v>
      </c>
      <c r="G29" s="204"/>
      <c r="H29" s="204"/>
      <c r="I29" s="204"/>
      <c r="J29" s="204"/>
    </row>
    <row r="30" spans="2:10" ht="18" x14ac:dyDescent="0.25">
      <c r="B30" s="142" t="s">
        <v>27</v>
      </c>
      <c r="C30" s="160">
        <v>5682</v>
      </c>
      <c r="D30" s="143">
        <v>12039</v>
      </c>
      <c r="E30" s="160">
        <v>1368066</v>
      </c>
      <c r="F30" s="157">
        <f t="shared" si="2"/>
        <v>240.77191129883843</v>
      </c>
      <c r="G30" s="204"/>
      <c r="H30" s="204"/>
      <c r="I30" s="204"/>
      <c r="J30" s="204"/>
    </row>
    <row r="31" spans="2:10" ht="18" x14ac:dyDescent="0.25">
      <c r="B31" s="161" t="s">
        <v>28</v>
      </c>
      <c r="C31" s="162">
        <v>5557</v>
      </c>
      <c r="D31" s="139">
        <v>11849</v>
      </c>
      <c r="E31" s="162">
        <v>1379123</v>
      </c>
      <c r="F31" s="157">
        <f t="shared" si="2"/>
        <v>248.17761382040669</v>
      </c>
      <c r="G31" s="204"/>
      <c r="H31" s="204"/>
      <c r="I31" s="204"/>
      <c r="J31" s="204"/>
    </row>
    <row r="32" spans="2:10" ht="18.75" thickBot="1" x14ac:dyDescent="0.3">
      <c r="B32" s="161" t="s">
        <v>29</v>
      </c>
      <c r="C32" s="163">
        <v>1932</v>
      </c>
      <c r="D32" s="164">
        <v>4072</v>
      </c>
      <c r="E32" s="165">
        <v>475857</v>
      </c>
      <c r="F32" s="157">
        <f t="shared" si="2"/>
        <v>246.30279503105589</v>
      </c>
      <c r="G32" s="204"/>
      <c r="H32" s="204"/>
      <c r="I32" s="204"/>
      <c r="J32" s="204"/>
    </row>
    <row r="33" spans="2:10" ht="18.75" thickBot="1" x14ac:dyDescent="0.3">
      <c r="B33" s="147" t="s">
        <v>30</v>
      </c>
      <c r="C33" s="166">
        <f>SUM(C20:C32)</f>
        <v>89551</v>
      </c>
      <c r="D33" s="166">
        <f t="shared" ref="D33:E33" si="3">SUM(D20:D32)</f>
        <v>182284</v>
      </c>
      <c r="E33" s="166">
        <f t="shared" si="3"/>
        <v>21069182</v>
      </c>
      <c r="F33" s="149">
        <f t="shared" si="2"/>
        <v>235.2757869817199</v>
      </c>
      <c r="G33" s="204"/>
      <c r="H33" s="204"/>
      <c r="I33" s="204"/>
      <c r="J33" s="204"/>
    </row>
    <row r="34" spans="2:10" ht="18.75" thickBot="1" x14ac:dyDescent="0.3">
      <c r="B34" s="150"/>
      <c r="C34" s="167"/>
      <c r="D34" s="167"/>
      <c r="E34" s="167"/>
      <c r="F34" s="151"/>
    </row>
    <row r="35" spans="2:10" ht="18.75" thickBot="1" x14ac:dyDescent="0.3">
      <c r="B35" s="134" t="s">
        <v>31</v>
      </c>
      <c r="C35" s="168"/>
      <c r="D35" s="168"/>
      <c r="E35" s="168"/>
      <c r="F35" s="169"/>
    </row>
    <row r="36" spans="2:10" ht="18.75" thickBot="1" x14ac:dyDescent="0.3">
      <c r="B36" s="137" t="s">
        <v>32</v>
      </c>
      <c r="C36" s="170">
        <v>0</v>
      </c>
      <c r="D36" s="171">
        <v>0</v>
      </c>
      <c r="E36" s="162">
        <v>0</v>
      </c>
      <c r="F36" s="157" t="e">
        <f t="shared" ref="F36:F49" si="4">E36/C36</f>
        <v>#DIV/0!</v>
      </c>
    </row>
    <row r="37" spans="2:10" ht="18" x14ac:dyDescent="0.25">
      <c r="B37" s="142" t="s">
        <v>33</v>
      </c>
      <c r="C37" s="170">
        <v>12186</v>
      </c>
      <c r="D37" s="171">
        <v>24110</v>
      </c>
      <c r="E37" s="162">
        <v>2791484</v>
      </c>
      <c r="F37" s="157">
        <f t="shared" si="4"/>
        <v>229.07303462990316</v>
      </c>
    </row>
    <row r="38" spans="2:10" ht="18" x14ac:dyDescent="0.25">
      <c r="B38" s="142" t="s">
        <v>34</v>
      </c>
      <c r="C38" s="160">
        <v>16006</v>
      </c>
      <c r="D38" s="171">
        <v>33475</v>
      </c>
      <c r="E38" s="160">
        <v>3823086</v>
      </c>
      <c r="F38" s="157">
        <f t="shared" si="4"/>
        <v>238.85330501062103</v>
      </c>
    </row>
    <row r="39" spans="2:10" ht="18" x14ac:dyDescent="0.25">
      <c r="B39" s="142" t="s">
        <v>35</v>
      </c>
      <c r="C39" s="160">
        <v>5320</v>
      </c>
      <c r="D39" s="171">
        <v>11118</v>
      </c>
      <c r="E39" s="160">
        <v>1300308</v>
      </c>
      <c r="F39" s="157">
        <f t="shared" si="4"/>
        <v>244.41879699248119</v>
      </c>
    </row>
    <row r="40" spans="2:10" ht="18" x14ac:dyDescent="0.25">
      <c r="B40" s="142" t="s">
        <v>36</v>
      </c>
      <c r="C40" s="160">
        <v>8161</v>
      </c>
      <c r="D40" s="171">
        <v>17542</v>
      </c>
      <c r="E40" s="160">
        <v>2005709</v>
      </c>
      <c r="F40" s="157">
        <f t="shared" si="4"/>
        <v>245.76755299595638</v>
      </c>
    </row>
    <row r="41" spans="2:10" ht="18" x14ac:dyDescent="0.25">
      <c r="B41" s="142" t="s">
        <v>37</v>
      </c>
      <c r="C41" s="160">
        <v>5728</v>
      </c>
      <c r="D41" s="171">
        <v>11672</v>
      </c>
      <c r="E41" s="160">
        <v>1323071</v>
      </c>
      <c r="F41" s="157">
        <f t="shared" si="4"/>
        <v>230.98306564245809</v>
      </c>
    </row>
    <row r="42" spans="2:10" ht="18" x14ac:dyDescent="0.25">
      <c r="B42" s="142" t="s">
        <v>38</v>
      </c>
      <c r="C42" s="160">
        <v>7229</v>
      </c>
      <c r="D42" s="171">
        <v>15637</v>
      </c>
      <c r="E42" s="160">
        <v>1775134</v>
      </c>
      <c r="F42" s="157">
        <f t="shared" si="4"/>
        <v>245.55733849771752</v>
      </c>
    </row>
    <row r="43" spans="2:10" ht="18" x14ac:dyDescent="0.25">
      <c r="B43" s="142" t="s">
        <v>39</v>
      </c>
      <c r="C43" s="160">
        <v>10350</v>
      </c>
      <c r="D43" s="171">
        <v>22395</v>
      </c>
      <c r="E43" s="160">
        <v>2547063</v>
      </c>
      <c r="F43" s="157">
        <f t="shared" si="4"/>
        <v>246.09304347826088</v>
      </c>
    </row>
    <row r="44" spans="2:10" ht="18" x14ac:dyDescent="0.25">
      <c r="B44" s="142" t="s">
        <v>40</v>
      </c>
      <c r="C44" s="160">
        <v>6965</v>
      </c>
      <c r="D44" s="171">
        <v>14517</v>
      </c>
      <c r="E44" s="160">
        <v>1651960</v>
      </c>
      <c r="F44" s="157">
        <f t="shared" si="4"/>
        <v>237.18018664752333</v>
      </c>
    </row>
    <row r="45" spans="2:10" ht="18" x14ac:dyDescent="0.25">
      <c r="B45" s="142" t="s">
        <v>41</v>
      </c>
      <c r="C45" s="160">
        <v>5495</v>
      </c>
      <c r="D45" s="171">
        <v>11157</v>
      </c>
      <c r="E45" s="160">
        <v>1259176</v>
      </c>
      <c r="F45" s="157">
        <f t="shared" si="4"/>
        <v>229.14940855323022</v>
      </c>
    </row>
    <row r="46" spans="2:10" ht="18" x14ac:dyDescent="0.25">
      <c r="B46" s="142" t="s">
        <v>42</v>
      </c>
      <c r="C46" s="160">
        <v>7578</v>
      </c>
      <c r="D46" s="171">
        <v>16092</v>
      </c>
      <c r="E46" s="160">
        <v>1836529</v>
      </c>
      <c r="F46" s="157">
        <f t="shared" si="4"/>
        <v>242.35009237265768</v>
      </c>
    </row>
    <row r="47" spans="2:10" ht="18" x14ac:dyDescent="0.25">
      <c r="B47" s="161" t="s">
        <v>43</v>
      </c>
      <c r="C47" s="160">
        <v>6812</v>
      </c>
      <c r="D47" s="171">
        <v>13941</v>
      </c>
      <c r="E47" s="172">
        <v>1618360</v>
      </c>
      <c r="F47" s="157">
        <f t="shared" si="4"/>
        <v>237.5748678802114</v>
      </c>
    </row>
    <row r="48" spans="2:10" ht="18.75" thickBot="1" x14ac:dyDescent="0.3">
      <c r="B48" s="161" t="s">
        <v>44</v>
      </c>
      <c r="C48" s="163">
        <v>4797</v>
      </c>
      <c r="D48" s="171">
        <v>9769</v>
      </c>
      <c r="E48" s="172">
        <v>1105987</v>
      </c>
      <c r="F48" s="157">
        <f t="shared" si="4"/>
        <v>230.55805711903272</v>
      </c>
    </row>
    <row r="49" spans="2:6" ht="18.75" thickBot="1" x14ac:dyDescent="0.3">
      <c r="B49" s="147" t="s">
        <v>45</v>
      </c>
      <c r="C49" s="166">
        <f>SUM(C36:C48)</f>
        <v>96627</v>
      </c>
      <c r="D49" s="166">
        <f t="shared" ref="D49:E49" si="5">SUM(D36:D48)</f>
        <v>201425</v>
      </c>
      <c r="E49" s="166">
        <f t="shared" si="5"/>
        <v>23037867</v>
      </c>
      <c r="F49" s="149">
        <f t="shared" si="4"/>
        <v>238.42059672762272</v>
      </c>
    </row>
    <row r="50" spans="2:6" ht="18.75" thickBot="1" x14ac:dyDescent="0.3">
      <c r="B50" s="173"/>
      <c r="C50" s="174"/>
      <c r="D50" s="174"/>
      <c r="E50" s="174"/>
      <c r="F50" s="175"/>
    </row>
    <row r="51" spans="2:6" ht="18.75" thickBot="1" x14ac:dyDescent="0.3">
      <c r="B51" s="134" t="s">
        <v>46</v>
      </c>
      <c r="C51" s="168"/>
      <c r="D51" s="168"/>
      <c r="E51" s="168"/>
      <c r="F51" s="169"/>
    </row>
    <row r="52" spans="2:6" ht="18" x14ac:dyDescent="0.25">
      <c r="B52" s="137" t="s">
        <v>47</v>
      </c>
      <c r="C52" s="170">
        <v>5481</v>
      </c>
      <c r="D52" s="171">
        <v>11181</v>
      </c>
      <c r="E52" s="162">
        <v>1290676</v>
      </c>
      <c r="F52" s="157">
        <f t="shared" ref="F52:F59" si="6">E52/C52</f>
        <v>235.4818463783981</v>
      </c>
    </row>
    <row r="53" spans="2:6" ht="18" x14ac:dyDescent="0.25">
      <c r="B53" s="142" t="s">
        <v>48</v>
      </c>
      <c r="C53" s="160">
        <v>8001</v>
      </c>
      <c r="D53" s="171">
        <v>17457</v>
      </c>
      <c r="E53" s="160">
        <v>2019639</v>
      </c>
      <c r="F53" s="157">
        <f t="shared" si="6"/>
        <v>252.4233220847394</v>
      </c>
    </row>
    <row r="54" spans="2:6" ht="18" x14ac:dyDescent="0.25">
      <c r="B54" s="142" t="s">
        <v>49</v>
      </c>
      <c r="C54" s="160">
        <v>22443</v>
      </c>
      <c r="D54" s="171">
        <v>44770</v>
      </c>
      <c r="E54" s="160">
        <v>5114665</v>
      </c>
      <c r="F54" s="157">
        <f t="shared" si="6"/>
        <v>227.89578042151228</v>
      </c>
    </row>
    <row r="55" spans="2:6" ht="18" x14ac:dyDescent="0.25">
      <c r="B55" s="142" t="s">
        <v>50</v>
      </c>
      <c r="C55" s="160">
        <v>7381</v>
      </c>
      <c r="D55" s="171">
        <v>15511</v>
      </c>
      <c r="E55" s="160">
        <v>1747520</v>
      </c>
      <c r="F55" s="157">
        <f t="shared" si="6"/>
        <v>236.75924671453731</v>
      </c>
    </row>
    <row r="56" spans="2:6" ht="18" x14ac:dyDescent="0.25">
      <c r="B56" s="142" t="s">
        <v>51</v>
      </c>
      <c r="C56" s="160">
        <v>5589</v>
      </c>
      <c r="D56" s="171">
        <v>11145</v>
      </c>
      <c r="E56" s="160">
        <v>1301958</v>
      </c>
      <c r="F56" s="157">
        <f t="shared" si="6"/>
        <v>232.95008051529791</v>
      </c>
    </row>
    <row r="57" spans="2:6" ht="18" x14ac:dyDescent="0.25">
      <c r="B57" s="142" t="s">
        <v>52</v>
      </c>
      <c r="C57" s="160">
        <v>5769</v>
      </c>
      <c r="D57" s="171">
        <v>11802</v>
      </c>
      <c r="E57" s="160">
        <v>1349645</v>
      </c>
      <c r="F57" s="157">
        <f t="shared" si="6"/>
        <v>233.94782457964985</v>
      </c>
    </row>
    <row r="58" spans="2:6" ht="18.75" thickBot="1" x14ac:dyDescent="0.3">
      <c r="B58" s="142" t="s">
        <v>53</v>
      </c>
      <c r="C58" s="176">
        <v>7832</v>
      </c>
      <c r="D58" s="171">
        <v>15693</v>
      </c>
      <c r="E58" s="160">
        <v>1784344</v>
      </c>
      <c r="F58" s="157">
        <f t="shared" si="6"/>
        <v>227.8273748723187</v>
      </c>
    </row>
    <row r="59" spans="2:6" ht="18.75" thickBot="1" x14ac:dyDescent="0.3">
      <c r="B59" s="147" t="s">
        <v>45</v>
      </c>
      <c r="C59" s="166">
        <f>SUM(C52:C58)</f>
        <v>62496</v>
      </c>
      <c r="D59" s="166">
        <f t="shared" ref="D59:E59" si="7">SUM(D52:D58)</f>
        <v>127559</v>
      </c>
      <c r="E59" s="166">
        <f t="shared" si="7"/>
        <v>14608447</v>
      </c>
      <c r="F59" s="149">
        <f t="shared" si="6"/>
        <v>233.75011200716847</v>
      </c>
    </row>
    <row r="60" spans="2:6" ht="18.75" thickBot="1" x14ac:dyDescent="0.3">
      <c r="B60" s="173"/>
      <c r="C60" s="174"/>
      <c r="D60" s="174"/>
      <c r="E60" s="174"/>
      <c r="F60" s="175"/>
    </row>
    <row r="61" spans="2:6" ht="18.75" thickBot="1" x14ac:dyDescent="0.3">
      <c r="B61" s="134" t="s">
        <v>54</v>
      </c>
      <c r="C61" s="168"/>
      <c r="D61" s="168"/>
      <c r="E61" s="168"/>
      <c r="F61" s="169"/>
    </row>
    <row r="62" spans="2:6" ht="18" x14ac:dyDescent="0.25">
      <c r="B62" s="137" t="s">
        <v>55</v>
      </c>
      <c r="C62" s="170">
        <v>8795</v>
      </c>
      <c r="D62" s="171">
        <v>18652</v>
      </c>
      <c r="E62" s="162">
        <v>2134636</v>
      </c>
      <c r="F62" s="157">
        <f t="shared" ref="F62:F69" si="8">E62/C62</f>
        <v>242.710176236498</v>
      </c>
    </row>
    <row r="63" spans="2:6" ht="18" x14ac:dyDescent="0.25">
      <c r="B63" s="142" t="s">
        <v>56</v>
      </c>
      <c r="C63" s="160">
        <v>9748</v>
      </c>
      <c r="D63" s="171">
        <v>20140</v>
      </c>
      <c r="E63" s="160">
        <v>2307868</v>
      </c>
      <c r="F63" s="157">
        <f t="shared" si="8"/>
        <v>236.75297496922445</v>
      </c>
    </row>
    <row r="64" spans="2:6" ht="18" x14ac:dyDescent="0.25">
      <c r="B64" s="142" t="s">
        <v>57</v>
      </c>
      <c r="C64" s="160">
        <v>11460</v>
      </c>
      <c r="D64" s="171">
        <v>23048</v>
      </c>
      <c r="E64" s="160">
        <v>2642944</v>
      </c>
      <c r="F64" s="157">
        <f t="shared" si="8"/>
        <v>230.62338568935428</v>
      </c>
    </row>
    <row r="65" spans="2:6" ht="18" x14ac:dyDescent="0.25">
      <c r="B65" s="142" t="s">
        <v>58</v>
      </c>
      <c r="C65" s="160">
        <v>5269</v>
      </c>
      <c r="D65" s="171">
        <v>11557</v>
      </c>
      <c r="E65" s="160">
        <v>1340986</v>
      </c>
      <c r="F65" s="157">
        <f t="shared" si="8"/>
        <v>254.50483962801292</v>
      </c>
    </row>
    <row r="66" spans="2:6" ht="18" x14ac:dyDescent="0.25">
      <c r="B66" s="142" t="s">
        <v>59</v>
      </c>
      <c r="C66" s="160">
        <v>4025</v>
      </c>
      <c r="D66" s="171">
        <v>8199</v>
      </c>
      <c r="E66" s="160">
        <v>940822</v>
      </c>
      <c r="F66" s="157">
        <f t="shared" si="8"/>
        <v>233.74459627329193</v>
      </c>
    </row>
    <row r="67" spans="2:6" ht="18" x14ac:dyDescent="0.25">
      <c r="B67" s="142" t="s">
        <v>60</v>
      </c>
      <c r="C67" s="160">
        <v>9828</v>
      </c>
      <c r="D67" s="171">
        <v>20306</v>
      </c>
      <c r="E67" s="160">
        <v>2319322</v>
      </c>
      <c r="F67" s="157">
        <f t="shared" si="8"/>
        <v>235.9912494912495</v>
      </c>
    </row>
    <row r="68" spans="2:6" ht="18.75" thickBot="1" x14ac:dyDescent="0.3">
      <c r="B68" s="142" t="s">
        <v>61</v>
      </c>
      <c r="C68" s="160">
        <v>9086</v>
      </c>
      <c r="D68" s="171">
        <v>18216</v>
      </c>
      <c r="E68" s="160">
        <v>2095530</v>
      </c>
      <c r="F68" s="157">
        <f t="shared" si="8"/>
        <v>230.63284173453664</v>
      </c>
    </row>
    <row r="69" spans="2:6" ht="18.75" thickBot="1" x14ac:dyDescent="0.3">
      <c r="B69" s="147" t="s">
        <v>45</v>
      </c>
      <c r="C69" s="166">
        <f>SUM(C62:C68)</f>
        <v>58211</v>
      </c>
      <c r="D69" s="166">
        <f>SUM(D62:D68)</f>
        <v>120118</v>
      </c>
      <c r="E69" s="166">
        <f>SUM(E62:E68)</f>
        <v>13782108</v>
      </c>
      <c r="F69" s="149">
        <f t="shared" si="8"/>
        <v>236.76123069522941</v>
      </c>
    </row>
    <row r="70" spans="2:6" ht="18.75" thickBot="1" x14ac:dyDescent="0.3">
      <c r="B70" s="173"/>
      <c r="C70" s="174"/>
      <c r="D70" s="174"/>
      <c r="E70" s="174"/>
      <c r="F70" s="175"/>
    </row>
    <row r="71" spans="2:6" ht="18.75" thickBot="1" x14ac:dyDescent="0.3">
      <c r="B71" s="134" t="s">
        <v>62</v>
      </c>
      <c r="C71" s="168"/>
      <c r="D71" s="168"/>
      <c r="E71" s="168"/>
      <c r="F71" s="169"/>
    </row>
    <row r="72" spans="2:6" ht="18" x14ac:dyDescent="0.25">
      <c r="B72" s="137" t="s">
        <v>63</v>
      </c>
      <c r="C72" s="170">
        <v>4003</v>
      </c>
      <c r="D72" s="171">
        <v>8451</v>
      </c>
      <c r="E72" s="162">
        <v>955078</v>
      </c>
      <c r="F72" s="157">
        <f t="shared" ref="F72:F78" si="9">E72/C72</f>
        <v>238.59055708218835</v>
      </c>
    </row>
    <row r="73" spans="2:6" ht="18" x14ac:dyDescent="0.25">
      <c r="B73" s="142" t="s">
        <v>64</v>
      </c>
      <c r="C73" s="160">
        <v>7203</v>
      </c>
      <c r="D73" s="171">
        <v>14013</v>
      </c>
      <c r="E73" s="160">
        <v>1583834</v>
      </c>
      <c r="F73" s="157">
        <f t="shared" si="9"/>
        <v>219.88532555879496</v>
      </c>
    </row>
    <row r="74" spans="2:6" ht="18" x14ac:dyDescent="0.25">
      <c r="B74" s="142" t="s">
        <v>62</v>
      </c>
      <c r="C74" s="160">
        <v>8112</v>
      </c>
      <c r="D74" s="171">
        <v>16698</v>
      </c>
      <c r="E74" s="160">
        <v>1897647</v>
      </c>
      <c r="F74" s="157">
        <f t="shared" si="9"/>
        <v>233.93084319526628</v>
      </c>
    </row>
    <row r="75" spans="2:6" ht="18" x14ac:dyDescent="0.25">
      <c r="B75" s="142" t="s">
        <v>65</v>
      </c>
      <c r="C75" s="160">
        <v>4299</v>
      </c>
      <c r="D75" s="171">
        <v>8720</v>
      </c>
      <c r="E75" s="160">
        <v>995966</v>
      </c>
      <c r="F75" s="157">
        <f t="shared" si="9"/>
        <v>231.67387764596418</v>
      </c>
    </row>
    <row r="76" spans="2:6" ht="18" x14ac:dyDescent="0.25">
      <c r="B76" s="142" t="s">
        <v>66</v>
      </c>
      <c r="C76" s="160">
        <v>6256</v>
      </c>
      <c r="D76" s="171">
        <v>12876</v>
      </c>
      <c r="E76" s="160">
        <v>1460497</v>
      </c>
      <c r="F76" s="157">
        <f t="shared" si="9"/>
        <v>233.45540281329923</v>
      </c>
    </row>
    <row r="77" spans="2:6" ht="18.75" thickBot="1" x14ac:dyDescent="0.3">
      <c r="B77" s="144" t="s">
        <v>67</v>
      </c>
      <c r="C77" s="176">
        <v>4035</v>
      </c>
      <c r="D77" s="171">
        <v>8523</v>
      </c>
      <c r="E77" s="176">
        <v>958588</v>
      </c>
      <c r="F77" s="157">
        <f t="shared" si="9"/>
        <v>237.56827757125154</v>
      </c>
    </row>
    <row r="78" spans="2:6" ht="18.75" thickBot="1" x14ac:dyDescent="0.3">
      <c r="B78" s="147" t="s">
        <v>45</v>
      </c>
      <c r="C78" s="166">
        <f>SUM(C72:C77)</f>
        <v>33908</v>
      </c>
      <c r="D78" s="166">
        <f t="shared" ref="D78:E78" si="10">SUM(D72:D77)</f>
        <v>69281</v>
      </c>
      <c r="E78" s="166">
        <f t="shared" si="10"/>
        <v>7851610</v>
      </c>
      <c r="F78" s="149">
        <f t="shared" si="9"/>
        <v>231.55626990680665</v>
      </c>
    </row>
    <row r="79" spans="2:6" ht="18.75" thickBot="1" x14ac:dyDescent="0.3">
      <c r="B79" s="173"/>
      <c r="C79" s="174"/>
      <c r="D79" s="174"/>
      <c r="E79" s="174"/>
      <c r="F79" s="175"/>
    </row>
    <row r="80" spans="2:6" ht="18.75" thickBot="1" x14ac:dyDescent="0.3">
      <c r="B80" s="134" t="s">
        <v>68</v>
      </c>
      <c r="C80" s="168"/>
      <c r="D80" s="168"/>
      <c r="E80" s="168"/>
      <c r="F80" s="169"/>
    </row>
    <row r="81" spans="2:6" ht="18" x14ac:dyDescent="0.25">
      <c r="B81" s="137" t="s">
        <v>69</v>
      </c>
      <c r="C81" s="170">
        <v>2557</v>
      </c>
      <c r="D81" s="171">
        <v>5168</v>
      </c>
      <c r="E81" s="162">
        <v>582894</v>
      </c>
      <c r="F81" s="157">
        <f t="shared" ref="F81:F91" si="11">E81/C81</f>
        <v>227.96010950332422</v>
      </c>
    </row>
    <row r="82" spans="2:6" ht="18" x14ac:dyDescent="0.25">
      <c r="B82" s="142" t="s">
        <v>70</v>
      </c>
      <c r="C82" s="160">
        <v>254</v>
      </c>
      <c r="D82" s="171">
        <v>550</v>
      </c>
      <c r="E82" s="160">
        <v>59774</v>
      </c>
      <c r="F82" s="157">
        <f t="shared" si="11"/>
        <v>235.33070866141733</v>
      </c>
    </row>
    <row r="83" spans="2:6" ht="18" x14ac:dyDescent="0.25">
      <c r="B83" s="142" t="s">
        <v>71</v>
      </c>
      <c r="C83" s="160">
        <v>6905</v>
      </c>
      <c r="D83" s="171">
        <v>14049</v>
      </c>
      <c r="E83" s="160">
        <v>1623420</v>
      </c>
      <c r="F83" s="157">
        <f t="shared" si="11"/>
        <v>235.10789283128167</v>
      </c>
    </row>
    <row r="84" spans="2:6" ht="18" x14ac:dyDescent="0.25">
      <c r="B84" s="142" t="s">
        <v>68</v>
      </c>
      <c r="C84" s="160">
        <v>11390</v>
      </c>
      <c r="D84" s="171">
        <v>22104</v>
      </c>
      <c r="E84" s="160">
        <v>2544001</v>
      </c>
      <c r="F84" s="157">
        <f t="shared" si="11"/>
        <v>223.3539069359087</v>
      </c>
    </row>
    <row r="85" spans="2:6" ht="18" x14ac:dyDescent="0.25">
      <c r="B85" s="142" t="s">
        <v>72</v>
      </c>
      <c r="C85" s="160">
        <v>8295</v>
      </c>
      <c r="D85" s="171">
        <v>17216</v>
      </c>
      <c r="E85" s="160">
        <v>1983199</v>
      </c>
      <c r="F85" s="157">
        <f t="shared" si="11"/>
        <v>239.08366485834841</v>
      </c>
    </row>
    <row r="86" spans="2:6" ht="18" x14ac:dyDescent="0.25">
      <c r="B86" s="142" t="s">
        <v>73</v>
      </c>
      <c r="C86" s="160">
        <v>7663</v>
      </c>
      <c r="D86" s="171">
        <v>15296</v>
      </c>
      <c r="E86" s="160">
        <v>1767618</v>
      </c>
      <c r="F86" s="157">
        <f t="shared" si="11"/>
        <v>230.66918961242334</v>
      </c>
    </row>
    <row r="87" spans="2:6" ht="18" x14ac:dyDescent="0.25">
      <c r="B87" s="142" t="s">
        <v>74</v>
      </c>
      <c r="C87" s="160">
        <v>2863</v>
      </c>
      <c r="D87" s="171">
        <v>5796</v>
      </c>
      <c r="E87" s="160">
        <v>658598</v>
      </c>
      <c r="F87" s="157">
        <f t="shared" si="11"/>
        <v>230.03772266852951</v>
      </c>
    </row>
    <row r="88" spans="2:6" ht="18" x14ac:dyDescent="0.25">
      <c r="B88" s="142" t="s">
        <v>75</v>
      </c>
      <c r="C88" s="160">
        <v>5529</v>
      </c>
      <c r="D88" s="171">
        <v>11415</v>
      </c>
      <c r="E88" s="160">
        <v>1312420</v>
      </c>
      <c r="F88" s="157">
        <f t="shared" si="11"/>
        <v>237.37022969795623</v>
      </c>
    </row>
    <row r="89" spans="2:6" ht="18" x14ac:dyDescent="0.25">
      <c r="B89" s="142" t="s">
        <v>76</v>
      </c>
      <c r="C89" s="160">
        <v>2077</v>
      </c>
      <c r="D89" s="171">
        <v>4163</v>
      </c>
      <c r="E89" s="160">
        <v>485126</v>
      </c>
      <c r="F89" s="157">
        <f t="shared" si="11"/>
        <v>233.57053442465093</v>
      </c>
    </row>
    <row r="90" spans="2:6" ht="18.75" thickBot="1" x14ac:dyDescent="0.3">
      <c r="B90" s="144" t="s">
        <v>77</v>
      </c>
      <c r="C90" s="176">
        <v>9400</v>
      </c>
      <c r="D90" s="171">
        <v>18508</v>
      </c>
      <c r="E90" s="176">
        <v>2114583</v>
      </c>
      <c r="F90" s="157">
        <f t="shared" si="11"/>
        <v>224.95563829787233</v>
      </c>
    </row>
    <row r="91" spans="2:6" ht="18.75" thickBot="1" x14ac:dyDescent="0.3">
      <c r="B91" s="147" t="s">
        <v>45</v>
      </c>
      <c r="C91" s="166">
        <f>SUM(C81:C90)</f>
        <v>56933</v>
      </c>
      <c r="D91" s="166">
        <f t="shared" ref="D91:E91" si="12">SUM(D81:D90)</f>
        <v>114265</v>
      </c>
      <c r="E91" s="166">
        <f t="shared" si="12"/>
        <v>13131633</v>
      </c>
      <c r="F91" s="149">
        <f t="shared" si="11"/>
        <v>230.65064198268141</v>
      </c>
    </row>
    <row r="92" spans="2:6" ht="18.75" thickBot="1" x14ac:dyDescent="0.3">
      <c r="B92" s="173"/>
      <c r="C92" s="174"/>
      <c r="D92" s="174"/>
      <c r="E92" s="174"/>
      <c r="F92" s="175"/>
    </row>
    <row r="93" spans="2:6" ht="18.75" thickBot="1" x14ac:dyDescent="0.3">
      <c r="B93" s="134" t="s">
        <v>78</v>
      </c>
      <c r="C93" s="168"/>
      <c r="D93" s="168"/>
      <c r="E93" s="168"/>
      <c r="F93" s="169"/>
    </row>
    <row r="94" spans="2:6" ht="18" x14ac:dyDescent="0.25">
      <c r="B94" s="137" t="s">
        <v>79</v>
      </c>
      <c r="C94" s="170">
        <v>5695</v>
      </c>
      <c r="D94" s="171">
        <v>11404</v>
      </c>
      <c r="E94" s="162">
        <v>1298043</v>
      </c>
      <c r="F94" s="157">
        <f t="shared" ref="F94:F103" si="13">E94/C94</f>
        <v>227.92677787532924</v>
      </c>
    </row>
    <row r="95" spans="2:6" ht="18" x14ac:dyDescent="0.25">
      <c r="B95" s="142" t="s">
        <v>80</v>
      </c>
      <c r="C95" s="160">
        <v>7670</v>
      </c>
      <c r="D95" s="171">
        <v>15961</v>
      </c>
      <c r="E95" s="160">
        <v>1837644</v>
      </c>
      <c r="F95" s="157">
        <f t="shared" si="13"/>
        <v>239.58852672750979</v>
      </c>
    </row>
    <row r="96" spans="2:6" ht="18" x14ac:dyDescent="0.25">
      <c r="B96" s="142" t="s">
        <v>81</v>
      </c>
      <c r="C96" s="160">
        <v>4125</v>
      </c>
      <c r="D96" s="171">
        <v>8652</v>
      </c>
      <c r="E96" s="160">
        <v>994711</v>
      </c>
      <c r="F96" s="157">
        <f t="shared" si="13"/>
        <v>241.1420606060606</v>
      </c>
    </row>
    <row r="97" spans="2:6" ht="18" x14ac:dyDescent="0.25">
      <c r="B97" s="142" t="s">
        <v>82</v>
      </c>
      <c r="C97" s="160">
        <v>2704</v>
      </c>
      <c r="D97" s="171">
        <v>5134</v>
      </c>
      <c r="E97" s="160">
        <v>591949</v>
      </c>
      <c r="F97" s="157">
        <f t="shared" si="13"/>
        <v>218.91605029585799</v>
      </c>
    </row>
    <row r="98" spans="2:6" ht="18" x14ac:dyDescent="0.25">
      <c r="B98" s="142" t="s">
        <v>83</v>
      </c>
      <c r="C98" s="160">
        <v>5325</v>
      </c>
      <c r="D98" s="171">
        <v>11151</v>
      </c>
      <c r="E98" s="160">
        <v>1281280</v>
      </c>
      <c r="F98" s="157">
        <f t="shared" si="13"/>
        <v>240.61596244131457</v>
      </c>
    </row>
    <row r="99" spans="2:6" ht="18" x14ac:dyDescent="0.25">
      <c r="B99" s="142" t="s">
        <v>84</v>
      </c>
      <c r="C99" s="160">
        <v>1147</v>
      </c>
      <c r="D99" s="171">
        <v>2670</v>
      </c>
      <c r="E99" s="160">
        <v>306324</v>
      </c>
      <c r="F99" s="157">
        <f t="shared" si="13"/>
        <v>267.06538796861378</v>
      </c>
    </row>
    <row r="100" spans="2:6" ht="18" x14ac:dyDescent="0.25">
      <c r="B100" s="142" t="s">
        <v>85</v>
      </c>
      <c r="C100" s="160">
        <v>15790</v>
      </c>
      <c r="D100" s="171">
        <v>30997</v>
      </c>
      <c r="E100" s="160">
        <v>3607550</v>
      </c>
      <c r="F100" s="157">
        <f t="shared" si="13"/>
        <v>228.47055098163395</v>
      </c>
    </row>
    <row r="101" spans="2:6" ht="18" x14ac:dyDescent="0.25">
      <c r="B101" s="177" t="s">
        <v>86</v>
      </c>
      <c r="C101" s="160">
        <v>4487</v>
      </c>
      <c r="D101" s="171">
        <v>9517</v>
      </c>
      <c r="E101" s="160">
        <v>1076847</v>
      </c>
      <c r="F101" s="157">
        <f t="shared" si="13"/>
        <v>239.99264542010252</v>
      </c>
    </row>
    <row r="102" spans="2:6" ht="18.75" thickBot="1" x14ac:dyDescent="0.3">
      <c r="B102" s="142" t="s">
        <v>87</v>
      </c>
      <c r="C102" s="176">
        <v>6682</v>
      </c>
      <c r="D102" s="171">
        <v>13635</v>
      </c>
      <c r="E102" s="160">
        <v>1567007</v>
      </c>
      <c r="F102" s="157">
        <f t="shared" si="13"/>
        <v>234.51167315175098</v>
      </c>
    </row>
    <row r="103" spans="2:6" ht="18.75" thickBot="1" x14ac:dyDescent="0.3">
      <c r="B103" s="147" t="s">
        <v>45</v>
      </c>
      <c r="C103" s="166">
        <f>SUM(C94:C102)</f>
        <v>53625</v>
      </c>
      <c r="D103" s="166">
        <f t="shared" ref="D103:E103" si="14">SUM(D94:D102)</f>
        <v>109121</v>
      </c>
      <c r="E103" s="166">
        <f t="shared" si="14"/>
        <v>12561355</v>
      </c>
      <c r="F103" s="149">
        <f t="shared" si="13"/>
        <v>234.24438228438228</v>
      </c>
    </row>
    <row r="104" spans="2:6" ht="18.75" thickBot="1" x14ac:dyDescent="0.3">
      <c r="B104" s="173"/>
      <c r="C104" s="174"/>
      <c r="D104" s="174"/>
      <c r="E104" s="174"/>
      <c r="F104" s="175"/>
    </row>
    <row r="105" spans="2:6" ht="18.75" thickBot="1" x14ac:dyDescent="0.3">
      <c r="B105" s="152" t="s">
        <v>88</v>
      </c>
      <c r="C105" s="168"/>
      <c r="D105" s="168"/>
      <c r="E105" s="168"/>
      <c r="F105" s="169"/>
    </row>
    <row r="106" spans="2:6" ht="18" x14ac:dyDescent="0.25">
      <c r="B106" s="178" t="s">
        <v>89</v>
      </c>
      <c r="C106" s="179">
        <v>3981</v>
      </c>
      <c r="D106" s="171">
        <v>9220</v>
      </c>
      <c r="E106" s="162">
        <v>1059094</v>
      </c>
      <c r="F106" s="157">
        <f t="shared" ref="F106:F120" si="15">E106/C106</f>
        <v>266.0371765887968</v>
      </c>
    </row>
    <row r="107" spans="2:6" ht="18" x14ac:dyDescent="0.25">
      <c r="B107" s="180" t="s">
        <v>90</v>
      </c>
      <c r="C107" s="160">
        <v>5694</v>
      </c>
      <c r="D107" s="171">
        <v>11449</v>
      </c>
      <c r="E107" s="162">
        <v>1306296</v>
      </c>
      <c r="F107" s="157">
        <f t="shared" si="15"/>
        <v>229.41622760800843</v>
      </c>
    </row>
    <row r="108" spans="2:6" ht="18" x14ac:dyDescent="0.25">
      <c r="B108" s="180" t="s">
        <v>91</v>
      </c>
      <c r="C108" s="160">
        <v>858</v>
      </c>
      <c r="D108" s="171">
        <v>1934</v>
      </c>
      <c r="E108" s="160">
        <v>230226</v>
      </c>
      <c r="F108" s="157">
        <f t="shared" si="15"/>
        <v>268.32867132867131</v>
      </c>
    </row>
    <row r="109" spans="2:6" ht="18" x14ac:dyDescent="0.25">
      <c r="B109" s="180" t="s">
        <v>92</v>
      </c>
      <c r="C109" s="160">
        <v>7755</v>
      </c>
      <c r="D109" s="171">
        <v>16428</v>
      </c>
      <c r="E109" s="160">
        <v>1872549</v>
      </c>
      <c r="F109" s="157">
        <f t="shared" si="15"/>
        <v>241.46344294003868</v>
      </c>
    </row>
    <row r="110" spans="2:6" ht="18" x14ac:dyDescent="0.25">
      <c r="B110" s="142" t="s">
        <v>93</v>
      </c>
      <c r="C110" s="160">
        <v>4766</v>
      </c>
      <c r="D110" s="171">
        <v>10264</v>
      </c>
      <c r="E110" s="160">
        <v>1180729</v>
      </c>
      <c r="F110" s="157">
        <f t="shared" si="15"/>
        <v>247.74003357112883</v>
      </c>
    </row>
    <row r="111" spans="2:6" ht="18" x14ac:dyDescent="0.25">
      <c r="B111" s="142" t="s">
        <v>94</v>
      </c>
      <c r="C111" s="160">
        <v>3789</v>
      </c>
      <c r="D111" s="171">
        <v>8708</v>
      </c>
      <c r="E111" s="160">
        <v>1007713</v>
      </c>
      <c r="F111" s="157">
        <f t="shared" si="15"/>
        <v>265.95750857746106</v>
      </c>
    </row>
    <row r="112" spans="2:6" ht="18" x14ac:dyDescent="0.25">
      <c r="B112" s="142" t="s">
        <v>95</v>
      </c>
      <c r="C112" s="160">
        <v>8886</v>
      </c>
      <c r="D112" s="171">
        <v>19767</v>
      </c>
      <c r="E112" s="160">
        <v>2232459</v>
      </c>
      <c r="F112" s="157">
        <f t="shared" si="15"/>
        <v>251.23328831870359</v>
      </c>
    </row>
    <row r="113" spans="2:6" ht="18" x14ac:dyDescent="0.25">
      <c r="B113" s="142" t="s">
        <v>96</v>
      </c>
      <c r="C113" s="160">
        <v>5900</v>
      </c>
      <c r="D113" s="171">
        <v>13240</v>
      </c>
      <c r="E113" s="160">
        <v>1501702</v>
      </c>
      <c r="F113" s="157">
        <f t="shared" si="15"/>
        <v>254.52576271186442</v>
      </c>
    </row>
    <row r="114" spans="2:6" ht="18" x14ac:dyDescent="0.25">
      <c r="B114" s="142" t="s">
        <v>97</v>
      </c>
      <c r="C114" s="160">
        <v>5305</v>
      </c>
      <c r="D114" s="171">
        <v>12202</v>
      </c>
      <c r="E114" s="160">
        <v>1384470</v>
      </c>
      <c r="F114" s="157">
        <f t="shared" si="15"/>
        <v>260.97455230914233</v>
      </c>
    </row>
    <row r="115" spans="2:6" ht="18" x14ac:dyDescent="0.25">
      <c r="B115" s="142" t="s">
        <v>98</v>
      </c>
      <c r="C115" s="160">
        <v>7466</v>
      </c>
      <c r="D115" s="171">
        <v>14870</v>
      </c>
      <c r="E115" s="160">
        <v>1716004</v>
      </c>
      <c r="F115" s="157">
        <f t="shared" si="15"/>
        <v>229.84248593624432</v>
      </c>
    </row>
    <row r="116" spans="2:6" ht="18" x14ac:dyDescent="0.25">
      <c r="B116" s="142" t="s">
        <v>99</v>
      </c>
      <c r="C116" s="160">
        <v>8675</v>
      </c>
      <c r="D116" s="171">
        <v>19753</v>
      </c>
      <c r="E116" s="160">
        <v>2257589</v>
      </c>
      <c r="F116" s="157">
        <f t="shared" si="15"/>
        <v>260.24080691642649</v>
      </c>
    </row>
    <row r="117" spans="2:6" ht="18" x14ac:dyDescent="0.25">
      <c r="B117" s="142" t="s">
        <v>100</v>
      </c>
      <c r="C117" s="160">
        <v>16880</v>
      </c>
      <c r="D117" s="171">
        <v>36080</v>
      </c>
      <c r="E117" s="160">
        <v>4184938</v>
      </c>
      <c r="F117" s="157">
        <f t="shared" si="15"/>
        <v>247.92286729857821</v>
      </c>
    </row>
    <row r="118" spans="2:6" ht="18" x14ac:dyDescent="0.25">
      <c r="B118" s="142" t="s">
        <v>101</v>
      </c>
      <c r="C118" s="160">
        <v>5598</v>
      </c>
      <c r="D118" s="171">
        <v>12510</v>
      </c>
      <c r="E118" s="160">
        <v>1431601</v>
      </c>
      <c r="F118" s="157">
        <f t="shared" si="15"/>
        <v>255.73436941764916</v>
      </c>
    </row>
    <row r="119" spans="2:6" ht="18.75" thickBot="1" x14ac:dyDescent="0.3">
      <c r="B119" s="142" t="s">
        <v>102</v>
      </c>
      <c r="C119" s="176">
        <v>8464</v>
      </c>
      <c r="D119" s="171">
        <v>17796</v>
      </c>
      <c r="E119" s="160">
        <v>2033899</v>
      </c>
      <c r="F119" s="157">
        <f t="shared" si="15"/>
        <v>240.29997637051039</v>
      </c>
    </row>
    <row r="120" spans="2:6" ht="18.75" thickBot="1" x14ac:dyDescent="0.3">
      <c r="B120" s="147" t="s">
        <v>45</v>
      </c>
      <c r="C120" s="166">
        <f>SUM(C106:C119)</f>
        <v>94017</v>
      </c>
      <c r="D120" s="166">
        <f t="shared" ref="D120:E120" si="16">SUM(D106:D119)</f>
        <v>204221</v>
      </c>
      <c r="E120" s="166">
        <f t="shared" si="16"/>
        <v>23399269</v>
      </c>
      <c r="F120" s="149">
        <f t="shared" si="15"/>
        <v>248.8833827924737</v>
      </c>
    </row>
    <row r="121" spans="2:6" ht="18.75" thickBot="1" x14ac:dyDescent="0.3">
      <c r="B121" s="173"/>
      <c r="C121" s="174"/>
      <c r="D121" s="174"/>
      <c r="E121" s="174"/>
      <c r="F121" s="175"/>
    </row>
    <row r="122" spans="2:6" ht="18.75" thickBot="1" x14ac:dyDescent="0.3">
      <c r="B122" s="134" t="s">
        <v>103</v>
      </c>
      <c r="C122" s="168"/>
      <c r="D122" s="168"/>
      <c r="E122" s="168"/>
      <c r="F122" s="169"/>
    </row>
    <row r="123" spans="2:6" ht="18" x14ac:dyDescent="0.25">
      <c r="B123" s="137" t="s">
        <v>104</v>
      </c>
      <c r="C123" s="170">
        <v>1624</v>
      </c>
      <c r="D123" s="171">
        <v>3574</v>
      </c>
      <c r="E123" s="162">
        <v>412544</v>
      </c>
      <c r="F123" s="157">
        <f t="shared" ref="F123:F132" si="17">E123/C123</f>
        <v>254.02955665024629</v>
      </c>
    </row>
    <row r="124" spans="2:6" ht="18" x14ac:dyDescent="0.25">
      <c r="B124" s="142" t="s">
        <v>105</v>
      </c>
      <c r="C124" s="162">
        <v>5099</v>
      </c>
      <c r="D124" s="171">
        <v>10148</v>
      </c>
      <c r="E124" s="162">
        <v>1174753</v>
      </c>
      <c r="F124" s="157">
        <f t="shared" si="17"/>
        <v>230.38889978427142</v>
      </c>
    </row>
    <row r="125" spans="2:6" ht="18" x14ac:dyDescent="0.25">
      <c r="B125" s="142" t="s">
        <v>106</v>
      </c>
      <c r="C125" s="160">
        <v>1633</v>
      </c>
      <c r="D125" s="171">
        <v>3320</v>
      </c>
      <c r="E125" s="160">
        <v>383100</v>
      </c>
      <c r="F125" s="157">
        <f t="shared" si="17"/>
        <v>234.59889773423149</v>
      </c>
    </row>
    <row r="126" spans="2:6" ht="18" x14ac:dyDescent="0.25">
      <c r="B126" s="142" t="s">
        <v>107</v>
      </c>
      <c r="C126" s="160">
        <v>4934</v>
      </c>
      <c r="D126" s="171">
        <v>9601</v>
      </c>
      <c r="E126" s="160">
        <v>1111778</v>
      </c>
      <c r="F126" s="157">
        <f t="shared" si="17"/>
        <v>225.32995541143089</v>
      </c>
    </row>
    <row r="127" spans="2:6" ht="18" x14ac:dyDescent="0.25">
      <c r="B127" s="142" t="s">
        <v>108</v>
      </c>
      <c r="C127" s="160">
        <v>7709</v>
      </c>
      <c r="D127" s="171">
        <v>13194</v>
      </c>
      <c r="E127" s="160">
        <v>1613035</v>
      </c>
      <c r="F127" s="157">
        <f t="shared" si="17"/>
        <v>209.24049811908159</v>
      </c>
    </row>
    <row r="128" spans="2:6" ht="18" x14ac:dyDescent="0.25">
      <c r="B128" s="142" t="s">
        <v>109</v>
      </c>
      <c r="C128" s="160">
        <v>10961</v>
      </c>
      <c r="D128" s="171">
        <v>23171</v>
      </c>
      <c r="E128" s="160">
        <v>2703343</v>
      </c>
      <c r="F128" s="157">
        <f t="shared" si="17"/>
        <v>246.63288021165951</v>
      </c>
    </row>
    <row r="129" spans="2:6" ht="18" x14ac:dyDescent="0.25">
      <c r="B129" s="142" t="s">
        <v>110</v>
      </c>
      <c r="C129" s="160">
        <v>9744</v>
      </c>
      <c r="D129" s="171">
        <v>19876</v>
      </c>
      <c r="E129" s="160">
        <v>2303285</v>
      </c>
      <c r="F129" s="157">
        <f t="shared" si="17"/>
        <v>236.37982348111657</v>
      </c>
    </row>
    <row r="130" spans="2:6" ht="18" x14ac:dyDescent="0.25">
      <c r="B130" s="142" t="s">
        <v>111</v>
      </c>
      <c r="C130" s="160">
        <v>7279</v>
      </c>
      <c r="D130" s="171">
        <v>15716</v>
      </c>
      <c r="E130" s="160">
        <v>1836545</v>
      </c>
      <c r="F130" s="157">
        <f t="shared" si="17"/>
        <v>252.30732243440033</v>
      </c>
    </row>
    <row r="131" spans="2:6" ht="18.75" thickBot="1" x14ac:dyDescent="0.3">
      <c r="B131" s="177" t="s">
        <v>112</v>
      </c>
      <c r="C131" s="160">
        <v>14375</v>
      </c>
      <c r="D131" s="171">
        <v>27426</v>
      </c>
      <c r="E131" s="160">
        <v>3244699</v>
      </c>
      <c r="F131" s="157">
        <f t="shared" si="17"/>
        <v>225.71819130434784</v>
      </c>
    </row>
    <row r="132" spans="2:6" ht="18.75" thickBot="1" x14ac:dyDescent="0.3">
      <c r="B132" s="147" t="s">
        <v>45</v>
      </c>
      <c r="C132" s="166">
        <f>SUM(C123:C131)</f>
        <v>63358</v>
      </c>
      <c r="D132" s="166">
        <f>SUM(D123:D131)</f>
        <v>126026</v>
      </c>
      <c r="E132" s="166">
        <f>SUM(E123:E131)</f>
        <v>14783082</v>
      </c>
      <c r="F132" s="149">
        <f t="shared" si="17"/>
        <v>233.32620979197577</v>
      </c>
    </row>
    <row r="133" spans="2:6" ht="18.75" thickBot="1" x14ac:dyDescent="0.3">
      <c r="B133" s="173"/>
      <c r="C133" s="174"/>
      <c r="D133" s="174"/>
      <c r="E133" s="174"/>
      <c r="F133" s="175"/>
    </row>
    <row r="134" spans="2:6" ht="18.75" thickBot="1" x14ac:dyDescent="0.3">
      <c r="B134" s="181" t="s">
        <v>114</v>
      </c>
      <c r="C134" s="182">
        <f>SUM(C132+C120+C103+C91+C78+C69+C59+C49+C33+C17)</f>
        <v>661028</v>
      </c>
      <c r="D134" s="182">
        <f>SUM(D132+D120+D103+D91+D78+D69+D59+D49+D33+D17)</f>
        <v>1362310</v>
      </c>
      <c r="E134" s="182">
        <f>SUM(E132+E120+E103+E91+E78+E69+E59+E49+E33+E17)</f>
        <v>156711618</v>
      </c>
      <c r="F134" s="169">
        <f t="shared" ref="F134" si="18">E134/C134</f>
        <v>237.07258694034141</v>
      </c>
    </row>
    <row r="135" spans="2:6" ht="18" x14ac:dyDescent="0.25">
      <c r="B135" s="206"/>
      <c r="C135" s="202"/>
      <c r="D135" s="202"/>
      <c r="E135" s="202"/>
      <c r="F135" s="202"/>
    </row>
    <row r="136" spans="2:6" ht="18" x14ac:dyDescent="0.25">
      <c r="B136" s="206"/>
      <c r="C136" s="202"/>
      <c r="D136" s="202"/>
      <c r="E136" s="202"/>
      <c r="F136" s="202"/>
    </row>
    <row r="137" spans="2:6" ht="18" x14ac:dyDescent="0.25">
      <c r="B137" s="206"/>
      <c r="C137" s="202"/>
      <c r="D137" s="202"/>
      <c r="E137" s="202"/>
      <c r="F137" s="202"/>
    </row>
    <row r="138" spans="2:6" ht="18" x14ac:dyDescent="0.25">
      <c r="B138" s="206"/>
      <c r="C138" s="202"/>
      <c r="D138" s="202"/>
      <c r="E138" s="202"/>
      <c r="F138" s="202"/>
    </row>
    <row r="139" spans="2:6" ht="18" x14ac:dyDescent="0.25">
      <c r="B139" s="206"/>
      <c r="C139" s="202"/>
      <c r="D139" s="202"/>
      <c r="E139" s="202"/>
      <c r="F139" s="202"/>
    </row>
    <row r="140" spans="2:6" ht="18" x14ac:dyDescent="0.25">
      <c r="B140" s="206"/>
      <c r="C140" s="202"/>
      <c r="D140" s="202"/>
      <c r="E140" s="202"/>
      <c r="F140" s="202"/>
    </row>
  </sheetData>
  <mergeCells count="5">
    <mergeCell ref="B1:F1"/>
    <mergeCell ref="B2:F2"/>
    <mergeCell ref="B3:F3"/>
    <mergeCell ref="B4:F4"/>
    <mergeCell ref="C6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Octubre 11</vt:lpstr>
      <vt:lpstr>Noviembre 11</vt:lpstr>
      <vt:lpstr>Dec 11</vt:lpstr>
      <vt:lpstr>Ene 12</vt:lpstr>
      <vt:lpstr>Feb 12</vt:lpstr>
      <vt:lpstr>Mar 12</vt:lpstr>
      <vt:lpstr>Apr 12</vt:lpstr>
      <vt:lpstr>May 12</vt:lpstr>
      <vt:lpstr>Jun 12</vt:lpstr>
      <vt:lpstr>Jul 12</vt:lpstr>
      <vt:lpstr>Ago 12</vt:lpstr>
      <vt:lpstr>Sep 12</vt:lpstr>
      <vt:lpstr>Promedio Anual</vt:lpstr>
    </vt:vector>
  </TitlesOfParts>
  <Company>ADSEF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ssouchet</dc:creator>
  <cp:lastModifiedBy>Shayli Souchet Aponte</cp:lastModifiedBy>
  <dcterms:created xsi:type="dcterms:W3CDTF">2009-10-19T14:04:59Z</dcterms:created>
  <dcterms:modified xsi:type="dcterms:W3CDTF">2018-09-10T15:19:25Z</dcterms:modified>
</cp:coreProperties>
</file>